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LC\Downloads\"/>
    </mc:Choice>
  </mc:AlternateContent>
  <bookViews>
    <workbookView xWindow="0" yWindow="0" windowWidth="19200" windowHeight="6180" tabRatio="500" activeTab="3"/>
  </bookViews>
  <sheets>
    <sheet name="Cover" sheetId="1" r:id="rId1"/>
    <sheet name="Control_Panel" sheetId="2" r:id="rId2"/>
    <sheet name="DASHBOARD" sheetId="3" r:id="rId3"/>
    <sheet name="JAN_26" sheetId="4" r:id="rId4"/>
    <sheet name="FEB_26" sheetId="5" r:id="rId5"/>
    <sheet name="MAR_26" sheetId="6" r:id="rId6"/>
    <sheet name="APR_26" sheetId="7" r:id="rId7"/>
    <sheet name="MAY_26" sheetId="8" r:id="rId8"/>
    <sheet name="JUN_26" sheetId="9" r:id="rId9"/>
    <sheet name="JUL_26" sheetId="10" r:id="rId10"/>
    <sheet name="AUG_26" sheetId="11" r:id="rId11"/>
    <sheet name="SEP_26" sheetId="12" r:id="rId12"/>
    <sheet name="OCT_26" sheetId="13" r:id="rId13"/>
    <sheet name="NOV_26" sheetId="14" r:id="rId14"/>
    <sheet name="DEC_26" sheetId="15" r:id="rId15"/>
    <sheet name="YEAR_SUMMARY" sheetId="16" r:id="rId16"/>
    <sheet name="BATCH_EXPIRY_TRACKER" sheetId="17" r:id="rId17"/>
    <sheet name="HOW_TO_ADD_DRUGS" sheetId="18" r:id="rId18"/>
  </sheets>
  <definedNames>
    <definedName name="Facility_Name">Cover!$C$5</definedName>
    <definedName name="Lead_Time_Months">Control_Panel!$B$4</definedName>
    <definedName name="Max_Stock_Months">Control_Panel!$B$5</definedName>
    <definedName name="Security_Stock_Months">Control_Panel!$B$6</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N3" i="8" l="1"/>
  <c r="M3" i="8"/>
  <c r="A1" i="6"/>
  <c r="D6" i="3"/>
  <c r="E7" i="3"/>
  <c r="G139" i="17"/>
  <c r="C3" i="5"/>
  <c r="A248" i="5"/>
  <c r="H202" i="17"/>
  <c r="G202" i="17"/>
  <c r="H201" i="17"/>
  <c r="G201" i="17"/>
  <c r="H200" i="17"/>
  <c r="G200" i="17"/>
  <c r="H199" i="17"/>
  <c r="G199" i="17"/>
  <c r="H198" i="17"/>
  <c r="G198" i="17"/>
  <c r="H197" i="17"/>
  <c r="G197" i="17"/>
  <c r="H196" i="17"/>
  <c r="G196" i="17"/>
  <c r="H195" i="17"/>
  <c r="G195" i="17"/>
  <c r="H194" i="17"/>
  <c r="G194" i="17"/>
  <c r="H193" i="17"/>
  <c r="G193" i="17"/>
  <c r="H192" i="17"/>
  <c r="G192" i="17"/>
  <c r="H191" i="17"/>
  <c r="G191" i="17"/>
  <c r="H190" i="17"/>
  <c r="G190" i="17"/>
  <c r="H189" i="17"/>
  <c r="G189" i="17"/>
  <c r="H188" i="17"/>
  <c r="G188" i="17"/>
  <c r="H187" i="17"/>
  <c r="G187" i="17"/>
  <c r="H186" i="17"/>
  <c r="G186" i="17"/>
  <c r="H185" i="17"/>
  <c r="G185" i="17"/>
  <c r="H184" i="17"/>
  <c r="G184" i="17"/>
  <c r="H183" i="17"/>
  <c r="G183" i="17"/>
  <c r="H182" i="17"/>
  <c r="G182" i="17"/>
  <c r="H181" i="17"/>
  <c r="G181" i="17"/>
  <c r="H180" i="17"/>
  <c r="G180" i="17"/>
  <c r="H179" i="17"/>
  <c r="G179" i="17"/>
  <c r="H178" i="17"/>
  <c r="G178" i="17"/>
  <c r="H177" i="17"/>
  <c r="G177" i="17"/>
  <c r="H176" i="17"/>
  <c r="G176" i="17"/>
  <c r="H175" i="17"/>
  <c r="G175" i="17"/>
  <c r="H174" i="17"/>
  <c r="G174" i="17"/>
  <c r="H173" i="17"/>
  <c r="G173" i="17"/>
  <c r="H172" i="17"/>
  <c r="G172" i="17"/>
  <c r="H171" i="17"/>
  <c r="G171" i="17"/>
  <c r="H170" i="17"/>
  <c r="G170" i="17"/>
  <c r="H169" i="17"/>
  <c r="G169" i="17"/>
  <c r="H168" i="17"/>
  <c r="G168" i="17"/>
  <c r="H167" i="17"/>
  <c r="G167" i="17"/>
  <c r="H166" i="17"/>
  <c r="G166" i="17"/>
  <c r="H165" i="17"/>
  <c r="G165" i="17"/>
  <c r="H164" i="17"/>
  <c r="G164" i="17"/>
  <c r="H163" i="17"/>
  <c r="G163" i="17"/>
  <c r="H162" i="17"/>
  <c r="G162" i="17"/>
  <c r="H161" i="17"/>
  <c r="G161" i="17"/>
  <c r="H160" i="17"/>
  <c r="G160" i="17"/>
  <c r="H159" i="17"/>
  <c r="G159" i="17"/>
  <c r="H158" i="17"/>
  <c r="G158" i="17"/>
  <c r="H157" i="17"/>
  <c r="G157" i="17"/>
  <c r="H156" i="17"/>
  <c r="G156" i="17"/>
  <c r="H155" i="17"/>
  <c r="G155" i="17"/>
  <c r="H154" i="17"/>
  <c r="G154" i="17"/>
  <c r="H153" i="17"/>
  <c r="G153" i="17"/>
  <c r="H152" i="17"/>
  <c r="G152" i="17"/>
  <c r="H151" i="17"/>
  <c r="G151" i="17"/>
  <c r="H150" i="17"/>
  <c r="G150" i="17"/>
  <c r="H149" i="17"/>
  <c r="G149" i="17"/>
  <c r="H148" i="17"/>
  <c r="G148" i="17"/>
  <c r="H147" i="17"/>
  <c r="G147" i="17"/>
  <c r="H146" i="17"/>
  <c r="G146" i="17"/>
  <c r="H145" i="17"/>
  <c r="G145" i="17"/>
  <c r="H144" i="17"/>
  <c r="G144" i="17"/>
  <c r="H143" i="17"/>
  <c r="G143" i="17"/>
  <c r="H142" i="17"/>
  <c r="G142" i="17"/>
  <c r="H141" i="17"/>
  <c r="G141" i="17"/>
  <c r="H140" i="17"/>
  <c r="G140" i="17"/>
  <c r="H139" i="17"/>
  <c r="H138" i="17"/>
  <c r="G138" i="17"/>
  <c r="H137" i="17"/>
  <c r="G137" i="17"/>
  <c r="H136" i="17"/>
  <c r="G136" i="17"/>
  <c r="H135" i="17"/>
  <c r="G135" i="17"/>
  <c r="H134" i="17"/>
  <c r="G134" i="17"/>
  <c r="H133" i="17"/>
  <c r="G133" i="17"/>
  <c r="H132" i="17"/>
  <c r="G132" i="17"/>
  <c r="H131" i="17"/>
  <c r="G131" i="17"/>
  <c r="H130" i="17"/>
  <c r="G130" i="17"/>
  <c r="H129" i="17"/>
  <c r="G129" i="17"/>
  <c r="H128" i="17"/>
  <c r="G128" i="17"/>
  <c r="H127" i="17"/>
  <c r="G127" i="17"/>
  <c r="H126" i="17"/>
  <c r="G126" i="17"/>
  <c r="H125" i="17"/>
  <c r="G125" i="17"/>
  <c r="H124" i="17"/>
  <c r="G124" i="17"/>
  <c r="H123" i="17"/>
  <c r="G123" i="17"/>
  <c r="H122" i="17"/>
  <c r="G122" i="17"/>
  <c r="H121" i="17"/>
  <c r="G121" i="17"/>
  <c r="H120" i="17"/>
  <c r="G120" i="17"/>
  <c r="H119" i="17"/>
  <c r="G119" i="17"/>
  <c r="H118" i="17"/>
  <c r="G118" i="17"/>
  <c r="H117" i="17"/>
  <c r="G117" i="17"/>
  <c r="H116" i="17"/>
  <c r="G116" i="17"/>
  <c r="H115" i="17"/>
  <c r="G115" i="17"/>
  <c r="H114" i="17"/>
  <c r="G114" i="17"/>
  <c r="H113" i="17"/>
  <c r="G113" i="17"/>
  <c r="H112" i="17"/>
  <c r="G112" i="17"/>
  <c r="H111" i="17"/>
  <c r="G111" i="17"/>
  <c r="H110" i="17"/>
  <c r="G110" i="17"/>
  <c r="H109" i="17"/>
  <c r="G109" i="17"/>
  <c r="H108" i="17"/>
  <c r="G108" i="17"/>
  <c r="H107" i="17"/>
  <c r="G107" i="17"/>
  <c r="H106" i="17"/>
  <c r="G106" i="17"/>
  <c r="H105" i="17"/>
  <c r="G105" i="17"/>
  <c r="H104" i="17"/>
  <c r="G104" i="17"/>
  <c r="H103" i="17"/>
  <c r="G103" i="17"/>
  <c r="H102" i="17"/>
  <c r="G102" i="17"/>
  <c r="H101" i="17"/>
  <c r="G101" i="17"/>
  <c r="H100" i="17"/>
  <c r="G100" i="17"/>
  <c r="H99" i="17"/>
  <c r="G99" i="17"/>
  <c r="H98" i="17"/>
  <c r="G98" i="17"/>
  <c r="H97" i="17"/>
  <c r="G97" i="17"/>
  <c r="H96" i="17"/>
  <c r="G96" i="17"/>
  <c r="H95" i="17"/>
  <c r="G95" i="17"/>
  <c r="H94" i="17"/>
  <c r="G94" i="17"/>
  <c r="H93" i="17"/>
  <c r="G93" i="17"/>
  <c r="H92" i="17"/>
  <c r="G92" i="17"/>
  <c r="H91" i="17"/>
  <c r="G91" i="17"/>
  <c r="H90" i="17"/>
  <c r="G90" i="17"/>
  <c r="H89" i="17"/>
  <c r="G89" i="17"/>
  <c r="H88" i="17"/>
  <c r="G88" i="17"/>
  <c r="H87" i="17"/>
  <c r="G87" i="17"/>
  <c r="H86" i="17"/>
  <c r="G86" i="17"/>
  <c r="H85" i="17"/>
  <c r="G85" i="17"/>
  <c r="H84" i="17"/>
  <c r="G84" i="17"/>
  <c r="H83" i="17"/>
  <c r="G83" i="17"/>
  <c r="H82" i="17"/>
  <c r="G82" i="17"/>
  <c r="H81" i="17"/>
  <c r="G81" i="17"/>
  <c r="H80" i="17"/>
  <c r="G80" i="17"/>
  <c r="H79" i="17"/>
  <c r="G79" i="17"/>
  <c r="H78" i="17"/>
  <c r="G78" i="17"/>
  <c r="H77" i="17"/>
  <c r="G77" i="17"/>
  <c r="H76" i="17"/>
  <c r="G76" i="17"/>
  <c r="H75" i="17"/>
  <c r="G75" i="17"/>
  <c r="H74" i="17"/>
  <c r="G74" i="17"/>
  <c r="H73" i="17"/>
  <c r="G73" i="17"/>
  <c r="H72" i="17"/>
  <c r="G72" i="17"/>
  <c r="H71" i="17"/>
  <c r="G71" i="17"/>
  <c r="H70" i="17"/>
  <c r="G70" i="17"/>
  <c r="H69" i="17"/>
  <c r="G69" i="17"/>
  <c r="H68" i="17"/>
  <c r="G68" i="17"/>
  <c r="H67" i="17"/>
  <c r="G67" i="17"/>
  <c r="H66" i="17"/>
  <c r="G66" i="17"/>
  <c r="H65" i="17"/>
  <c r="G65" i="17"/>
  <c r="H64" i="17"/>
  <c r="G64" i="17"/>
  <c r="H63" i="17"/>
  <c r="G63" i="17"/>
  <c r="H62" i="17"/>
  <c r="G62" i="17"/>
  <c r="H61" i="17"/>
  <c r="G61" i="17"/>
  <c r="H60" i="17"/>
  <c r="G60" i="17"/>
  <c r="H59" i="17"/>
  <c r="G59" i="17"/>
  <c r="H58" i="17"/>
  <c r="G58" i="17"/>
  <c r="H57" i="17"/>
  <c r="G57" i="17"/>
  <c r="H56" i="17"/>
  <c r="G56" i="17"/>
  <c r="H55" i="17"/>
  <c r="G55" i="17"/>
  <c r="H54" i="17"/>
  <c r="G54" i="17"/>
  <c r="H53" i="17"/>
  <c r="G53" i="17"/>
  <c r="H52" i="17"/>
  <c r="G52" i="17"/>
  <c r="H51" i="17"/>
  <c r="G51" i="17"/>
  <c r="H50" i="17"/>
  <c r="G50" i="17"/>
  <c r="H49" i="17"/>
  <c r="G49" i="17"/>
  <c r="H48" i="17"/>
  <c r="G48" i="17"/>
  <c r="H47" i="17"/>
  <c r="G47" i="17"/>
  <c r="H46" i="17"/>
  <c r="G46" i="17"/>
  <c r="H45" i="17"/>
  <c r="G45" i="17"/>
  <c r="H44" i="17"/>
  <c r="G44" i="17"/>
  <c r="H43" i="17"/>
  <c r="G43" i="17"/>
  <c r="H42" i="17"/>
  <c r="G42" i="17"/>
  <c r="H41" i="17"/>
  <c r="G41" i="17"/>
  <c r="H40" i="17"/>
  <c r="G40" i="17"/>
  <c r="H39" i="17"/>
  <c r="G39" i="17"/>
  <c r="H38" i="17"/>
  <c r="G38" i="17"/>
  <c r="H37" i="17"/>
  <c r="G37" i="17"/>
  <c r="H36" i="17"/>
  <c r="G36" i="17"/>
  <c r="H35" i="17"/>
  <c r="G35" i="17"/>
  <c r="H34" i="17"/>
  <c r="G34" i="17"/>
  <c r="H33" i="17"/>
  <c r="G33" i="17"/>
  <c r="H32" i="17"/>
  <c r="G32" i="17"/>
  <c r="H31" i="17"/>
  <c r="G31" i="17"/>
  <c r="H30" i="17"/>
  <c r="G30" i="17"/>
  <c r="H29" i="17"/>
  <c r="G29" i="17"/>
  <c r="H28" i="17"/>
  <c r="G28" i="17"/>
  <c r="H27" i="17"/>
  <c r="G27" i="17"/>
  <c r="H26" i="17"/>
  <c r="G26" i="17"/>
  <c r="H25" i="17"/>
  <c r="G25" i="17"/>
  <c r="H24" i="17"/>
  <c r="G24" i="17"/>
  <c r="H23" i="17"/>
  <c r="G23" i="17"/>
  <c r="H22" i="17"/>
  <c r="G22" i="17"/>
  <c r="H21" i="17"/>
  <c r="G21" i="17"/>
  <c r="H20" i="17"/>
  <c r="G20" i="17"/>
  <c r="H19" i="17"/>
  <c r="G19" i="17"/>
  <c r="H18" i="17"/>
  <c r="G18" i="17"/>
  <c r="H17" i="17"/>
  <c r="G17" i="17"/>
  <c r="H16" i="17"/>
  <c r="G16" i="17"/>
  <c r="H15" i="17"/>
  <c r="G15" i="17"/>
  <c r="H14" i="17"/>
  <c r="G14" i="17"/>
  <c r="H13" i="17"/>
  <c r="G13" i="17"/>
  <c r="H12" i="17"/>
  <c r="G12" i="17"/>
  <c r="H11" i="17"/>
  <c r="G11" i="17"/>
  <c r="H10" i="17"/>
  <c r="G10" i="17"/>
  <c r="H9" i="17"/>
  <c r="G9" i="17"/>
  <c r="H8" i="17"/>
  <c r="G8" i="17"/>
  <c r="H7" i="17"/>
  <c r="G7" i="17"/>
  <c r="H6" i="17"/>
  <c r="G6" i="17"/>
  <c r="H5" i="17"/>
  <c r="G5" i="17"/>
  <c r="H4" i="17"/>
  <c r="G4" i="17"/>
  <c r="H3" i="17"/>
  <c r="G3" i="17"/>
  <c r="A1" i="17"/>
  <c r="D14" i="16"/>
  <c r="D13" i="16"/>
  <c r="D12" i="16"/>
  <c r="D11" i="16"/>
  <c r="D10" i="16"/>
  <c r="D9" i="16"/>
  <c r="D8" i="16"/>
  <c r="D7" i="16"/>
  <c r="D6" i="16"/>
  <c r="D5" i="16"/>
  <c r="D4" i="16"/>
  <c r="J3" i="16"/>
  <c r="D3" i="16"/>
  <c r="A1" i="16"/>
  <c r="H303" i="15"/>
  <c r="G303" i="15"/>
  <c r="E303" i="15"/>
  <c r="S302" i="15"/>
  <c r="R302" i="15"/>
  <c r="J302" i="15"/>
  <c r="C302" i="15"/>
  <c r="B302" i="15"/>
  <c r="A302" i="15"/>
  <c r="S301" i="15"/>
  <c r="R301" i="15"/>
  <c r="J301" i="15"/>
  <c r="C301" i="15"/>
  <c r="B301" i="15"/>
  <c r="A301" i="15"/>
  <c r="S300" i="15"/>
  <c r="R300" i="15"/>
  <c r="J300" i="15"/>
  <c r="C300" i="15"/>
  <c r="B300" i="15"/>
  <c r="A300" i="15"/>
  <c r="S299" i="15"/>
  <c r="R299" i="15"/>
  <c r="J299" i="15"/>
  <c r="C299" i="15"/>
  <c r="B299" i="15"/>
  <c r="A299" i="15"/>
  <c r="S298" i="15"/>
  <c r="R298" i="15"/>
  <c r="O298" i="15"/>
  <c r="N298" i="15"/>
  <c r="M298" i="15"/>
  <c r="P298" i="15" s="1"/>
  <c r="K298" i="15"/>
  <c r="J298" i="15"/>
  <c r="C298" i="15"/>
  <c r="B298" i="15"/>
  <c r="A298" i="15"/>
  <c r="S297" i="15"/>
  <c r="R297" i="15"/>
  <c r="O297" i="15"/>
  <c r="N297" i="15"/>
  <c r="M297" i="15"/>
  <c r="K297" i="15"/>
  <c r="J297" i="15"/>
  <c r="C297" i="15"/>
  <c r="B297" i="15"/>
  <c r="A297" i="15"/>
  <c r="F297" i="15" s="1"/>
  <c r="S296" i="15"/>
  <c r="R296" i="15"/>
  <c r="O296" i="15"/>
  <c r="N296" i="15"/>
  <c r="M296" i="15"/>
  <c r="K296" i="15"/>
  <c r="J296" i="15"/>
  <c r="C296" i="15"/>
  <c r="B296" i="15"/>
  <c r="A296" i="15"/>
  <c r="F296" i="15" s="1"/>
  <c r="S295" i="15"/>
  <c r="R295" i="15"/>
  <c r="O295" i="15"/>
  <c r="N295" i="15"/>
  <c r="M295" i="15"/>
  <c r="Q295" i="15" s="1"/>
  <c r="K295" i="15"/>
  <c r="J295" i="15"/>
  <c r="C295" i="15"/>
  <c r="B295" i="15"/>
  <c r="A295" i="15"/>
  <c r="F295" i="15" s="1"/>
  <c r="S294" i="15"/>
  <c r="R294" i="15"/>
  <c r="O294" i="15"/>
  <c r="N294" i="15"/>
  <c r="M294" i="15"/>
  <c r="Q294" i="15" s="1"/>
  <c r="K294" i="15"/>
  <c r="J294" i="15"/>
  <c r="C294" i="15"/>
  <c r="B294" i="15"/>
  <c r="A294" i="15"/>
  <c r="F294" i="15" s="1"/>
  <c r="S293" i="15"/>
  <c r="R293" i="15"/>
  <c r="O293" i="15"/>
  <c r="N293" i="15"/>
  <c r="M293" i="15"/>
  <c r="K293" i="15"/>
  <c r="J293" i="15"/>
  <c r="C293" i="15"/>
  <c r="B293" i="15"/>
  <c r="A293" i="15"/>
  <c r="F293" i="15" s="1"/>
  <c r="S292" i="15"/>
  <c r="R292" i="15"/>
  <c r="O292" i="15"/>
  <c r="N292" i="15"/>
  <c r="M292" i="15"/>
  <c r="K292" i="15"/>
  <c r="J292" i="15"/>
  <c r="C292" i="15"/>
  <c r="B292" i="15"/>
  <c r="A292" i="15"/>
  <c r="F292" i="15" s="1"/>
  <c r="S291" i="15"/>
  <c r="R291" i="15"/>
  <c r="O291" i="15"/>
  <c r="N291" i="15"/>
  <c r="M291" i="15"/>
  <c r="Q291" i="15" s="1"/>
  <c r="K291" i="15"/>
  <c r="J291" i="15"/>
  <c r="C291" i="15"/>
  <c r="B291" i="15"/>
  <c r="A291" i="15"/>
  <c r="F291" i="15" s="1"/>
  <c r="S290" i="15"/>
  <c r="R290" i="15"/>
  <c r="O290" i="15"/>
  <c r="N290" i="15"/>
  <c r="M290" i="15"/>
  <c r="Q290" i="15" s="1"/>
  <c r="K290" i="15"/>
  <c r="J290" i="15"/>
  <c r="C290" i="15"/>
  <c r="B290" i="15"/>
  <c r="A290" i="15"/>
  <c r="F290" i="15" s="1"/>
  <c r="S289" i="15"/>
  <c r="R289" i="15"/>
  <c r="Q289" i="15"/>
  <c r="N289" i="15"/>
  <c r="M289" i="15"/>
  <c r="P289" i="15" s="1"/>
  <c r="K289" i="15"/>
  <c r="J289" i="15"/>
  <c r="C289" i="15"/>
  <c r="B289" i="15"/>
  <c r="A289" i="15"/>
  <c r="F289" i="15" s="1"/>
  <c r="S288" i="15"/>
  <c r="R288" i="15"/>
  <c r="M288" i="15"/>
  <c r="J288" i="15"/>
  <c r="I288" i="15"/>
  <c r="C288" i="15"/>
  <c r="B288" i="15"/>
  <c r="A288" i="15"/>
  <c r="F288" i="15" s="1"/>
  <c r="S287" i="15"/>
  <c r="R287" i="15"/>
  <c r="O287" i="15"/>
  <c r="N287" i="15"/>
  <c r="M287" i="15"/>
  <c r="P287" i="15" s="1"/>
  <c r="K287" i="15"/>
  <c r="J287" i="15"/>
  <c r="I287" i="15"/>
  <c r="C287" i="15"/>
  <c r="B287" i="15"/>
  <c r="A287" i="15"/>
  <c r="F287" i="15" s="1"/>
  <c r="Q287" i="15" s="1"/>
  <c r="S286" i="15"/>
  <c r="R286" i="15"/>
  <c r="O286" i="15"/>
  <c r="M286" i="15"/>
  <c r="P286" i="15" s="1"/>
  <c r="J286" i="15"/>
  <c r="C286" i="15"/>
  <c r="L286" i="15" s="1"/>
  <c r="B286" i="15"/>
  <c r="A286" i="15"/>
  <c r="F286" i="15" s="1"/>
  <c r="S285" i="15"/>
  <c r="R285" i="15"/>
  <c r="Q285" i="15"/>
  <c r="N285" i="15"/>
  <c r="M285" i="15"/>
  <c r="P285" i="15" s="1"/>
  <c r="K285" i="15"/>
  <c r="J285" i="15"/>
  <c r="C285" i="15"/>
  <c r="B285" i="15"/>
  <c r="A285" i="15"/>
  <c r="F285" i="15" s="1"/>
  <c r="S284" i="15"/>
  <c r="R284" i="15"/>
  <c r="M284" i="15"/>
  <c r="J284" i="15"/>
  <c r="I284" i="15"/>
  <c r="C284" i="15"/>
  <c r="B284" i="15"/>
  <c r="A284" i="15"/>
  <c r="F284" i="15" s="1"/>
  <c r="S283" i="15"/>
  <c r="O283" i="15"/>
  <c r="M283" i="15"/>
  <c r="N283" i="15" s="1"/>
  <c r="K283" i="15"/>
  <c r="J283" i="15"/>
  <c r="I283" i="15"/>
  <c r="C283" i="15"/>
  <c r="B283" i="15"/>
  <c r="A283" i="15"/>
  <c r="R283" i="15" s="1"/>
  <c r="S282" i="15"/>
  <c r="O282" i="15"/>
  <c r="M282" i="15"/>
  <c r="N282" i="15" s="1"/>
  <c r="K282" i="15"/>
  <c r="J282" i="15"/>
  <c r="I282" i="15"/>
  <c r="C282" i="15"/>
  <c r="B282" i="15"/>
  <c r="A282" i="15"/>
  <c r="R282" i="15" s="1"/>
  <c r="S281" i="15"/>
  <c r="O281" i="15"/>
  <c r="M281" i="15"/>
  <c r="K281" i="15"/>
  <c r="J281" i="15"/>
  <c r="I281" i="15"/>
  <c r="C281" i="15"/>
  <c r="B281" i="15"/>
  <c r="A281" i="15"/>
  <c r="R281" i="15" s="1"/>
  <c r="S280" i="15"/>
  <c r="M280" i="15"/>
  <c r="K280" i="15" s="1"/>
  <c r="J280" i="15"/>
  <c r="I280" i="15"/>
  <c r="C280" i="15"/>
  <c r="B280" i="15"/>
  <c r="A280" i="15"/>
  <c r="R280" i="15" s="1"/>
  <c r="S279" i="15"/>
  <c r="O279" i="15"/>
  <c r="M279" i="15"/>
  <c r="K279" i="15"/>
  <c r="J279" i="15"/>
  <c r="I279" i="15"/>
  <c r="C279" i="15"/>
  <c r="B279" i="15"/>
  <c r="A279" i="15"/>
  <c r="R279" i="15" s="1"/>
  <c r="S278" i="15"/>
  <c r="M278" i="15"/>
  <c r="J278" i="15"/>
  <c r="I278" i="15"/>
  <c r="C278" i="15"/>
  <c r="B278" i="15"/>
  <c r="A278" i="15"/>
  <c r="R278" i="15" s="1"/>
  <c r="S277" i="15"/>
  <c r="O277" i="15"/>
  <c r="M277" i="15"/>
  <c r="K277" i="15"/>
  <c r="J277" i="15"/>
  <c r="I277" i="15"/>
  <c r="C277" i="15"/>
  <c r="B277" i="15"/>
  <c r="A277" i="15"/>
  <c r="R277" i="15" s="1"/>
  <c r="S276" i="15"/>
  <c r="M276" i="15"/>
  <c r="K276" i="15" s="1"/>
  <c r="J276" i="15"/>
  <c r="I276" i="15"/>
  <c r="C276" i="15"/>
  <c r="B276" i="15"/>
  <c r="A276" i="15"/>
  <c r="R276" i="15" s="1"/>
  <c r="S275" i="15"/>
  <c r="O275" i="15"/>
  <c r="M275" i="15"/>
  <c r="K275" i="15"/>
  <c r="J275" i="15"/>
  <c r="I275" i="15"/>
  <c r="C275" i="15"/>
  <c r="B275" i="15"/>
  <c r="A275" i="15"/>
  <c r="R275" i="15" s="1"/>
  <c r="S274" i="15"/>
  <c r="M274" i="15"/>
  <c r="J274" i="15"/>
  <c r="I274" i="15"/>
  <c r="C274" i="15"/>
  <c r="B274" i="15"/>
  <c r="A274" i="15"/>
  <c r="R274" i="15" s="1"/>
  <c r="S273" i="15"/>
  <c r="O273" i="15"/>
  <c r="M273" i="15"/>
  <c r="K273" i="15"/>
  <c r="J273" i="15"/>
  <c r="I273" i="15"/>
  <c r="C273" i="15"/>
  <c r="B273" i="15"/>
  <c r="A273" i="15"/>
  <c r="R273" i="15" s="1"/>
  <c r="S272" i="15"/>
  <c r="M272" i="15"/>
  <c r="K272" i="15" s="1"/>
  <c r="J272" i="15"/>
  <c r="I272" i="15"/>
  <c r="C272" i="15"/>
  <c r="B272" i="15"/>
  <c r="A272" i="15"/>
  <c r="R272" i="15" s="1"/>
  <c r="S271" i="15"/>
  <c r="O271" i="15"/>
  <c r="M271" i="15"/>
  <c r="K271" i="15"/>
  <c r="J271" i="15"/>
  <c r="I271" i="15"/>
  <c r="C271" i="15"/>
  <c r="B271" i="15"/>
  <c r="A271" i="15"/>
  <c r="R271" i="15" s="1"/>
  <c r="S270" i="15"/>
  <c r="M270" i="15"/>
  <c r="J270" i="15"/>
  <c r="I270" i="15"/>
  <c r="C270" i="15"/>
  <c r="B270" i="15"/>
  <c r="A270" i="15"/>
  <c r="R270" i="15" s="1"/>
  <c r="S269" i="15"/>
  <c r="O269" i="15"/>
  <c r="M269" i="15"/>
  <c r="K269" i="15"/>
  <c r="J269" i="15"/>
  <c r="I269" i="15"/>
  <c r="C269" i="15"/>
  <c r="B269" i="15"/>
  <c r="A269" i="15"/>
  <c r="R269" i="15" s="1"/>
  <c r="S268" i="15"/>
  <c r="M268" i="15"/>
  <c r="J268" i="15"/>
  <c r="I268" i="15"/>
  <c r="C268" i="15"/>
  <c r="B268" i="15"/>
  <c r="A268" i="15"/>
  <c r="R268" i="15" s="1"/>
  <c r="S267" i="15"/>
  <c r="R267" i="15"/>
  <c r="M267" i="15"/>
  <c r="J267" i="15"/>
  <c r="I267" i="15"/>
  <c r="C267" i="15"/>
  <c r="L267" i="15" s="1"/>
  <c r="B267" i="15"/>
  <c r="A267" i="15"/>
  <c r="F267" i="15" s="1"/>
  <c r="S266" i="15"/>
  <c r="R266" i="15"/>
  <c r="M266" i="15"/>
  <c r="J266" i="15"/>
  <c r="I266" i="15"/>
  <c r="C266" i="15"/>
  <c r="L266" i="15" s="1"/>
  <c r="B266" i="15"/>
  <c r="A266" i="15"/>
  <c r="F266" i="15" s="1"/>
  <c r="S265" i="15"/>
  <c r="R265" i="15"/>
  <c r="N265" i="15"/>
  <c r="M265" i="15"/>
  <c r="P265" i="15" s="1"/>
  <c r="K265" i="15"/>
  <c r="J265" i="15"/>
  <c r="C265" i="15"/>
  <c r="L265" i="15" s="1"/>
  <c r="B265" i="15"/>
  <c r="A265" i="15"/>
  <c r="F265" i="15" s="1"/>
  <c r="Q265" i="15" s="1"/>
  <c r="S264" i="15"/>
  <c r="R264" i="15"/>
  <c r="O264" i="15"/>
  <c r="M264" i="15"/>
  <c r="J264" i="15"/>
  <c r="I264" i="15"/>
  <c r="C264" i="15"/>
  <c r="B264" i="15"/>
  <c r="A264" i="15"/>
  <c r="F264" i="15" s="1"/>
  <c r="S263" i="15"/>
  <c r="J263" i="15"/>
  <c r="I263" i="15"/>
  <c r="C263" i="15"/>
  <c r="B263" i="15"/>
  <c r="A263" i="15"/>
  <c r="R263" i="15" s="1"/>
  <c r="S262" i="15"/>
  <c r="R262" i="15"/>
  <c r="Q262" i="15"/>
  <c r="M262" i="15"/>
  <c r="K262" i="15"/>
  <c r="J262" i="15"/>
  <c r="I262" i="15"/>
  <c r="C262" i="15"/>
  <c r="L262" i="15" s="1"/>
  <c r="B262" i="15"/>
  <c r="A262" i="15"/>
  <c r="F262" i="15" s="1"/>
  <c r="S261" i="15"/>
  <c r="R261" i="15"/>
  <c r="Q261" i="15"/>
  <c r="M261" i="15"/>
  <c r="K261" i="15"/>
  <c r="J261" i="15"/>
  <c r="I261" i="15"/>
  <c r="C261" i="15"/>
  <c r="L261" i="15" s="1"/>
  <c r="B261" i="15"/>
  <c r="A261" i="15"/>
  <c r="F261" i="15" s="1"/>
  <c r="S260" i="15"/>
  <c r="R260" i="15"/>
  <c r="Q260" i="15"/>
  <c r="M260" i="15"/>
  <c r="K260" i="15"/>
  <c r="J260" i="15"/>
  <c r="I260" i="15"/>
  <c r="C260" i="15"/>
  <c r="L260" i="15" s="1"/>
  <c r="B260" i="15"/>
  <c r="A260" i="15"/>
  <c r="F260" i="15" s="1"/>
  <c r="S259" i="15"/>
  <c r="R259" i="15"/>
  <c r="Q259" i="15"/>
  <c r="M259" i="15"/>
  <c r="K259" i="15"/>
  <c r="J259" i="15"/>
  <c r="I259" i="15"/>
  <c r="C259" i="15"/>
  <c r="L259" i="15" s="1"/>
  <c r="B259" i="15"/>
  <c r="A259" i="15"/>
  <c r="F259" i="15" s="1"/>
  <c r="S258" i="15"/>
  <c r="R258" i="15"/>
  <c r="Q258" i="15"/>
  <c r="M258" i="15"/>
  <c r="K258" i="15"/>
  <c r="J258" i="15"/>
  <c r="I258" i="15"/>
  <c r="C258" i="15"/>
  <c r="L258" i="15" s="1"/>
  <c r="B258" i="15"/>
  <c r="A258" i="15"/>
  <c r="F258" i="15" s="1"/>
  <c r="S257" i="15"/>
  <c r="R257" i="15"/>
  <c r="Q257" i="15"/>
  <c r="M257" i="15"/>
  <c r="K257" i="15"/>
  <c r="J257" i="15"/>
  <c r="I257" i="15"/>
  <c r="C257" i="15"/>
  <c r="L257" i="15" s="1"/>
  <c r="B257" i="15"/>
  <c r="A257" i="15"/>
  <c r="F257" i="15" s="1"/>
  <c r="S256" i="15"/>
  <c r="R256" i="15"/>
  <c r="Q256" i="15"/>
  <c r="M256" i="15"/>
  <c r="K256" i="15"/>
  <c r="J256" i="15"/>
  <c r="I256" i="15"/>
  <c r="C256" i="15"/>
  <c r="L256" i="15" s="1"/>
  <c r="B256" i="15"/>
  <c r="A256" i="15"/>
  <c r="F256" i="15" s="1"/>
  <c r="S255" i="15"/>
  <c r="R255" i="15"/>
  <c r="Q255" i="15"/>
  <c r="M255" i="15"/>
  <c r="K255" i="15"/>
  <c r="J255" i="15"/>
  <c r="C255" i="15"/>
  <c r="L255" i="15" s="1"/>
  <c r="B255" i="15"/>
  <c r="A255" i="15"/>
  <c r="F255" i="15" s="1"/>
  <c r="S254" i="15"/>
  <c r="R254" i="15"/>
  <c r="Q254" i="15"/>
  <c r="M254" i="15"/>
  <c r="P254" i="15" s="1"/>
  <c r="K254" i="15"/>
  <c r="J254" i="15"/>
  <c r="C254" i="15"/>
  <c r="B254" i="15"/>
  <c r="A254" i="15"/>
  <c r="F254" i="15" s="1"/>
  <c r="S253" i="15"/>
  <c r="R253" i="15"/>
  <c r="M253" i="15"/>
  <c r="J253" i="15"/>
  <c r="I253" i="15"/>
  <c r="C253" i="15"/>
  <c r="B253" i="15"/>
  <c r="A253" i="15"/>
  <c r="F253" i="15" s="1"/>
  <c r="S252" i="15"/>
  <c r="R252" i="15"/>
  <c r="O252" i="15"/>
  <c r="N252" i="15"/>
  <c r="M252" i="15"/>
  <c r="P252" i="15" s="1"/>
  <c r="K252" i="15"/>
  <c r="J252" i="15"/>
  <c r="I252" i="15"/>
  <c r="C252" i="15"/>
  <c r="B252" i="15"/>
  <c r="A252" i="15"/>
  <c r="F252" i="15" s="1"/>
  <c r="Q252" i="15" s="1"/>
  <c r="S251" i="15"/>
  <c r="R251" i="15"/>
  <c r="Q251" i="15"/>
  <c r="O251" i="15"/>
  <c r="M251" i="15"/>
  <c r="P251" i="15" s="1"/>
  <c r="K251" i="15"/>
  <c r="J251" i="15"/>
  <c r="C251" i="15"/>
  <c r="L251" i="15" s="1"/>
  <c r="B251" i="15"/>
  <c r="A251" i="15"/>
  <c r="F251" i="15" s="1"/>
  <c r="S250" i="15"/>
  <c r="R250" i="15"/>
  <c r="Q250" i="15"/>
  <c r="M250" i="15"/>
  <c r="P250" i="15" s="1"/>
  <c r="K250" i="15"/>
  <c r="J250" i="15"/>
  <c r="C250" i="15"/>
  <c r="B250" i="15"/>
  <c r="A250" i="15"/>
  <c r="F250" i="15" s="1"/>
  <c r="S249" i="15"/>
  <c r="R249" i="15"/>
  <c r="M249" i="15"/>
  <c r="J249" i="15"/>
  <c r="I249" i="15"/>
  <c r="C249" i="15"/>
  <c r="B249" i="15"/>
  <c r="A249" i="15"/>
  <c r="F249" i="15" s="1"/>
  <c r="S248" i="15"/>
  <c r="J248" i="15"/>
  <c r="C248" i="15"/>
  <c r="I248" i="15" s="1"/>
  <c r="B248" i="15"/>
  <c r="A248" i="15"/>
  <c r="S247" i="15"/>
  <c r="O247" i="15"/>
  <c r="M247" i="15"/>
  <c r="P247" i="15" s="1"/>
  <c r="K247" i="15"/>
  <c r="J247" i="15"/>
  <c r="C247" i="15"/>
  <c r="B247" i="15"/>
  <c r="A247" i="15"/>
  <c r="S246" i="15"/>
  <c r="M246" i="15"/>
  <c r="P246" i="15" s="1"/>
  <c r="K246" i="15"/>
  <c r="J246" i="15"/>
  <c r="C246" i="15"/>
  <c r="B246" i="15"/>
  <c r="A246" i="15"/>
  <c r="S245" i="15"/>
  <c r="M245" i="15"/>
  <c r="J245" i="15"/>
  <c r="I245" i="15"/>
  <c r="C245" i="15"/>
  <c r="B245" i="15"/>
  <c r="A245" i="15"/>
  <c r="S244" i="15"/>
  <c r="J244" i="15"/>
  <c r="I244" i="15"/>
  <c r="C244" i="15"/>
  <c r="B244" i="15"/>
  <c r="A244" i="15"/>
  <c r="S243" i="15"/>
  <c r="J243" i="15"/>
  <c r="I243" i="15"/>
  <c r="C243" i="15"/>
  <c r="B243" i="15"/>
  <c r="A243" i="15"/>
  <c r="S242" i="15"/>
  <c r="J242" i="15"/>
  <c r="I242" i="15"/>
  <c r="C242" i="15"/>
  <c r="B242" i="15"/>
  <c r="A242" i="15"/>
  <c r="S241" i="15"/>
  <c r="J241" i="15"/>
  <c r="I241" i="15"/>
  <c r="C241" i="15"/>
  <c r="B241" i="15"/>
  <c r="A241" i="15"/>
  <c r="S240" i="15"/>
  <c r="J240" i="15"/>
  <c r="I240" i="15"/>
  <c r="C240" i="15"/>
  <c r="B240" i="15"/>
  <c r="A240" i="15"/>
  <c r="S239" i="15"/>
  <c r="J239" i="15"/>
  <c r="I239" i="15"/>
  <c r="C239" i="15"/>
  <c r="B239" i="15"/>
  <c r="A239" i="15"/>
  <c r="S238" i="15"/>
  <c r="J238" i="15"/>
  <c r="I238" i="15"/>
  <c r="C238" i="15"/>
  <c r="B238" i="15"/>
  <c r="A238" i="15"/>
  <c r="S237" i="15"/>
  <c r="J237" i="15"/>
  <c r="I237" i="15"/>
  <c r="C237" i="15"/>
  <c r="B237" i="15"/>
  <c r="A237" i="15"/>
  <c r="S236" i="15"/>
  <c r="J236" i="15"/>
  <c r="I236" i="15"/>
  <c r="C236" i="15"/>
  <c r="B236" i="15"/>
  <c r="A236" i="15"/>
  <c r="S235" i="15"/>
  <c r="J235" i="15"/>
  <c r="I235" i="15"/>
  <c r="C235" i="15"/>
  <c r="B235" i="15"/>
  <c r="A235" i="15"/>
  <c r="S234" i="15"/>
  <c r="J234" i="15"/>
  <c r="I234" i="15"/>
  <c r="C234" i="15"/>
  <c r="B234" i="15"/>
  <c r="A234" i="15"/>
  <c r="S233" i="15"/>
  <c r="J233" i="15"/>
  <c r="I233" i="15"/>
  <c r="C233" i="15"/>
  <c r="B233" i="15"/>
  <c r="A233" i="15"/>
  <c r="S232" i="15"/>
  <c r="J232" i="15"/>
  <c r="I232" i="15"/>
  <c r="C232" i="15"/>
  <c r="B232" i="15"/>
  <c r="A232" i="15"/>
  <c r="S231" i="15"/>
  <c r="M231" i="15"/>
  <c r="J231" i="15"/>
  <c r="I231" i="15"/>
  <c r="C231" i="15"/>
  <c r="B231" i="15"/>
  <c r="A231" i="15"/>
  <c r="S230" i="15"/>
  <c r="M230" i="15"/>
  <c r="J230" i="15"/>
  <c r="I230" i="15"/>
  <c r="C230" i="15"/>
  <c r="B230" i="15"/>
  <c r="A230" i="15"/>
  <c r="S229" i="15"/>
  <c r="J229" i="15"/>
  <c r="I229" i="15"/>
  <c r="C229" i="15"/>
  <c r="B229" i="15"/>
  <c r="A229" i="15"/>
  <c r="S228" i="15"/>
  <c r="J228" i="15"/>
  <c r="I228" i="15"/>
  <c r="C228" i="15"/>
  <c r="B228" i="15"/>
  <c r="A228" i="15"/>
  <c r="S227" i="15"/>
  <c r="M227" i="15"/>
  <c r="J227" i="15"/>
  <c r="I227" i="15"/>
  <c r="C227" i="15"/>
  <c r="B227" i="15"/>
  <c r="A227" i="15"/>
  <c r="S226" i="15"/>
  <c r="M226" i="15"/>
  <c r="J226" i="15"/>
  <c r="I226" i="15"/>
  <c r="C226" i="15"/>
  <c r="B226" i="15"/>
  <c r="A226" i="15"/>
  <c r="S225" i="15"/>
  <c r="J225" i="15"/>
  <c r="I225" i="15"/>
  <c r="C225" i="15"/>
  <c r="B225" i="15"/>
  <c r="A225" i="15"/>
  <c r="S224" i="15"/>
  <c r="J224" i="15"/>
  <c r="I224" i="15"/>
  <c r="C224" i="15"/>
  <c r="B224" i="15"/>
  <c r="A224" i="15"/>
  <c r="S223" i="15"/>
  <c r="M223" i="15"/>
  <c r="J223" i="15"/>
  <c r="I223" i="15"/>
  <c r="C223" i="15"/>
  <c r="B223" i="15"/>
  <c r="A223" i="15"/>
  <c r="S222" i="15"/>
  <c r="M222" i="15"/>
  <c r="J222" i="15"/>
  <c r="I222" i="15"/>
  <c r="C222" i="15"/>
  <c r="B222" i="15"/>
  <c r="A222" i="15"/>
  <c r="S221" i="15"/>
  <c r="J221" i="15"/>
  <c r="I221" i="15"/>
  <c r="C221" i="15"/>
  <c r="B221" i="15"/>
  <c r="A221" i="15"/>
  <c r="S220" i="15"/>
  <c r="M220" i="15"/>
  <c r="J220" i="15"/>
  <c r="I220" i="15"/>
  <c r="C220" i="15"/>
  <c r="B220" i="15"/>
  <c r="A220" i="15"/>
  <c r="S219" i="15"/>
  <c r="J219" i="15"/>
  <c r="I219" i="15"/>
  <c r="C219" i="15"/>
  <c r="B219" i="15"/>
  <c r="A219" i="15"/>
  <c r="S218" i="15"/>
  <c r="P218" i="15"/>
  <c r="M218" i="15"/>
  <c r="O218" i="15" s="1"/>
  <c r="J218" i="15"/>
  <c r="C218" i="15"/>
  <c r="I218" i="15" s="1"/>
  <c r="B218" i="15"/>
  <c r="A218" i="15"/>
  <c r="S217" i="15"/>
  <c r="M217" i="15"/>
  <c r="J217" i="15"/>
  <c r="C217" i="15"/>
  <c r="I217" i="15" s="1"/>
  <c r="B217" i="15"/>
  <c r="A217" i="15"/>
  <c r="S216" i="15"/>
  <c r="J216" i="15"/>
  <c r="I216" i="15"/>
  <c r="C216" i="15"/>
  <c r="B216" i="15"/>
  <c r="A216" i="15"/>
  <c r="S215" i="15"/>
  <c r="J215" i="15"/>
  <c r="I215" i="15"/>
  <c r="C215" i="15"/>
  <c r="B215" i="15"/>
  <c r="A215" i="15"/>
  <c r="S214" i="15"/>
  <c r="P214" i="15"/>
  <c r="M214" i="15"/>
  <c r="O214" i="15" s="1"/>
  <c r="J214" i="15"/>
  <c r="C214" i="15"/>
  <c r="I214" i="15" s="1"/>
  <c r="B214" i="15"/>
  <c r="A214" i="15"/>
  <c r="S213" i="15"/>
  <c r="N213" i="15"/>
  <c r="M213" i="15"/>
  <c r="J213" i="15"/>
  <c r="C213" i="15"/>
  <c r="B213" i="15"/>
  <c r="A213" i="15"/>
  <c r="S212" i="15"/>
  <c r="M212" i="15"/>
  <c r="J212" i="15"/>
  <c r="I212" i="15"/>
  <c r="C212" i="15"/>
  <c r="B212" i="15"/>
  <c r="A212" i="15"/>
  <c r="S211" i="15"/>
  <c r="N211" i="15"/>
  <c r="M211" i="15"/>
  <c r="J211" i="15"/>
  <c r="C211" i="15"/>
  <c r="B211" i="15"/>
  <c r="A211" i="15"/>
  <c r="S210" i="15"/>
  <c r="M210" i="15"/>
  <c r="J210" i="15"/>
  <c r="I210" i="15"/>
  <c r="C210" i="15"/>
  <c r="B210" i="15"/>
  <c r="A210" i="15"/>
  <c r="S209" i="15"/>
  <c r="N209" i="15"/>
  <c r="M209" i="15"/>
  <c r="J209" i="15"/>
  <c r="C209" i="15"/>
  <c r="B209" i="15"/>
  <c r="A209" i="15"/>
  <c r="S208" i="15"/>
  <c r="M208" i="15"/>
  <c r="J208" i="15"/>
  <c r="I208" i="15"/>
  <c r="C208" i="15"/>
  <c r="B208" i="15"/>
  <c r="A208" i="15"/>
  <c r="S207" i="15"/>
  <c r="N207" i="15"/>
  <c r="M207" i="15"/>
  <c r="J207" i="15"/>
  <c r="C207" i="15"/>
  <c r="B207" i="15"/>
  <c r="A207" i="15"/>
  <c r="S206" i="15"/>
  <c r="M206" i="15"/>
  <c r="J206" i="15"/>
  <c r="I206" i="15"/>
  <c r="C206" i="15"/>
  <c r="B206" i="15"/>
  <c r="A206" i="15"/>
  <c r="S205" i="15"/>
  <c r="N205" i="15"/>
  <c r="M205" i="15"/>
  <c r="J205" i="15"/>
  <c r="C205" i="15"/>
  <c r="B205" i="15"/>
  <c r="A205" i="15"/>
  <c r="S204" i="15"/>
  <c r="M204" i="15"/>
  <c r="J204" i="15"/>
  <c r="I204" i="15"/>
  <c r="C204" i="15"/>
  <c r="B204" i="15"/>
  <c r="A204" i="15"/>
  <c r="S203" i="15"/>
  <c r="N203" i="15"/>
  <c r="M203" i="15"/>
  <c r="J203" i="15"/>
  <c r="C203" i="15"/>
  <c r="B203" i="15"/>
  <c r="A203" i="15"/>
  <c r="S202" i="15"/>
  <c r="M202" i="15"/>
  <c r="J202" i="15"/>
  <c r="I202" i="15"/>
  <c r="C202" i="15"/>
  <c r="B202" i="15"/>
  <c r="A202" i="15"/>
  <c r="S201" i="15"/>
  <c r="N201" i="15"/>
  <c r="M201" i="15"/>
  <c r="J201" i="15"/>
  <c r="C201" i="15"/>
  <c r="B201" i="15"/>
  <c r="A201" i="15"/>
  <c r="S200" i="15"/>
  <c r="M200" i="15"/>
  <c r="J200" i="15"/>
  <c r="I200" i="15"/>
  <c r="C200" i="15"/>
  <c r="B200" i="15"/>
  <c r="A200" i="15"/>
  <c r="S199" i="15"/>
  <c r="N199" i="15"/>
  <c r="M199" i="15"/>
  <c r="J199" i="15"/>
  <c r="C199" i="15"/>
  <c r="B199" i="15"/>
  <c r="A199" i="15"/>
  <c r="S198" i="15"/>
  <c r="M198" i="15"/>
  <c r="J198" i="15"/>
  <c r="I198" i="15"/>
  <c r="C198" i="15"/>
  <c r="B198" i="15"/>
  <c r="A198" i="15"/>
  <c r="S197" i="15"/>
  <c r="N197" i="15"/>
  <c r="M197" i="15"/>
  <c r="J197" i="15"/>
  <c r="C197" i="15"/>
  <c r="B197" i="15"/>
  <c r="A197" i="15"/>
  <c r="S196" i="15"/>
  <c r="M196" i="15"/>
  <c r="J196" i="15"/>
  <c r="I196" i="15"/>
  <c r="C196" i="15"/>
  <c r="B196" i="15"/>
  <c r="A196" i="15"/>
  <c r="S195" i="15"/>
  <c r="N195" i="15"/>
  <c r="M195" i="15"/>
  <c r="J195" i="15"/>
  <c r="C195" i="15"/>
  <c r="B195" i="15"/>
  <c r="A195" i="15"/>
  <c r="S194" i="15"/>
  <c r="M194" i="15"/>
  <c r="J194" i="15"/>
  <c r="I194" i="15"/>
  <c r="C194" i="15"/>
  <c r="B194" i="15"/>
  <c r="A194" i="15"/>
  <c r="S193" i="15"/>
  <c r="N193" i="15"/>
  <c r="M193" i="15"/>
  <c r="J193" i="15"/>
  <c r="C193" i="15"/>
  <c r="B193" i="15"/>
  <c r="A193" i="15"/>
  <c r="S192" i="15"/>
  <c r="M192" i="15"/>
  <c r="J192" i="15"/>
  <c r="I192" i="15"/>
  <c r="C192" i="15"/>
  <c r="B192" i="15"/>
  <c r="A192" i="15"/>
  <c r="S191" i="15"/>
  <c r="N191" i="15"/>
  <c r="M191" i="15"/>
  <c r="J191" i="15"/>
  <c r="C191" i="15"/>
  <c r="B191" i="15"/>
  <c r="A191" i="15"/>
  <c r="S190" i="15"/>
  <c r="M190" i="15"/>
  <c r="J190" i="15"/>
  <c r="I190" i="15"/>
  <c r="C190" i="15"/>
  <c r="B190" i="15"/>
  <c r="A190" i="15"/>
  <c r="S189" i="15"/>
  <c r="N189" i="15"/>
  <c r="M189" i="15"/>
  <c r="J189" i="15"/>
  <c r="C189" i="15"/>
  <c r="B189" i="15"/>
  <c r="A189" i="15"/>
  <c r="S188" i="15"/>
  <c r="M188" i="15"/>
  <c r="J188" i="15"/>
  <c r="I188" i="15"/>
  <c r="C188" i="15"/>
  <c r="B188" i="15"/>
  <c r="A188" i="15"/>
  <c r="S187" i="15"/>
  <c r="N187" i="15"/>
  <c r="M187" i="15"/>
  <c r="J187" i="15"/>
  <c r="C187" i="15"/>
  <c r="B187" i="15"/>
  <c r="A187" i="15"/>
  <c r="S186" i="15"/>
  <c r="M186" i="15"/>
  <c r="J186" i="15"/>
  <c r="I186" i="15"/>
  <c r="C186" i="15"/>
  <c r="B186" i="15"/>
  <c r="A186" i="15"/>
  <c r="S185" i="15"/>
  <c r="N185" i="15"/>
  <c r="M185" i="15"/>
  <c r="J185" i="15"/>
  <c r="C185" i="15"/>
  <c r="B185" i="15"/>
  <c r="A185" i="15"/>
  <c r="S184" i="15"/>
  <c r="M184" i="15"/>
  <c r="J184" i="15"/>
  <c r="I184" i="15"/>
  <c r="C184" i="15"/>
  <c r="B184" i="15"/>
  <c r="A184" i="15"/>
  <c r="S183" i="15"/>
  <c r="N183" i="15"/>
  <c r="M183" i="15"/>
  <c r="J183" i="15"/>
  <c r="C183" i="15"/>
  <c r="B183" i="15"/>
  <c r="A183" i="15"/>
  <c r="S182" i="15"/>
  <c r="M182" i="15"/>
  <c r="J182" i="15"/>
  <c r="I182" i="15"/>
  <c r="C182" i="15"/>
  <c r="B182" i="15"/>
  <c r="A182" i="15"/>
  <c r="S181" i="15"/>
  <c r="N181" i="15"/>
  <c r="M181" i="15"/>
  <c r="J181" i="15"/>
  <c r="C181" i="15"/>
  <c r="B181" i="15"/>
  <c r="A181" i="15"/>
  <c r="S180" i="15"/>
  <c r="M180" i="15"/>
  <c r="J180" i="15"/>
  <c r="I180" i="15"/>
  <c r="C180" i="15"/>
  <c r="B180" i="15"/>
  <c r="A180" i="15"/>
  <c r="S179" i="15"/>
  <c r="O179" i="15"/>
  <c r="N179" i="15"/>
  <c r="M179" i="15"/>
  <c r="P179" i="15" s="1"/>
  <c r="J179" i="15"/>
  <c r="I179" i="15"/>
  <c r="C179" i="15"/>
  <c r="B179" i="15"/>
  <c r="A179" i="15"/>
  <c r="S178" i="15"/>
  <c r="O178" i="15"/>
  <c r="N178" i="15"/>
  <c r="M178" i="15"/>
  <c r="P178" i="15" s="1"/>
  <c r="K178" i="15"/>
  <c r="J178" i="15"/>
  <c r="C178" i="15"/>
  <c r="B178" i="15"/>
  <c r="A178" i="15"/>
  <c r="S177" i="15"/>
  <c r="M177" i="15"/>
  <c r="P177" i="15" s="1"/>
  <c r="K177" i="15"/>
  <c r="J177" i="15"/>
  <c r="C177" i="15"/>
  <c r="B177" i="15"/>
  <c r="A177" i="15"/>
  <c r="S176" i="15"/>
  <c r="M176" i="15"/>
  <c r="J176" i="15"/>
  <c r="I176" i="15"/>
  <c r="C176" i="15"/>
  <c r="B176" i="15"/>
  <c r="A176" i="15"/>
  <c r="S175" i="15"/>
  <c r="O175" i="15"/>
  <c r="N175" i="15"/>
  <c r="M175" i="15"/>
  <c r="P175" i="15" s="1"/>
  <c r="J175" i="15"/>
  <c r="I175" i="15"/>
  <c r="C175" i="15"/>
  <c r="B175" i="15"/>
  <c r="A175" i="15"/>
  <c r="S174" i="15"/>
  <c r="O174" i="15"/>
  <c r="N174" i="15"/>
  <c r="M174" i="15"/>
  <c r="P174" i="15" s="1"/>
  <c r="K174" i="15"/>
  <c r="J174" i="15"/>
  <c r="C174" i="15"/>
  <c r="B174" i="15"/>
  <c r="A174" i="15"/>
  <c r="S173" i="15"/>
  <c r="M173" i="15"/>
  <c r="P173" i="15" s="1"/>
  <c r="K173" i="15"/>
  <c r="J173" i="15"/>
  <c r="C173" i="15"/>
  <c r="B173" i="15"/>
  <c r="A173" i="15"/>
  <c r="S172" i="15"/>
  <c r="J172" i="15"/>
  <c r="I172" i="15"/>
  <c r="C172" i="15"/>
  <c r="B172" i="15"/>
  <c r="A172" i="15"/>
  <c r="S171" i="15"/>
  <c r="J171" i="15"/>
  <c r="I171" i="15"/>
  <c r="C171" i="15"/>
  <c r="B171" i="15"/>
  <c r="A171" i="15"/>
  <c r="S170" i="15"/>
  <c r="J170" i="15"/>
  <c r="I170" i="15"/>
  <c r="C170" i="15"/>
  <c r="B170" i="15"/>
  <c r="A170" i="15"/>
  <c r="S169" i="15"/>
  <c r="J169" i="15"/>
  <c r="I169" i="15"/>
  <c r="C169" i="15"/>
  <c r="B169" i="15"/>
  <c r="A169" i="15"/>
  <c r="S168" i="15"/>
  <c r="J168" i="15"/>
  <c r="I168" i="15"/>
  <c r="C168" i="15"/>
  <c r="B168" i="15"/>
  <c r="A168" i="15"/>
  <c r="S167" i="15"/>
  <c r="J167" i="15"/>
  <c r="I167" i="15"/>
  <c r="C167" i="15"/>
  <c r="B167" i="15"/>
  <c r="A167" i="15"/>
  <c r="S166" i="15"/>
  <c r="J166" i="15"/>
  <c r="I166" i="15"/>
  <c r="C166" i="15"/>
  <c r="B166" i="15"/>
  <c r="A166" i="15"/>
  <c r="S165" i="15"/>
  <c r="J165" i="15"/>
  <c r="I165" i="15"/>
  <c r="C165" i="15"/>
  <c r="B165" i="15"/>
  <c r="A165" i="15"/>
  <c r="S164" i="15"/>
  <c r="M164" i="15"/>
  <c r="J164" i="15"/>
  <c r="I164" i="15"/>
  <c r="C164" i="15"/>
  <c r="B164" i="15"/>
  <c r="A164" i="15"/>
  <c r="S163" i="15"/>
  <c r="J163" i="15"/>
  <c r="I163" i="15"/>
  <c r="C163" i="15"/>
  <c r="B163" i="15"/>
  <c r="A163" i="15"/>
  <c r="S162" i="15"/>
  <c r="M162" i="15"/>
  <c r="J162" i="15"/>
  <c r="I162" i="15"/>
  <c r="C162" i="15"/>
  <c r="B162" i="15"/>
  <c r="A162" i="15"/>
  <c r="S161" i="15"/>
  <c r="J161" i="15"/>
  <c r="I161" i="15"/>
  <c r="C161" i="15"/>
  <c r="B161" i="15"/>
  <c r="A161" i="15"/>
  <c r="M161" i="15" s="1"/>
  <c r="S160" i="15"/>
  <c r="M160" i="15"/>
  <c r="J160" i="15"/>
  <c r="I160" i="15"/>
  <c r="C160" i="15"/>
  <c r="B160" i="15"/>
  <c r="A160" i="15"/>
  <c r="S159" i="15"/>
  <c r="J159" i="15"/>
  <c r="I159" i="15"/>
  <c r="C159" i="15"/>
  <c r="B159" i="15"/>
  <c r="A159" i="15"/>
  <c r="S158" i="15"/>
  <c r="M158" i="15"/>
  <c r="J158" i="15"/>
  <c r="I158" i="15"/>
  <c r="C158" i="15"/>
  <c r="B158" i="15"/>
  <c r="A158" i="15"/>
  <c r="S157" i="15"/>
  <c r="J157" i="15"/>
  <c r="I157" i="15"/>
  <c r="C157" i="15"/>
  <c r="B157" i="15"/>
  <c r="A157" i="15"/>
  <c r="M157" i="15" s="1"/>
  <c r="S156" i="15"/>
  <c r="M156" i="15"/>
  <c r="J156" i="15"/>
  <c r="I156" i="15"/>
  <c r="C156" i="15"/>
  <c r="B156" i="15"/>
  <c r="A156" i="15"/>
  <c r="S155" i="15"/>
  <c r="J155" i="15"/>
  <c r="I155" i="15"/>
  <c r="C155" i="15"/>
  <c r="B155" i="15"/>
  <c r="A155" i="15"/>
  <c r="S154" i="15"/>
  <c r="M154" i="15"/>
  <c r="J154" i="15"/>
  <c r="I154" i="15"/>
  <c r="C154" i="15"/>
  <c r="B154" i="15"/>
  <c r="A154" i="15"/>
  <c r="S153" i="15"/>
  <c r="J153" i="15"/>
  <c r="I153" i="15"/>
  <c r="C153" i="15"/>
  <c r="B153" i="15"/>
  <c r="A153" i="15"/>
  <c r="M153" i="15" s="1"/>
  <c r="S152" i="15"/>
  <c r="M152" i="15"/>
  <c r="J152" i="15"/>
  <c r="I152" i="15"/>
  <c r="C152" i="15"/>
  <c r="B152" i="15"/>
  <c r="A152" i="15"/>
  <c r="S151" i="15"/>
  <c r="J151" i="15"/>
  <c r="I151" i="15"/>
  <c r="C151" i="15"/>
  <c r="B151" i="15"/>
  <c r="A151" i="15"/>
  <c r="S150" i="15"/>
  <c r="M150" i="15"/>
  <c r="J150" i="15"/>
  <c r="I150" i="15"/>
  <c r="C150" i="15"/>
  <c r="B150" i="15"/>
  <c r="A150" i="15"/>
  <c r="S149" i="15"/>
  <c r="J149" i="15"/>
  <c r="I149" i="15"/>
  <c r="C149" i="15"/>
  <c r="B149" i="15"/>
  <c r="A149" i="15"/>
  <c r="M149" i="15" s="1"/>
  <c r="S148" i="15"/>
  <c r="M148" i="15"/>
  <c r="J148" i="15"/>
  <c r="I148" i="15"/>
  <c r="C148" i="15"/>
  <c r="B148" i="15"/>
  <c r="A148" i="15"/>
  <c r="S147" i="15"/>
  <c r="J147" i="15"/>
  <c r="I147" i="15"/>
  <c r="C147" i="15"/>
  <c r="B147" i="15"/>
  <c r="A147" i="15"/>
  <c r="S146" i="15"/>
  <c r="M146" i="15"/>
  <c r="J146" i="15"/>
  <c r="I146" i="15"/>
  <c r="C146" i="15"/>
  <c r="B146" i="15"/>
  <c r="A146" i="15"/>
  <c r="S145" i="15"/>
  <c r="J145" i="15"/>
  <c r="I145" i="15"/>
  <c r="C145" i="15"/>
  <c r="B145" i="15"/>
  <c r="A145" i="15"/>
  <c r="M145" i="15" s="1"/>
  <c r="S144" i="15"/>
  <c r="M144" i="15"/>
  <c r="J144" i="15"/>
  <c r="I144" i="15"/>
  <c r="C144" i="15"/>
  <c r="B144" i="15"/>
  <c r="A144" i="15"/>
  <c r="S143" i="15"/>
  <c r="J143" i="15"/>
  <c r="I143" i="15"/>
  <c r="C143" i="15"/>
  <c r="B143" i="15"/>
  <c r="A143" i="15"/>
  <c r="S142" i="15"/>
  <c r="M142" i="15"/>
  <c r="J142" i="15"/>
  <c r="I142" i="15"/>
  <c r="C142" i="15"/>
  <c r="B142" i="15"/>
  <c r="A142" i="15"/>
  <c r="S141" i="15"/>
  <c r="J141" i="15"/>
  <c r="I141" i="15"/>
  <c r="C141" i="15"/>
  <c r="B141" i="15"/>
  <c r="A141" i="15"/>
  <c r="M141" i="15" s="1"/>
  <c r="S140" i="15"/>
  <c r="M140" i="15"/>
  <c r="J140" i="15"/>
  <c r="I140" i="15"/>
  <c r="C140" i="15"/>
  <c r="B140" i="15"/>
  <c r="A140" i="15"/>
  <c r="S139" i="15"/>
  <c r="J139" i="15"/>
  <c r="I139" i="15"/>
  <c r="C139" i="15"/>
  <c r="B139" i="15"/>
  <c r="A139" i="15"/>
  <c r="S138" i="15"/>
  <c r="M138" i="15"/>
  <c r="J138" i="15"/>
  <c r="I138" i="15"/>
  <c r="C138" i="15"/>
  <c r="B138" i="15"/>
  <c r="A138" i="15"/>
  <c r="S137" i="15"/>
  <c r="J137" i="15"/>
  <c r="I137" i="15"/>
  <c r="C137" i="15"/>
  <c r="B137" i="15"/>
  <c r="A137" i="15"/>
  <c r="M137" i="15" s="1"/>
  <c r="S136" i="15"/>
  <c r="M136" i="15"/>
  <c r="J136" i="15"/>
  <c r="C136" i="15"/>
  <c r="I136" i="15" s="1"/>
  <c r="B136" i="15"/>
  <c r="A136" i="15"/>
  <c r="S135" i="15"/>
  <c r="M135" i="15"/>
  <c r="J135" i="15"/>
  <c r="I135" i="15"/>
  <c r="C135" i="15"/>
  <c r="B135" i="15"/>
  <c r="A135" i="15"/>
  <c r="S134" i="15"/>
  <c r="M134" i="15"/>
  <c r="J134" i="15"/>
  <c r="I134" i="15"/>
  <c r="C134" i="15"/>
  <c r="B134" i="15"/>
  <c r="A134" i="15"/>
  <c r="S133" i="15"/>
  <c r="M133" i="15"/>
  <c r="J133" i="15"/>
  <c r="I133" i="15"/>
  <c r="C133" i="15"/>
  <c r="B133" i="15"/>
  <c r="A133" i="15"/>
  <c r="S132" i="15"/>
  <c r="M132" i="15"/>
  <c r="J132" i="15"/>
  <c r="I132" i="15"/>
  <c r="C132" i="15"/>
  <c r="B132" i="15"/>
  <c r="A132" i="15"/>
  <c r="S131" i="15"/>
  <c r="M131" i="15"/>
  <c r="J131" i="15"/>
  <c r="I131" i="15"/>
  <c r="C131" i="15"/>
  <c r="B131" i="15"/>
  <c r="A131" i="15"/>
  <c r="S130" i="15"/>
  <c r="M130" i="15"/>
  <c r="J130" i="15"/>
  <c r="I130" i="15"/>
  <c r="C130" i="15"/>
  <c r="B130" i="15"/>
  <c r="A130" i="15"/>
  <c r="S129" i="15"/>
  <c r="M129" i="15"/>
  <c r="J129" i="15"/>
  <c r="I129" i="15"/>
  <c r="C129" i="15"/>
  <c r="B129" i="15"/>
  <c r="A129" i="15"/>
  <c r="S128" i="15"/>
  <c r="M128" i="15"/>
  <c r="J128" i="15"/>
  <c r="I128" i="15"/>
  <c r="C128" i="15"/>
  <c r="B128" i="15"/>
  <c r="A128" i="15"/>
  <c r="S127" i="15"/>
  <c r="M127" i="15"/>
  <c r="J127" i="15"/>
  <c r="I127" i="15"/>
  <c r="C127" i="15"/>
  <c r="B127" i="15"/>
  <c r="A127" i="15"/>
  <c r="S126" i="15"/>
  <c r="M126" i="15"/>
  <c r="J126" i="15"/>
  <c r="I126" i="15"/>
  <c r="C126" i="15"/>
  <c r="B126" i="15"/>
  <c r="A126" i="15"/>
  <c r="S125" i="15"/>
  <c r="M125" i="15"/>
  <c r="J125" i="15"/>
  <c r="I125" i="15"/>
  <c r="C125" i="15"/>
  <c r="B125" i="15"/>
  <c r="A125" i="15"/>
  <c r="S124" i="15"/>
  <c r="M124" i="15"/>
  <c r="J124" i="15"/>
  <c r="I124" i="15"/>
  <c r="C124" i="15"/>
  <c r="B124" i="15"/>
  <c r="A124" i="15"/>
  <c r="S123" i="15"/>
  <c r="M123" i="15"/>
  <c r="J123" i="15"/>
  <c r="I123" i="15"/>
  <c r="C123" i="15"/>
  <c r="B123" i="15"/>
  <c r="A123" i="15"/>
  <c r="S122" i="15"/>
  <c r="M122" i="15"/>
  <c r="J122" i="15"/>
  <c r="I122" i="15"/>
  <c r="C122" i="15"/>
  <c r="B122" i="15"/>
  <c r="A122" i="15"/>
  <c r="S121" i="15"/>
  <c r="M121" i="15"/>
  <c r="J121" i="15"/>
  <c r="I121" i="15"/>
  <c r="C121" i="15"/>
  <c r="B121" i="15"/>
  <c r="A121" i="15"/>
  <c r="S120" i="15"/>
  <c r="M120" i="15"/>
  <c r="J120" i="15"/>
  <c r="I120" i="15"/>
  <c r="C120" i="15"/>
  <c r="B120" i="15"/>
  <c r="A120" i="15"/>
  <c r="S119" i="15"/>
  <c r="M119" i="15"/>
  <c r="J119" i="15"/>
  <c r="I119" i="15"/>
  <c r="C119" i="15"/>
  <c r="B119" i="15"/>
  <c r="A119" i="15"/>
  <c r="S118" i="15"/>
  <c r="M118" i="15"/>
  <c r="J118" i="15"/>
  <c r="I118" i="15"/>
  <c r="C118" i="15"/>
  <c r="B118" i="15"/>
  <c r="A118" i="15"/>
  <c r="S117" i="15"/>
  <c r="M117" i="15"/>
  <c r="J117" i="15"/>
  <c r="I117" i="15"/>
  <c r="C117" i="15"/>
  <c r="B117" i="15"/>
  <c r="A117" i="15"/>
  <c r="S116" i="15"/>
  <c r="M116" i="15"/>
  <c r="J116" i="15"/>
  <c r="I116" i="15"/>
  <c r="C116" i="15"/>
  <c r="B116" i="15"/>
  <c r="A116" i="15"/>
  <c r="S115" i="15"/>
  <c r="M115" i="15"/>
  <c r="J115" i="15"/>
  <c r="I115" i="15"/>
  <c r="C115" i="15"/>
  <c r="B115" i="15"/>
  <c r="A115" i="15"/>
  <c r="S114" i="15"/>
  <c r="M114" i="15"/>
  <c r="J114" i="15"/>
  <c r="I114" i="15"/>
  <c r="C114" i="15"/>
  <c r="B114" i="15"/>
  <c r="A114" i="15"/>
  <c r="S113" i="15"/>
  <c r="M113" i="15"/>
  <c r="J113" i="15"/>
  <c r="I113" i="15"/>
  <c r="C113" i="15"/>
  <c r="B113" i="15"/>
  <c r="A113" i="15"/>
  <c r="S112" i="15"/>
  <c r="M112" i="15"/>
  <c r="J112" i="15"/>
  <c r="I112" i="15"/>
  <c r="C112" i="15"/>
  <c r="B112" i="15"/>
  <c r="A112" i="15"/>
  <c r="S111" i="15"/>
  <c r="M111" i="15"/>
  <c r="J111" i="15"/>
  <c r="I111" i="15"/>
  <c r="C111" i="15"/>
  <c r="B111" i="15"/>
  <c r="A111" i="15"/>
  <c r="S110" i="15"/>
  <c r="M110" i="15"/>
  <c r="J110" i="15"/>
  <c r="I110" i="15"/>
  <c r="C110" i="15"/>
  <c r="B110" i="15"/>
  <c r="A110" i="15"/>
  <c r="S109" i="15"/>
  <c r="M109" i="15"/>
  <c r="J109" i="15"/>
  <c r="I109" i="15"/>
  <c r="C109" i="15"/>
  <c r="B109" i="15"/>
  <c r="A109" i="15"/>
  <c r="S108" i="15"/>
  <c r="M108" i="15"/>
  <c r="J108" i="15"/>
  <c r="I108" i="15"/>
  <c r="C108" i="15"/>
  <c r="B108" i="15"/>
  <c r="A108" i="15"/>
  <c r="S107" i="15"/>
  <c r="M107" i="15"/>
  <c r="J107" i="15"/>
  <c r="I107" i="15"/>
  <c r="C107" i="15"/>
  <c r="B107" i="15"/>
  <c r="A107" i="15"/>
  <c r="S106" i="15"/>
  <c r="M106" i="15"/>
  <c r="K106" i="15"/>
  <c r="J106" i="15"/>
  <c r="I106" i="15"/>
  <c r="C106" i="15"/>
  <c r="B106" i="15"/>
  <c r="A106" i="15"/>
  <c r="S105" i="15"/>
  <c r="O105" i="15"/>
  <c r="M105" i="15"/>
  <c r="K105" i="15"/>
  <c r="J105" i="15"/>
  <c r="I105" i="15"/>
  <c r="C105" i="15"/>
  <c r="B105" i="15"/>
  <c r="A105" i="15"/>
  <c r="S104" i="15"/>
  <c r="O104" i="15"/>
  <c r="M104" i="15"/>
  <c r="K104" i="15" s="1"/>
  <c r="J104" i="15"/>
  <c r="I104" i="15"/>
  <c r="C104" i="15"/>
  <c r="B104" i="15"/>
  <c r="A104" i="15"/>
  <c r="S103" i="15"/>
  <c r="M103" i="15"/>
  <c r="J103" i="15"/>
  <c r="I103" i="15"/>
  <c r="C103" i="15"/>
  <c r="B103" i="15"/>
  <c r="A103" i="15"/>
  <c r="S102" i="15"/>
  <c r="M102" i="15"/>
  <c r="K102" i="15"/>
  <c r="J102" i="15"/>
  <c r="I102" i="15"/>
  <c r="C102" i="15"/>
  <c r="B102" i="15"/>
  <c r="A102" i="15"/>
  <c r="S101" i="15"/>
  <c r="O101" i="15"/>
  <c r="M101" i="15"/>
  <c r="K101" i="15"/>
  <c r="J101" i="15"/>
  <c r="I101" i="15"/>
  <c r="C101" i="15"/>
  <c r="B101" i="15"/>
  <c r="A101" i="15"/>
  <c r="S100" i="15"/>
  <c r="O100" i="15"/>
  <c r="M100" i="15"/>
  <c r="K100" i="15" s="1"/>
  <c r="J100" i="15"/>
  <c r="I100" i="15"/>
  <c r="C100" i="15"/>
  <c r="B100" i="15"/>
  <c r="A100" i="15"/>
  <c r="S99" i="15"/>
  <c r="M99" i="15"/>
  <c r="J99" i="15"/>
  <c r="I99" i="15"/>
  <c r="C99" i="15"/>
  <c r="B99" i="15"/>
  <c r="A99" i="15"/>
  <c r="S98" i="15"/>
  <c r="M98" i="15"/>
  <c r="K98" i="15"/>
  <c r="J98" i="15"/>
  <c r="I98" i="15"/>
  <c r="C98" i="15"/>
  <c r="B98" i="15"/>
  <c r="A98" i="15"/>
  <c r="S97" i="15"/>
  <c r="O97" i="15"/>
  <c r="M97" i="15"/>
  <c r="K97" i="15"/>
  <c r="J97" i="15"/>
  <c r="I97" i="15"/>
  <c r="C97" i="15"/>
  <c r="B97" i="15"/>
  <c r="A97" i="15"/>
  <c r="S96" i="15"/>
  <c r="O96" i="15"/>
  <c r="M96" i="15"/>
  <c r="K96" i="15" s="1"/>
  <c r="J96" i="15"/>
  <c r="I96" i="15"/>
  <c r="C96" i="15"/>
  <c r="B96" i="15"/>
  <c r="A96" i="15"/>
  <c r="S95" i="15"/>
  <c r="M95" i="15"/>
  <c r="J95" i="15"/>
  <c r="I95" i="15"/>
  <c r="C95" i="15"/>
  <c r="B95" i="15"/>
  <c r="A95" i="15"/>
  <c r="S94" i="15"/>
  <c r="M94" i="15"/>
  <c r="K94" i="15"/>
  <c r="J94" i="15"/>
  <c r="I94" i="15"/>
  <c r="C94" i="15"/>
  <c r="B94" i="15"/>
  <c r="A94" i="15"/>
  <c r="S93" i="15"/>
  <c r="O93" i="15"/>
  <c r="M93" i="15"/>
  <c r="K93" i="15"/>
  <c r="J93" i="15"/>
  <c r="I93" i="15"/>
  <c r="C93" i="15"/>
  <c r="B93" i="15"/>
  <c r="A93" i="15"/>
  <c r="S92" i="15"/>
  <c r="O92" i="15"/>
  <c r="M92" i="15"/>
  <c r="K92" i="15" s="1"/>
  <c r="J92" i="15"/>
  <c r="I92" i="15"/>
  <c r="C92" i="15"/>
  <c r="B92" i="15"/>
  <c r="A92" i="15"/>
  <c r="S91" i="15"/>
  <c r="M91" i="15"/>
  <c r="J91" i="15"/>
  <c r="I91" i="15"/>
  <c r="C91" i="15"/>
  <c r="B91" i="15"/>
  <c r="A91" i="15"/>
  <c r="S90" i="15"/>
  <c r="M90" i="15"/>
  <c r="K90" i="15"/>
  <c r="J90" i="15"/>
  <c r="I90" i="15"/>
  <c r="C90" i="15"/>
  <c r="B90" i="15"/>
  <c r="A90" i="15"/>
  <c r="S89" i="15"/>
  <c r="O89" i="15"/>
  <c r="M89" i="15"/>
  <c r="K89" i="15"/>
  <c r="J89" i="15"/>
  <c r="I89" i="15"/>
  <c r="C89" i="15"/>
  <c r="B89" i="15"/>
  <c r="A89" i="15"/>
  <c r="S88" i="15"/>
  <c r="O88" i="15"/>
  <c r="M88" i="15"/>
  <c r="K88" i="15" s="1"/>
  <c r="J88" i="15"/>
  <c r="I88" i="15"/>
  <c r="C88" i="15"/>
  <c r="B88" i="15"/>
  <c r="A88" i="15"/>
  <c r="S87" i="15"/>
  <c r="M87" i="15"/>
  <c r="J87" i="15"/>
  <c r="I87" i="15"/>
  <c r="C87" i="15"/>
  <c r="B87" i="15"/>
  <c r="A87" i="15"/>
  <c r="S86" i="15"/>
  <c r="M86" i="15"/>
  <c r="K86" i="15"/>
  <c r="J86" i="15"/>
  <c r="I86" i="15"/>
  <c r="C86" i="15"/>
  <c r="B86" i="15"/>
  <c r="A86" i="15"/>
  <c r="S85" i="15"/>
  <c r="O85" i="15"/>
  <c r="M85" i="15"/>
  <c r="K85" i="15"/>
  <c r="J85" i="15"/>
  <c r="I85" i="15"/>
  <c r="C85" i="15"/>
  <c r="B85" i="15"/>
  <c r="A85" i="15"/>
  <c r="S84" i="15"/>
  <c r="O84" i="15"/>
  <c r="M84" i="15"/>
  <c r="K84" i="15" s="1"/>
  <c r="J84" i="15"/>
  <c r="I84" i="15"/>
  <c r="C84" i="15"/>
  <c r="B84" i="15"/>
  <c r="A84" i="15"/>
  <c r="S83" i="15"/>
  <c r="M83" i="15"/>
  <c r="J83" i="15"/>
  <c r="I83" i="15"/>
  <c r="C83" i="15"/>
  <c r="B83" i="15"/>
  <c r="A83" i="15"/>
  <c r="S82" i="15"/>
  <c r="M82" i="15"/>
  <c r="K82" i="15"/>
  <c r="J82" i="15"/>
  <c r="I82" i="15"/>
  <c r="C82" i="15"/>
  <c r="B82" i="15"/>
  <c r="A82" i="15"/>
  <c r="S81" i="15"/>
  <c r="O81" i="15"/>
  <c r="M81" i="15"/>
  <c r="K81" i="15"/>
  <c r="J81" i="15"/>
  <c r="C81" i="15"/>
  <c r="B81" i="15"/>
  <c r="A81" i="15"/>
  <c r="S80" i="15"/>
  <c r="M80" i="15"/>
  <c r="P80" i="15" s="1"/>
  <c r="K80" i="15"/>
  <c r="J80" i="15"/>
  <c r="C80" i="15"/>
  <c r="B80" i="15"/>
  <c r="A80" i="15"/>
  <c r="S79" i="15"/>
  <c r="M79" i="15"/>
  <c r="J79" i="15"/>
  <c r="I79" i="15"/>
  <c r="C79" i="15"/>
  <c r="B79" i="15"/>
  <c r="A79" i="15"/>
  <c r="S78" i="15"/>
  <c r="O78" i="15"/>
  <c r="N78" i="15"/>
  <c r="M78" i="15"/>
  <c r="P78" i="15" s="1"/>
  <c r="J78" i="15"/>
  <c r="I78" i="15"/>
  <c r="C78" i="15"/>
  <c r="B78" i="15"/>
  <c r="A78" i="15"/>
  <c r="S77" i="15"/>
  <c r="O77" i="15"/>
  <c r="N77" i="15"/>
  <c r="M77" i="15"/>
  <c r="P77" i="15" s="1"/>
  <c r="K77" i="15"/>
  <c r="J77" i="15"/>
  <c r="C77" i="15"/>
  <c r="B77" i="15"/>
  <c r="A77" i="15"/>
  <c r="S76" i="15"/>
  <c r="M76" i="15"/>
  <c r="P76" i="15" s="1"/>
  <c r="K76" i="15"/>
  <c r="J76" i="15"/>
  <c r="C76" i="15"/>
  <c r="B76" i="15"/>
  <c r="A76" i="15"/>
  <c r="S75" i="15"/>
  <c r="M75" i="15"/>
  <c r="J75" i="15"/>
  <c r="I75" i="15"/>
  <c r="C75" i="15"/>
  <c r="B75" i="15"/>
  <c r="A75" i="15"/>
  <c r="S74" i="15"/>
  <c r="O74" i="15"/>
  <c r="N74" i="15"/>
  <c r="M74" i="15"/>
  <c r="P74" i="15" s="1"/>
  <c r="J74" i="15"/>
  <c r="I74" i="15"/>
  <c r="C74" i="15"/>
  <c r="B74" i="15"/>
  <c r="A74" i="15"/>
  <c r="S73" i="15"/>
  <c r="O73" i="15"/>
  <c r="N73" i="15"/>
  <c r="M73" i="15"/>
  <c r="P73" i="15" s="1"/>
  <c r="K73" i="15"/>
  <c r="J73" i="15"/>
  <c r="C73" i="15"/>
  <c r="B73" i="15"/>
  <c r="A73" i="15"/>
  <c r="S72" i="15"/>
  <c r="M72" i="15"/>
  <c r="P72" i="15" s="1"/>
  <c r="K72" i="15"/>
  <c r="J72" i="15"/>
  <c r="C72" i="15"/>
  <c r="B72" i="15"/>
  <c r="A72" i="15"/>
  <c r="S71" i="15"/>
  <c r="M71" i="15"/>
  <c r="J71" i="15"/>
  <c r="I71" i="15"/>
  <c r="C71" i="15"/>
  <c r="B71" i="15"/>
  <c r="A71" i="15"/>
  <c r="S70" i="15"/>
  <c r="O70" i="15"/>
  <c r="N70" i="15"/>
  <c r="M70" i="15"/>
  <c r="P70" i="15" s="1"/>
  <c r="J70" i="15"/>
  <c r="I70" i="15"/>
  <c r="C70" i="15"/>
  <c r="B70" i="15"/>
  <c r="A70" i="15"/>
  <c r="S69" i="15"/>
  <c r="J69" i="15"/>
  <c r="I69" i="15"/>
  <c r="C69" i="15"/>
  <c r="B69" i="15"/>
  <c r="A69" i="15"/>
  <c r="S68" i="15"/>
  <c r="J68" i="15"/>
  <c r="I68" i="15"/>
  <c r="C68" i="15"/>
  <c r="B68" i="15"/>
  <c r="A68" i="15"/>
  <c r="S67" i="15"/>
  <c r="J67" i="15"/>
  <c r="I67" i="15"/>
  <c r="C67" i="15"/>
  <c r="B67" i="15"/>
  <c r="A67" i="15"/>
  <c r="S66" i="15"/>
  <c r="J66" i="15"/>
  <c r="I66" i="15"/>
  <c r="C66" i="15"/>
  <c r="B66" i="15"/>
  <c r="A66" i="15"/>
  <c r="S65" i="15"/>
  <c r="J65" i="15"/>
  <c r="I65" i="15"/>
  <c r="C65" i="15"/>
  <c r="B65" i="15"/>
  <c r="A65" i="15"/>
  <c r="S64" i="15"/>
  <c r="J64" i="15"/>
  <c r="I64" i="15"/>
  <c r="C64" i="15"/>
  <c r="B64" i="15"/>
  <c r="A64" i="15"/>
  <c r="S63" i="15"/>
  <c r="J63" i="15"/>
  <c r="I63" i="15"/>
  <c r="C63" i="15"/>
  <c r="B63" i="15"/>
  <c r="A63" i="15"/>
  <c r="S62" i="15"/>
  <c r="J62" i="15"/>
  <c r="I62" i="15"/>
  <c r="C62" i="15"/>
  <c r="B62" i="15"/>
  <c r="A62" i="15"/>
  <c r="S61" i="15"/>
  <c r="J61" i="15"/>
  <c r="I61" i="15"/>
  <c r="C61" i="15"/>
  <c r="B61" i="15"/>
  <c r="A61" i="15"/>
  <c r="S60" i="15"/>
  <c r="J60" i="15"/>
  <c r="I60" i="15"/>
  <c r="C60" i="15"/>
  <c r="B60" i="15"/>
  <c r="A60" i="15"/>
  <c r="S59" i="15"/>
  <c r="J59" i="15"/>
  <c r="I59" i="15"/>
  <c r="C59" i="15"/>
  <c r="B59" i="15"/>
  <c r="A59" i="15"/>
  <c r="S58" i="15"/>
  <c r="J58" i="15"/>
  <c r="I58" i="15"/>
  <c r="C58" i="15"/>
  <c r="B58" i="15"/>
  <c r="A58" i="15"/>
  <c r="S57" i="15"/>
  <c r="J57" i="15"/>
  <c r="I57" i="15"/>
  <c r="C57" i="15"/>
  <c r="B57" i="15"/>
  <c r="A57" i="15"/>
  <c r="S56" i="15"/>
  <c r="J56" i="15"/>
  <c r="I56" i="15"/>
  <c r="C56" i="15"/>
  <c r="B56" i="15"/>
  <c r="A56" i="15"/>
  <c r="S55" i="15"/>
  <c r="J55" i="15"/>
  <c r="I55" i="15"/>
  <c r="C55" i="15"/>
  <c r="B55" i="15"/>
  <c r="A55" i="15"/>
  <c r="S54" i="15"/>
  <c r="J54" i="15"/>
  <c r="I54" i="15"/>
  <c r="C54" i="15"/>
  <c r="B54" i="15"/>
  <c r="A54" i="15"/>
  <c r="S53" i="15"/>
  <c r="J53" i="15"/>
  <c r="I53" i="15"/>
  <c r="C53" i="15"/>
  <c r="B53" i="15"/>
  <c r="A53" i="15"/>
  <c r="S52" i="15"/>
  <c r="J52" i="15"/>
  <c r="I52" i="15"/>
  <c r="C52" i="15"/>
  <c r="B52" i="15"/>
  <c r="A52" i="15"/>
  <c r="S51" i="15"/>
  <c r="J51" i="15"/>
  <c r="I51" i="15"/>
  <c r="C51" i="15"/>
  <c r="B51" i="15"/>
  <c r="A51" i="15"/>
  <c r="S50" i="15"/>
  <c r="J50" i="15"/>
  <c r="I50" i="15"/>
  <c r="C50" i="15"/>
  <c r="B50" i="15"/>
  <c r="A50" i="15"/>
  <c r="S49" i="15"/>
  <c r="J49" i="15"/>
  <c r="I49" i="15"/>
  <c r="C49" i="15"/>
  <c r="B49" i="15"/>
  <c r="A49" i="15"/>
  <c r="S48" i="15"/>
  <c r="J48" i="15"/>
  <c r="I48" i="15"/>
  <c r="C48" i="15"/>
  <c r="B48" i="15"/>
  <c r="A48" i="15"/>
  <c r="S47" i="15"/>
  <c r="J47" i="15"/>
  <c r="I47" i="15"/>
  <c r="C47" i="15"/>
  <c r="B47" i="15"/>
  <c r="A47" i="15"/>
  <c r="S46" i="15"/>
  <c r="J46" i="15"/>
  <c r="I46" i="15"/>
  <c r="C46" i="15"/>
  <c r="B46" i="15"/>
  <c r="A46" i="15"/>
  <c r="S45" i="15"/>
  <c r="J45" i="15"/>
  <c r="I45" i="15"/>
  <c r="C45" i="15"/>
  <c r="B45" i="15"/>
  <c r="A45" i="15"/>
  <c r="S44" i="15"/>
  <c r="M44" i="15"/>
  <c r="J44" i="15"/>
  <c r="I44" i="15"/>
  <c r="C44" i="15"/>
  <c r="B44" i="15"/>
  <c r="A44" i="15"/>
  <c r="S43" i="15"/>
  <c r="M43" i="15"/>
  <c r="J43" i="15"/>
  <c r="I43" i="15"/>
  <c r="C43" i="15"/>
  <c r="B43" i="15"/>
  <c r="A43" i="15"/>
  <c r="S42" i="15"/>
  <c r="J42" i="15"/>
  <c r="I42" i="15"/>
  <c r="C42" i="15"/>
  <c r="B42" i="15"/>
  <c r="A42" i="15"/>
  <c r="M42" i="15" s="1"/>
  <c r="S41" i="15"/>
  <c r="J41" i="15"/>
  <c r="I41" i="15"/>
  <c r="C41" i="15"/>
  <c r="B41" i="15"/>
  <c r="A41" i="15"/>
  <c r="S40" i="15"/>
  <c r="M40" i="15"/>
  <c r="J40" i="15"/>
  <c r="I40" i="15"/>
  <c r="C40" i="15"/>
  <c r="B40" i="15"/>
  <c r="A40" i="15"/>
  <c r="S39" i="15"/>
  <c r="M39" i="15"/>
  <c r="J39" i="15"/>
  <c r="I39" i="15"/>
  <c r="C39" i="15"/>
  <c r="B39" i="15"/>
  <c r="A39" i="15"/>
  <c r="S38" i="15"/>
  <c r="J38" i="15"/>
  <c r="I38" i="15"/>
  <c r="C38" i="15"/>
  <c r="B38" i="15"/>
  <c r="A38" i="15"/>
  <c r="M38" i="15" s="1"/>
  <c r="S37" i="15"/>
  <c r="J37" i="15"/>
  <c r="I37" i="15"/>
  <c r="C37" i="15"/>
  <c r="B37" i="15"/>
  <c r="A37" i="15"/>
  <c r="S36" i="15"/>
  <c r="M36" i="15"/>
  <c r="J36" i="15"/>
  <c r="I36" i="15"/>
  <c r="C36" i="15"/>
  <c r="B36" i="15"/>
  <c r="A36" i="15"/>
  <c r="S35" i="15"/>
  <c r="M35" i="15"/>
  <c r="J35" i="15"/>
  <c r="I35" i="15"/>
  <c r="C35" i="15"/>
  <c r="B35" i="15"/>
  <c r="A35" i="15"/>
  <c r="S34" i="15"/>
  <c r="J34" i="15"/>
  <c r="I34" i="15"/>
  <c r="C34" i="15"/>
  <c r="B34" i="15"/>
  <c r="A34" i="15"/>
  <c r="M34" i="15" s="1"/>
  <c r="S33" i="15"/>
  <c r="J33" i="15"/>
  <c r="I33" i="15"/>
  <c r="C33" i="15"/>
  <c r="B33" i="15"/>
  <c r="A33" i="15"/>
  <c r="S32" i="15"/>
  <c r="M32" i="15"/>
  <c r="J32" i="15"/>
  <c r="I32" i="15"/>
  <c r="C32" i="15"/>
  <c r="B32" i="15"/>
  <c r="A32" i="15"/>
  <c r="S31" i="15"/>
  <c r="M31" i="15"/>
  <c r="J31" i="15"/>
  <c r="I31" i="15"/>
  <c r="C31" i="15"/>
  <c r="B31" i="15"/>
  <c r="A31" i="15"/>
  <c r="S30" i="15"/>
  <c r="J30" i="15"/>
  <c r="I30" i="15"/>
  <c r="C30" i="15"/>
  <c r="B30" i="15"/>
  <c r="A30" i="15"/>
  <c r="M30" i="15" s="1"/>
  <c r="S29" i="15"/>
  <c r="J29" i="15"/>
  <c r="I29" i="15"/>
  <c r="C29" i="15"/>
  <c r="B29" i="15"/>
  <c r="A29" i="15"/>
  <c r="S28" i="15"/>
  <c r="M28" i="15"/>
  <c r="J28" i="15"/>
  <c r="I28" i="15"/>
  <c r="C28" i="15"/>
  <c r="B28" i="15"/>
  <c r="A28" i="15"/>
  <c r="S27" i="15"/>
  <c r="M27" i="15"/>
  <c r="J27" i="15"/>
  <c r="I27" i="15"/>
  <c r="C27" i="15"/>
  <c r="B27" i="15"/>
  <c r="A27" i="15"/>
  <c r="S26" i="15"/>
  <c r="J26" i="15"/>
  <c r="I26" i="15"/>
  <c r="C26" i="15"/>
  <c r="B26" i="15"/>
  <c r="A26" i="15"/>
  <c r="M26" i="15" s="1"/>
  <c r="S25" i="15"/>
  <c r="J25" i="15"/>
  <c r="I25" i="15"/>
  <c r="C25" i="15"/>
  <c r="B25" i="15"/>
  <c r="A25" i="15"/>
  <c r="S24" i="15"/>
  <c r="M24" i="15"/>
  <c r="J24" i="15"/>
  <c r="I24" i="15"/>
  <c r="C24" i="15"/>
  <c r="B24" i="15"/>
  <c r="A24" i="15"/>
  <c r="S23" i="15"/>
  <c r="M23" i="15"/>
  <c r="J23" i="15"/>
  <c r="I23" i="15"/>
  <c r="C23" i="15"/>
  <c r="B23" i="15"/>
  <c r="A23" i="15"/>
  <c r="S22" i="15"/>
  <c r="J22" i="15"/>
  <c r="I22" i="15"/>
  <c r="C22" i="15"/>
  <c r="B22" i="15"/>
  <c r="A22" i="15"/>
  <c r="M22" i="15" s="1"/>
  <c r="S21" i="15"/>
  <c r="J21" i="15"/>
  <c r="I21" i="15"/>
  <c r="C21" i="15"/>
  <c r="B21" i="15"/>
  <c r="A21" i="15"/>
  <c r="S20" i="15"/>
  <c r="M20" i="15"/>
  <c r="J20" i="15"/>
  <c r="I20" i="15"/>
  <c r="C20" i="15"/>
  <c r="B20" i="15"/>
  <c r="A20" i="15"/>
  <c r="S19" i="15"/>
  <c r="M19" i="15"/>
  <c r="J19" i="15"/>
  <c r="I19" i="15"/>
  <c r="C19" i="15"/>
  <c r="B19" i="15"/>
  <c r="A19" i="15"/>
  <c r="S18" i="15"/>
  <c r="J18" i="15"/>
  <c r="I18" i="15"/>
  <c r="C18" i="15"/>
  <c r="B18" i="15"/>
  <c r="A18" i="15"/>
  <c r="M18" i="15" s="1"/>
  <c r="S17" i="15"/>
  <c r="J17" i="15"/>
  <c r="I17" i="15"/>
  <c r="C17" i="15"/>
  <c r="B17" i="15"/>
  <c r="A17" i="15"/>
  <c r="S16" i="15"/>
  <c r="M16" i="15"/>
  <c r="J16" i="15"/>
  <c r="I16" i="15"/>
  <c r="C16" i="15"/>
  <c r="B16" i="15"/>
  <c r="A16" i="15"/>
  <c r="S15" i="15"/>
  <c r="M15" i="15"/>
  <c r="J15" i="15"/>
  <c r="I15" i="15"/>
  <c r="C15" i="15"/>
  <c r="B15" i="15"/>
  <c r="A15" i="15"/>
  <c r="S14" i="15"/>
  <c r="J14" i="15"/>
  <c r="I14" i="15"/>
  <c r="C14" i="15"/>
  <c r="B14" i="15"/>
  <c r="A14" i="15"/>
  <c r="M14" i="15" s="1"/>
  <c r="S13" i="15"/>
  <c r="J13" i="15"/>
  <c r="I13" i="15"/>
  <c r="C13" i="15"/>
  <c r="B13" i="15"/>
  <c r="A13" i="15"/>
  <c r="S12" i="15"/>
  <c r="M12" i="15"/>
  <c r="J12" i="15"/>
  <c r="I12" i="15"/>
  <c r="C12" i="15"/>
  <c r="B12" i="15"/>
  <c r="A12" i="15"/>
  <c r="S11" i="15"/>
  <c r="M11" i="15"/>
  <c r="J11" i="15"/>
  <c r="I11" i="15"/>
  <c r="C11" i="15"/>
  <c r="B11" i="15"/>
  <c r="A11" i="15"/>
  <c r="S10" i="15"/>
  <c r="J10" i="15"/>
  <c r="I10" i="15"/>
  <c r="C10" i="15"/>
  <c r="B10" i="15"/>
  <c r="A10" i="15"/>
  <c r="M10" i="15" s="1"/>
  <c r="S9" i="15"/>
  <c r="J9" i="15"/>
  <c r="I9" i="15"/>
  <c r="C9" i="15"/>
  <c r="B9" i="15"/>
  <c r="A9" i="15"/>
  <c r="S8" i="15"/>
  <c r="M8" i="15"/>
  <c r="J8" i="15"/>
  <c r="I8" i="15"/>
  <c r="C8" i="15"/>
  <c r="B8" i="15"/>
  <c r="A8" i="15"/>
  <c r="S7" i="15"/>
  <c r="M7" i="15"/>
  <c r="J7" i="15"/>
  <c r="I7" i="15"/>
  <c r="C7" i="15"/>
  <c r="B7" i="15"/>
  <c r="A7" i="15"/>
  <c r="S6" i="15"/>
  <c r="J6" i="15"/>
  <c r="I6" i="15"/>
  <c r="C6" i="15"/>
  <c r="B6" i="15"/>
  <c r="A6" i="15"/>
  <c r="M6" i="15" s="1"/>
  <c r="S5" i="15"/>
  <c r="J5" i="15"/>
  <c r="I5" i="15"/>
  <c r="C5" i="15"/>
  <c r="B5" i="15"/>
  <c r="A5" i="15"/>
  <c r="S4" i="15"/>
  <c r="M4" i="15"/>
  <c r="J4" i="15"/>
  <c r="I4" i="15"/>
  <c r="C4" i="15"/>
  <c r="B4" i="15"/>
  <c r="A4" i="15"/>
  <c r="S3" i="15"/>
  <c r="M3" i="15"/>
  <c r="J3" i="15"/>
  <c r="I3" i="15"/>
  <c r="C3" i="15"/>
  <c r="B3" i="15"/>
  <c r="A3" i="15"/>
  <c r="A1" i="15"/>
  <c r="H303" i="14"/>
  <c r="G303" i="14"/>
  <c r="E303" i="14"/>
  <c r="S302" i="14"/>
  <c r="R302" i="14"/>
  <c r="J302" i="14"/>
  <c r="C302" i="14"/>
  <c r="B302" i="14"/>
  <c r="A302" i="14"/>
  <c r="D302" i="15" s="1"/>
  <c r="S301" i="14"/>
  <c r="R301" i="14"/>
  <c r="J301" i="14"/>
  <c r="C301" i="14"/>
  <c r="B301" i="14"/>
  <c r="A301" i="14"/>
  <c r="D301" i="15" s="1"/>
  <c r="S300" i="14"/>
  <c r="R300" i="14"/>
  <c r="J300" i="14"/>
  <c r="C300" i="14"/>
  <c r="B300" i="14"/>
  <c r="A300" i="14"/>
  <c r="D300" i="15" s="1"/>
  <c r="S299" i="14"/>
  <c r="R299" i="14"/>
  <c r="J299" i="14"/>
  <c r="C299" i="14"/>
  <c r="B299" i="14"/>
  <c r="A299" i="14"/>
  <c r="D299" i="15" s="1"/>
  <c r="S298" i="14"/>
  <c r="R298" i="14"/>
  <c r="J298" i="14"/>
  <c r="C298" i="14"/>
  <c r="B298" i="14"/>
  <c r="A298" i="14"/>
  <c r="D298" i="15" s="1"/>
  <c r="S297" i="14"/>
  <c r="R297" i="14"/>
  <c r="J297" i="14"/>
  <c r="C297" i="14"/>
  <c r="B297" i="14"/>
  <c r="A297" i="14"/>
  <c r="D297" i="15" s="1"/>
  <c r="S296" i="14"/>
  <c r="R296" i="14"/>
  <c r="J296" i="14"/>
  <c r="C296" i="14"/>
  <c r="B296" i="14"/>
  <c r="A296" i="14"/>
  <c r="D296" i="15" s="1"/>
  <c r="S295" i="14"/>
  <c r="R295" i="14"/>
  <c r="J295" i="14"/>
  <c r="C295" i="14"/>
  <c r="B295" i="14"/>
  <c r="A295" i="14"/>
  <c r="D295" i="15" s="1"/>
  <c r="S294" i="14"/>
  <c r="R294" i="14"/>
  <c r="J294" i="14"/>
  <c r="C294" i="14"/>
  <c r="B294" i="14"/>
  <c r="A294" i="14"/>
  <c r="D294" i="15" s="1"/>
  <c r="S293" i="14"/>
  <c r="R293" i="14"/>
  <c r="J293" i="14"/>
  <c r="C293" i="14"/>
  <c r="B293" i="14"/>
  <c r="A293" i="14"/>
  <c r="D293" i="15" s="1"/>
  <c r="S292" i="14"/>
  <c r="R292" i="14"/>
  <c r="J292" i="14"/>
  <c r="C292" i="14"/>
  <c r="B292" i="14"/>
  <c r="A292" i="14"/>
  <c r="D292" i="15" s="1"/>
  <c r="S291" i="14"/>
  <c r="R291" i="14"/>
  <c r="J291" i="14"/>
  <c r="C291" i="14"/>
  <c r="B291" i="14"/>
  <c r="A291" i="14"/>
  <c r="D291" i="15" s="1"/>
  <c r="S290" i="14"/>
  <c r="R290" i="14"/>
  <c r="J290" i="14"/>
  <c r="C290" i="14"/>
  <c r="B290" i="14"/>
  <c r="A290" i="14"/>
  <c r="D290" i="15" s="1"/>
  <c r="S289" i="14"/>
  <c r="R289" i="14"/>
  <c r="J289" i="14"/>
  <c r="C289" i="14"/>
  <c r="B289" i="14"/>
  <c r="A289" i="14"/>
  <c r="D289" i="15" s="1"/>
  <c r="S288" i="14"/>
  <c r="R288" i="14"/>
  <c r="J288" i="14"/>
  <c r="C288" i="14"/>
  <c r="B288" i="14"/>
  <c r="A288" i="14"/>
  <c r="D288" i="15" s="1"/>
  <c r="S287" i="14"/>
  <c r="J287" i="14"/>
  <c r="C287" i="14"/>
  <c r="I287" i="14" s="1"/>
  <c r="B287" i="14"/>
  <c r="A287" i="14"/>
  <c r="S286" i="14"/>
  <c r="J286" i="14"/>
  <c r="C286" i="14"/>
  <c r="I286" i="14" s="1"/>
  <c r="B286" i="14"/>
  <c r="A286" i="14"/>
  <c r="R286" i="14" s="1"/>
  <c r="S285" i="14"/>
  <c r="R285" i="14"/>
  <c r="J285" i="14"/>
  <c r="C285" i="14"/>
  <c r="B285" i="14"/>
  <c r="A285" i="14"/>
  <c r="S284" i="14"/>
  <c r="R284" i="14"/>
  <c r="J284" i="14"/>
  <c r="C284" i="14"/>
  <c r="I284" i="14" s="1"/>
  <c r="B284" i="14"/>
  <c r="A284" i="14"/>
  <c r="S283" i="14"/>
  <c r="J283" i="14"/>
  <c r="F283" i="14"/>
  <c r="L283" i="14" s="1"/>
  <c r="C283" i="14"/>
  <c r="I283" i="14" s="1"/>
  <c r="B283" i="14"/>
  <c r="A283" i="14"/>
  <c r="S282" i="14"/>
  <c r="J282" i="14"/>
  <c r="C282" i="14"/>
  <c r="I282" i="14" s="1"/>
  <c r="B282" i="14"/>
  <c r="A282" i="14"/>
  <c r="R282" i="14" s="1"/>
  <c r="S281" i="14"/>
  <c r="M281" i="14"/>
  <c r="J281" i="14"/>
  <c r="I281" i="14"/>
  <c r="C281" i="14"/>
  <c r="B281" i="14"/>
  <c r="A281" i="14"/>
  <c r="D281" i="15" s="1"/>
  <c r="S280" i="14"/>
  <c r="M280" i="14"/>
  <c r="J280" i="14"/>
  <c r="I280" i="14"/>
  <c r="C280" i="14"/>
  <c r="B280" i="14"/>
  <c r="A280" i="14"/>
  <c r="D280" i="15" s="1"/>
  <c r="S279" i="14"/>
  <c r="M279" i="14"/>
  <c r="J279" i="14"/>
  <c r="I279" i="14"/>
  <c r="C279" i="14"/>
  <c r="B279" i="14"/>
  <c r="A279" i="14"/>
  <c r="D279" i="15" s="1"/>
  <c r="S278" i="14"/>
  <c r="M278" i="14"/>
  <c r="J278" i="14"/>
  <c r="I278" i="14"/>
  <c r="C278" i="14"/>
  <c r="B278" i="14"/>
  <c r="A278" i="14"/>
  <c r="D278" i="15" s="1"/>
  <c r="S277" i="14"/>
  <c r="M277" i="14"/>
  <c r="J277" i="14"/>
  <c r="I277" i="14"/>
  <c r="C277" i="14"/>
  <c r="B277" i="14"/>
  <c r="A277" i="14"/>
  <c r="D277" i="15" s="1"/>
  <c r="S276" i="14"/>
  <c r="M276" i="14"/>
  <c r="J276" i="14"/>
  <c r="I276" i="14"/>
  <c r="C276" i="14"/>
  <c r="B276" i="14"/>
  <c r="A276" i="14"/>
  <c r="D276" i="15" s="1"/>
  <c r="S275" i="14"/>
  <c r="M275" i="14"/>
  <c r="J275" i="14"/>
  <c r="I275" i="14"/>
  <c r="C275" i="14"/>
  <c r="B275" i="14"/>
  <c r="A275" i="14"/>
  <c r="D275" i="15" s="1"/>
  <c r="S274" i="14"/>
  <c r="M274" i="14"/>
  <c r="J274" i="14"/>
  <c r="I274" i="14"/>
  <c r="C274" i="14"/>
  <c r="B274" i="14"/>
  <c r="A274" i="14"/>
  <c r="D274" i="15" s="1"/>
  <c r="S273" i="14"/>
  <c r="M273" i="14"/>
  <c r="J273" i="14"/>
  <c r="I273" i="14"/>
  <c r="C273" i="14"/>
  <c r="B273" i="14"/>
  <c r="A273" i="14"/>
  <c r="D273" i="15" s="1"/>
  <c r="S272" i="14"/>
  <c r="M272" i="14"/>
  <c r="J272" i="14"/>
  <c r="I272" i="14"/>
  <c r="C272" i="14"/>
  <c r="B272" i="14"/>
  <c r="A272" i="14"/>
  <c r="D272" i="15" s="1"/>
  <c r="S271" i="14"/>
  <c r="M271" i="14"/>
  <c r="J271" i="14"/>
  <c r="I271" i="14"/>
  <c r="C271" i="14"/>
  <c r="B271" i="14"/>
  <c r="A271" i="14"/>
  <c r="D271" i="15" s="1"/>
  <c r="S270" i="14"/>
  <c r="M270" i="14"/>
  <c r="J270" i="14"/>
  <c r="I270" i="14"/>
  <c r="C270" i="14"/>
  <c r="B270" i="14"/>
  <c r="A270" i="14"/>
  <c r="D270" i="15" s="1"/>
  <c r="S269" i="14"/>
  <c r="M269" i="14"/>
  <c r="J269" i="14"/>
  <c r="I269" i="14"/>
  <c r="C269" i="14"/>
  <c r="B269" i="14"/>
  <c r="A269" i="14"/>
  <c r="D269" i="15" s="1"/>
  <c r="S268" i="14"/>
  <c r="M268" i="14"/>
  <c r="J268" i="14"/>
  <c r="I268" i="14"/>
  <c r="C268" i="14"/>
  <c r="B268" i="14"/>
  <c r="A268" i="14"/>
  <c r="D268" i="15" s="1"/>
  <c r="S267" i="14"/>
  <c r="M267" i="14"/>
  <c r="J267" i="14"/>
  <c r="I267" i="14"/>
  <c r="C267" i="14"/>
  <c r="B267" i="14"/>
  <c r="A267" i="14"/>
  <c r="D267" i="15" s="1"/>
  <c r="S266" i="14"/>
  <c r="M266" i="14"/>
  <c r="J266" i="14"/>
  <c r="I266" i="14"/>
  <c r="C266" i="14"/>
  <c r="B266" i="14"/>
  <c r="A266" i="14"/>
  <c r="D266" i="15" s="1"/>
  <c r="S265" i="14"/>
  <c r="M265" i="14"/>
  <c r="J265" i="14"/>
  <c r="I265" i="14"/>
  <c r="C265" i="14"/>
  <c r="B265" i="14"/>
  <c r="A265" i="14"/>
  <c r="D265" i="15" s="1"/>
  <c r="S264" i="14"/>
  <c r="M264" i="14"/>
  <c r="J264" i="14"/>
  <c r="I264" i="14"/>
  <c r="C264" i="14"/>
  <c r="B264" i="14"/>
  <c r="A264" i="14"/>
  <c r="D264" i="15" s="1"/>
  <c r="S263" i="14"/>
  <c r="M263" i="14"/>
  <c r="J263" i="14"/>
  <c r="I263" i="14"/>
  <c r="C263" i="14"/>
  <c r="B263" i="14"/>
  <c r="A263" i="14"/>
  <c r="D263" i="15" s="1"/>
  <c r="S262" i="14"/>
  <c r="M262" i="14"/>
  <c r="J262" i="14"/>
  <c r="I262" i="14"/>
  <c r="C262" i="14"/>
  <c r="B262" i="14"/>
  <c r="A262" i="14"/>
  <c r="D262" i="15" s="1"/>
  <c r="S261" i="14"/>
  <c r="M261" i="14"/>
  <c r="J261" i="14"/>
  <c r="I261" i="14"/>
  <c r="C261" i="14"/>
  <c r="B261" i="14"/>
  <c r="A261" i="14"/>
  <c r="D261" i="15" s="1"/>
  <c r="S260" i="14"/>
  <c r="M260" i="14"/>
  <c r="J260" i="14"/>
  <c r="I260" i="14"/>
  <c r="C260" i="14"/>
  <c r="B260" i="14"/>
  <c r="A260" i="14"/>
  <c r="D260" i="15" s="1"/>
  <c r="S259" i="14"/>
  <c r="J259" i="14"/>
  <c r="I259" i="14"/>
  <c r="C259" i="14"/>
  <c r="B259" i="14"/>
  <c r="A259" i="14"/>
  <c r="M259" i="14" s="1"/>
  <c r="S258" i="14"/>
  <c r="Q258" i="14"/>
  <c r="M258" i="14"/>
  <c r="J258" i="14"/>
  <c r="I258" i="14"/>
  <c r="F258" i="14"/>
  <c r="L258" i="14" s="1"/>
  <c r="C258" i="14"/>
  <c r="B258" i="14"/>
  <c r="A258" i="14"/>
  <c r="S257" i="14"/>
  <c r="J257" i="14"/>
  <c r="I257" i="14"/>
  <c r="C257" i="14"/>
  <c r="B257" i="14"/>
  <c r="A257" i="14"/>
  <c r="S256" i="14"/>
  <c r="M256" i="14"/>
  <c r="J256" i="14"/>
  <c r="I256" i="14"/>
  <c r="F256" i="14"/>
  <c r="L256" i="14" s="1"/>
  <c r="C256" i="14"/>
  <c r="B256" i="14"/>
  <c r="A256" i="14"/>
  <c r="S255" i="14"/>
  <c r="J255" i="14"/>
  <c r="I255" i="14"/>
  <c r="C255" i="14"/>
  <c r="B255" i="14"/>
  <c r="A255" i="14"/>
  <c r="M255" i="14" s="1"/>
  <c r="S254" i="14"/>
  <c r="Q254" i="14"/>
  <c r="M254" i="14"/>
  <c r="J254" i="14"/>
  <c r="I254" i="14"/>
  <c r="F254" i="14"/>
  <c r="L254" i="14" s="1"/>
  <c r="C254" i="14"/>
  <c r="B254" i="14"/>
  <c r="A254" i="14"/>
  <c r="S253" i="14"/>
  <c r="J253" i="14"/>
  <c r="I253" i="14"/>
  <c r="C253" i="14"/>
  <c r="B253" i="14"/>
  <c r="A253" i="14"/>
  <c r="S252" i="14"/>
  <c r="M252" i="14"/>
  <c r="J252" i="14"/>
  <c r="I252" i="14"/>
  <c r="F252" i="14"/>
  <c r="L252" i="14" s="1"/>
  <c r="C252" i="14"/>
  <c r="B252" i="14"/>
  <c r="A252" i="14"/>
  <c r="S251" i="14"/>
  <c r="J251" i="14"/>
  <c r="I251" i="14"/>
  <c r="C251" i="14"/>
  <c r="B251" i="14"/>
  <c r="A251" i="14"/>
  <c r="M251" i="14" s="1"/>
  <c r="S250" i="14"/>
  <c r="Q250" i="14"/>
  <c r="M250" i="14"/>
  <c r="J250" i="14"/>
  <c r="I250" i="14"/>
  <c r="F250" i="14"/>
  <c r="L250" i="14" s="1"/>
  <c r="C250" i="14"/>
  <c r="B250" i="14"/>
  <c r="A250" i="14"/>
  <c r="S249" i="14"/>
  <c r="J249" i="14"/>
  <c r="I249" i="14"/>
  <c r="C249" i="14"/>
  <c r="B249" i="14"/>
  <c r="A249" i="14"/>
  <c r="S248" i="14"/>
  <c r="M248" i="14"/>
  <c r="J248" i="14"/>
  <c r="I248" i="14"/>
  <c r="C248" i="14"/>
  <c r="B248" i="14"/>
  <c r="A248" i="14"/>
  <c r="S247" i="14"/>
  <c r="J247" i="14"/>
  <c r="I247" i="14"/>
  <c r="C247" i="14"/>
  <c r="B247" i="14"/>
  <c r="A247" i="14"/>
  <c r="M247" i="14" s="1"/>
  <c r="S246" i="14"/>
  <c r="M246" i="14"/>
  <c r="J246" i="14"/>
  <c r="I246" i="14"/>
  <c r="C246" i="14"/>
  <c r="B246" i="14"/>
  <c r="A246" i="14"/>
  <c r="S245" i="14"/>
  <c r="J245" i="14"/>
  <c r="I245" i="14"/>
  <c r="C245" i="14"/>
  <c r="B245" i="14"/>
  <c r="A245" i="14"/>
  <c r="S244" i="14"/>
  <c r="M244" i="14"/>
  <c r="J244" i="14"/>
  <c r="I244" i="14"/>
  <c r="C244" i="14"/>
  <c r="B244" i="14"/>
  <c r="A244" i="14"/>
  <c r="S243" i="14"/>
  <c r="J243" i="14"/>
  <c r="I243" i="14"/>
  <c r="C243" i="14"/>
  <c r="B243" i="14"/>
  <c r="A243" i="14"/>
  <c r="M243" i="14" s="1"/>
  <c r="S242" i="14"/>
  <c r="M242" i="14"/>
  <c r="J242" i="14"/>
  <c r="I242" i="14"/>
  <c r="C242" i="14"/>
  <c r="B242" i="14"/>
  <c r="A242" i="14"/>
  <c r="S241" i="14"/>
  <c r="J241" i="14"/>
  <c r="I241" i="14"/>
  <c r="C241" i="14"/>
  <c r="B241" i="14"/>
  <c r="A241" i="14"/>
  <c r="S240" i="14"/>
  <c r="M240" i="14"/>
  <c r="J240" i="14"/>
  <c r="I240" i="14"/>
  <c r="C240" i="14"/>
  <c r="B240" i="14"/>
  <c r="A240" i="14"/>
  <c r="S239" i="14"/>
  <c r="J239" i="14"/>
  <c r="I239" i="14"/>
  <c r="C239" i="14"/>
  <c r="B239" i="14"/>
  <c r="A239" i="14"/>
  <c r="M239" i="14" s="1"/>
  <c r="S238" i="14"/>
  <c r="M238" i="14"/>
  <c r="J238" i="14"/>
  <c r="I238" i="14"/>
  <c r="C238" i="14"/>
  <c r="B238" i="14"/>
  <c r="A238" i="14"/>
  <c r="S237" i="14"/>
  <c r="J237" i="14"/>
  <c r="I237" i="14"/>
  <c r="C237" i="14"/>
  <c r="B237" i="14"/>
  <c r="A237" i="14"/>
  <c r="S236" i="14"/>
  <c r="M236" i="14"/>
  <c r="J236" i="14"/>
  <c r="I236" i="14"/>
  <c r="C236" i="14"/>
  <c r="B236" i="14"/>
  <c r="A236" i="14"/>
  <c r="S235" i="14"/>
  <c r="J235" i="14"/>
  <c r="I235" i="14"/>
  <c r="C235" i="14"/>
  <c r="B235" i="14"/>
  <c r="A235" i="14"/>
  <c r="M235" i="14" s="1"/>
  <c r="S234" i="14"/>
  <c r="M234" i="14"/>
  <c r="J234" i="14"/>
  <c r="I234" i="14"/>
  <c r="C234" i="14"/>
  <c r="B234" i="14"/>
  <c r="A234" i="14"/>
  <c r="S233" i="14"/>
  <c r="J233" i="14"/>
  <c r="I233" i="14"/>
  <c r="C233" i="14"/>
  <c r="B233" i="14"/>
  <c r="A233" i="14"/>
  <c r="S232" i="14"/>
  <c r="M232" i="14"/>
  <c r="J232" i="14"/>
  <c r="I232" i="14"/>
  <c r="C232" i="14"/>
  <c r="B232" i="14"/>
  <c r="A232" i="14"/>
  <c r="S231" i="14"/>
  <c r="J231" i="14"/>
  <c r="I231" i="14"/>
  <c r="C231" i="14"/>
  <c r="B231" i="14"/>
  <c r="A231" i="14"/>
  <c r="M231" i="14" s="1"/>
  <c r="S230" i="14"/>
  <c r="M230" i="14"/>
  <c r="J230" i="14"/>
  <c r="I230" i="14"/>
  <c r="C230" i="14"/>
  <c r="B230" i="14"/>
  <c r="A230" i="14"/>
  <c r="S229" i="14"/>
  <c r="J229" i="14"/>
  <c r="I229" i="14"/>
  <c r="C229" i="14"/>
  <c r="B229" i="14"/>
  <c r="A229" i="14"/>
  <c r="S228" i="14"/>
  <c r="P228" i="14"/>
  <c r="M228" i="14"/>
  <c r="O228" i="14" s="1"/>
  <c r="J228" i="14"/>
  <c r="C228" i="14"/>
  <c r="I228" i="14" s="1"/>
  <c r="B228" i="14"/>
  <c r="A228" i="14"/>
  <c r="S227" i="14"/>
  <c r="J227" i="14"/>
  <c r="C227" i="14"/>
  <c r="I227" i="14" s="1"/>
  <c r="B227" i="14"/>
  <c r="A227" i="14"/>
  <c r="S226" i="14"/>
  <c r="M226" i="14"/>
  <c r="J226" i="14"/>
  <c r="C226" i="14"/>
  <c r="B226" i="14"/>
  <c r="A226" i="14"/>
  <c r="S225" i="14"/>
  <c r="J225" i="14"/>
  <c r="I225" i="14"/>
  <c r="C225" i="14"/>
  <c r="B225" i="14"/>
  <c r="A225" i="14"/>
  <c r="S224" i="14"/>
  <c r="P224" i="14"/>
  <c r="M224" i="14"/>
  <c r="O224" i="14" s="1"/>
  <c r="J224" i="14"/>
  <c r="I224" i="14"/>
  <c r="C224" i="14"/>
  <c r="B224" i="14"/>
  <c r="A224" i="14"/>
  <c r="S223" i="14"/>
  <c r="J223" i="14"/>
  <c r="C223" i="14"/>
  <c r="I223" i="14" s="1"/>
  <c r="B223" i="14"/>
  <c r="A223" i="14"/>
  <c r="S222" i="14"/>
  <c r="M222" i="14"/>
  <c r="J222" i="14"/>
  <c r="C222" i="14"/>
  <c r="B222" i="14"/>
  <c r="A222" i="14"/>
  <c r="S221" i="14"/>
  <c r="J221" i="14"/>
  <c r="I221" i="14"/>
  <c r="C221" i="14"/>
  <c r="B221" i="14"/>
  <c r="A221" i="14"/>
  <c r="S220" i="14"/>
  <c r="P220" i="14"/>
  <c r="M220" i="14"/>
  <c r="O220" i="14" s="1"/>
  <c r="J220" i="14"/>
  <c r="I220" i="14"/>
  <c r="C220" i="14"/>
  <c r="B220" i="14"/>
  <c r="A220" i="14"/>
  <c r="S219" i="14"/>
  <c r="J219" i="14"/>
  <c r="C219" i="14"/>
  <c r="I219" i="14" s="1"/>
  <c r="B219" i="14"/>
  <c r="A219" i="14"/>
  <c r="S218" i="14"/>
  <c r="M218" i="14"/>
  <c r="J218" i="14"/>
  <c r="C218" i="14"/>
  <c r="B218" i="14"/>
  <c r="A218" i="14"/>
  <c r="S217" i="14"/>
  <c r="J217" i="14"/>
  <c r="I217" i="14"/>
  <c r="C217" i="14"/>
  <c r="B217" i="14"/>
  <c r="A217" i="14"/>
  <c r="S216" i="14"/>
  <c r="P216" i="14"/>
  <c r="M216" i="14"/>
  <c r="O216" i="14" s="1"/>
  <c r="J216" i="14"/>
  <c r="I216" i="14"/>
  <c r="C216" i="14"/>
  <c r="B216" i="14"/>
  <c r="A216" i="14"/>
  <c r="S215" i="14"/>
  <c r="J215" i="14"/>
  <c r="C215" i="14"/>
  <c r="I215" i="14" s="1"/>
  <c r="B215" i="14"/>
  <c r="A215" i="14"/>
  <c r="S214" i="14"/>
  <c r="M214" i="14"/>
  <c r="J214" i="14"/>
  <c r="I214" i="14"/>
  <c r="C214" i="14"/>
  <c r="B214" i="14"/>
  <c r="A214" i="14"/>
  <c r="S213" i="14"/>
  <c r="M213" i="14"/>
  <c r="J213" i="14"/>
  <c r="I213" i="14"/>
  <c r="C213" i="14"/>
  <c r="B213" i="14"/>
  <c r="A213" i="14"/>
  <c r="S212" i="14"/>
  <c r="M212" i="14"/>
  <c r="J212" i="14"/>
  <c r="I212" i="14"/>
  <c r="C212" i="14"/>
  <c r="B212" i="14"/>
  <c r="A212" i="14"/>
  <c r="S211" i="14"/>
  <c r="M211" i="14"/>
  <c r="J211" i="14"/>
  <c r="I211" i="14"/>
  <c r="C211" i="14"/>
  <c r="B211" i="14"/>
  <c r="A211" i="14"/>
  <c r="S210" i="14"/>
  <c r="M210" i="14"/>
  <c r="J210" i="14"/>
  <c r="I210" i="14"/>
  <c r="C210" i="14"/>
  <c r="B210" i="14"/>
  <c r="A210" i="14"/>
  <c r="S209" i="14"/>
  <c r="M209" i="14"/>
  <c r="J209" i="14"/>
  <c r="I209" i="14"/>
  <c r="C209" i="14"/>
  <c r="B209" i="14"/>
  <c r="A209" i="14"/>
  <c r="S208" i="14"/>
  <c r="M208" i="14"/>
  <c r="J208" i="14"/>
  <c r="I208" i="14"/>
  <c r="C208" i="14"/>
  <c r="B208" i="14"/>
  <c r="A208" i="14"/>
  <c r="S207" i="14"/>
  <c r="M207" i="14"/>
  <c r="J207" i="14"/>
  <c r="I207" i="14"/>
  <c r="C207" i="14"/>
  <c r="B207" i="14"/>
  <c r="A207" i="14"/>
  <c r="S206" i="14"/>
  <c r="M206" i="14"/>
  <c r="J206" i="14"/>
  <c r="I206" i="14"/>
  <c r="C206" i="14"/>
  <c r="B206" i="14"/>
  <c r="A206" i="14"/>
  <c r="S205" i="14"/>
  <c r="M205" i="14"/>
  <c r="J205" i="14"/>
  <c r="I205" i="14"/>
  <c r="C205" i="14"/>
  <c r="B205" i="14"/>
  <c r="A205" i="14"/>
  <c r="S204" i="14"/>
  <c r="M204" i="14"/>
  <c r="J204" i="14"/>
  <c r="I204" i="14"/>
  <c r="C204" i="14"/>
  <c r="B204" i="14"/>
  <c r="A204" i="14"/>
  <c r="S203" i="14"/>
  <c r="M203" i="14"/>
  <c r="J203" i="14"/>
  <c r="I203" i="14"/>
  <c r="C203" i="14"/>
  <c r="B203" i="14"/>
  <c r="A203" i="14"/>
  <c r="S202" i="14"/>
  <c r="M202" i="14"/>
  <c r="J202" i="14"/>
  <c r="I202" i="14"/>
  <c r="C202" i="14"/>
  <c r="B202" i="14"/>
  <c r="A202" i="14"/>
  <c r="S201" i="14"/>
  <c r="M201" i="14"/>
  <c r="J201" i="14"/>
  <c r="I201" i="14"/>
  <c r="C201" i="14"/>
  <c r="B201" i="14"/>
  <c r="A201" i="14"/>
  <c r="S200" i="14"/>
  <c r="M200" i="14"/>
  <c r="J200" i="14"/>
  <c r="I200" i="14"/>
  <c r="C200" i="14"/>
  <c r="B200" i="14"/>
  <c r="A200" i="14"/>
  <c r="S199" i="14"/>
  <c r="M199" i="14"/>
  <c r="J199" i="14"/>
  <c r="I199" i="14"/>
  <c r="C199" i="14"/>
  <c r="B199" i="14"/>
  <c r="A199" i="14"/>
  <c r="S198" i="14"/>
  <c r="M198" i="14"/>
  <c r="J198" i="14"/>
  <c r="I198" i="14"/>
  <c r="C198" i="14"/>
  <c r="B198" i="14"/>
  <c r="A198" i="14"/>
  <c r="S197" i="14"/>
  <c r="M197" i="14"/>
  <c r="J197" i="14"/>
  <c r="I197" i="14"/>
  <c r="C197" i="14"/>
  <c r="B197" i="14"/>
  <c r="A197" i="14"/>
  <c r="S196" i="14"/>
  <c r="M196" i="14"/>
  <c r="J196" i="14"/>
  <c r="I196" i="14"/>
  <c r="C196" i="14"/>
  <c r="B196" i="14"/>
  <c r="A196" i="14"/>
  <c r="S195" i="14"/>
  <c r="M195" i="14"/>
  <c r="J195" i="14"/>
  <c r="I195" i="14"/>
  <c r="C195" i="14"/>
  <c r="B195" i="14"/>
  <c r="A195" i="14"/>
  <c r="S194" i="14"/>
  <c r="M194" i="14"/>
  <c r="J194" i="14"/>
  <c r="I194" i="14"/>
  <c r="C194" i="14"/>
  <c r="B194" i="14"/>
  <c r="A194" i="14"/>
  <c r="S193" i="14"/>
  <c r="M193" i="14"/>
  <c r="J193" i="14"/>
  <c r="I193" i="14"/>
  <c r="C193" i="14"/>
  <c r="B193" i="14"/>
  <c r="A193" i="14"/>
  <c r="S192" i="14"/>
  <c r="M192" i="14"/>
  <c r="J192" i="14"/>
  <c r="I192" i="14"/>
  <c r="C192" i="14"/>
  <c r="B192" i="14"/>
  <c r="A192" i="14"/>
  <c r="S191" i="14"/>
  <c r="M191" i="14"/>
  <c r="J191" i="14"/>
  <c r="I191" i="14"/>
  <c r="C191" i="14"/>
  <c r="B191" i="14"/>
  <c r="A191" i="14"/>
  <c r="S190" i="14"/>
  <c r="M190" i="14"/>
  <c r="J190" i="14"/>
  <c r="I190" i="14"/>
  <c r="C190" i="14"/>
  <c r="B190" i="14"/>
  <c r="A190" i="14"/>
  <c r="S189" i="14"/>
  <c r="M189" i="14"/>
  <c r="J189" i="14"/>
  <c r="I189" i="14"/>
  <c r="C189" i="14"/>
  <c r="B189" i="14"/>
  <c r="A189" i="14"/>
  <c r="S188" i="14"/>
  <c r="M188" i="14"/>
  <c r="J188" i="14"/>
  <c r="I188" i="14"/>
  <c r="C188" i="14"/>
  <c r="B188" i="14"/>
  <c r="A188" i="14"/>
  <c r="S187" i="14"/>
  <c r="M187" i="14"/>
  <c r="J187" i="14"/>
  <c r="I187" i="14"/>
  <c r="C187" i="14"/>
  <c r="B187" i="14"/>
  <c r="A187" i="14"/>
  <c r="S186" i="14"/>
  <c r="M186" i="14"/>
  <c r="J186" i="14"/>
  <c r="I186" i="14"/>
  <c r="C186" i="14"/>
  <c r="B186" i="14"/>
  <c r="A186" i="14"/>
  <c r="S185" i="14"/>
  <c r="M185" i="14"/>
  <c r="J185" i="14"/>
  <c r="I185" i="14"/>
  <c r="C185" i="14"/>
  <c r="B185" i="14"/>
  <c r="A185" i="14"/>
  <c r="S184" i="14"/>
  <c r="M184" i="14"/>
  <c r="J184" i="14"/>
  <c r="I184" i="14"/>
  <c r="C184" i="14"/>
  <c r="B184" i="14"/>
  <c r="A184" i="14"/>
  <c r="S183" i="14"/>
  <c r="M183" i="14"/>
  <c r="J183" i="14"/>
  <c r="I183" i="14"/>
  <c r="C183" i="14"/>
  <c r="B183" i="14"/>
  <c r="A183" i="14"/>
  <c r="S182" i="14"/>
  <c r="M182" i="14"/>
  <c r="J182" i="14"/>
  <c r="I182" i="14"/>
  <c r="C182" i="14"/>
  <c r="B182" i="14"/>
  <c r="A182" i="14"/>
  <c r="S181" i="14"/>
  <c r="M181" i="14"/>
  <c r="J181" i="14"/>
  <c r="I181" i="14"/>
  <c r="C181" i="14"/>
  <c r="B181" i="14"/>
  <c r="A181" i="14"/>
  <c r="S180" i="14"/>
  <c r="M180" i="14"/>
  <c r="J180" i="14"/>
  <c r="I180" i="14"/>
  <c r="C180" i="14"/>
  <c r="B180" i="14"/>
  <c r="A180" i="14"/>
  <c r="S179" i="14"/>
  <c r="M179" i="14"/>
  <c r="J179" i="14"/>
  <c r="I179" i="14"/>
  <c r="C179" i="14"/>
  <c r="B179" i="14"/>
  <c r="A179" i="14"/>
  <c r="S178" i="14"/>
  <c r="M178" i="14"/>
  <c r="J178" i="14"/>
  <c r="I178" i="14"/>
  <c r="C178" i="14"/>
  <c r="B178" i="14"/>
  <c r="A178" i="14"/>
  <c r="S177" i="14"/>
  <c r="M177" i="14"/>
  <c r="J177" i="14"/>
  <c r="I177" i="14"/>
  <c r="C177" i="14"/>
  <c r="B177" i="14"/>
  <c r="A177" i="14"/>
  <c r="S176" i="14"/>
  <c r="M176" i="14"/>
  <c r="J176" i="14"/>
  <c r="I176" i="14"/>
  <c r="C176" i="14"/>
  <c r="B176" i="14"/>
  <c r="A176" i="14"/>
  <c r="S175" i="14"/>
  <c r="M175" i="14"/>
  <c r="J175" i="14"/>
  <c r="I175" i="14"/>
  <c r="C175" i="14"/>
  <c r="B175" i="14"/>
  <c r="A175" i="14"/>
  <c r="S174" i="14"/>
  <c r="M174" i="14"/>
  <c r="J174" i="14"/>
  <c r="I174" i="14"/>
  <c r="C174" i="14"/>
  <c r="B174" i="14"/>
  <c r="A174" i="14"/>
  <c r="S173" i="14"/>
  <c r="M173" i="14"/>
  <c r="J173" i="14"/>
  <c r="I173" i="14"/>
  <c r="C173" i="14"/>
  <c r="B173" i="14"/>
  <c r="A173" i="14"/>
  <c r="S172" i="14"/>
  <c r="M172" i="14"/>
  <c r="J172" i="14"/>
  <c r="I172" i="14"/>
  <c r="C172" i="14"/>
  <c r="B172" i="14"/>
  <c r="A172" i="14"/>
  <c r="S171" i="14"/>
  <c r="M171" i="14"/>
  <c r="J171" i="14"/>
  <c r="I171" i="14"/>
  <c r="C171" i="14"/>
  <c r="B171" i="14"/>
  <c r="A171" i="14"/>
  <c r="S170" i="14"/>
  <c r="O170" i="14"/>
  <c r="M170" i="14"/>
  <c r="K170" i="14"/>
  <c r="J170" i="14"/>
  <c r="I170" i="14"/>
  <c r="C170" i="14"/>
  <c r="B170" i="14"/>
  <c r="A170" i="14"/>
  <c r="S169" i="14"/>
  <c r="M169" i="14"/>
  <c r="J169" i="14"/>
  <c r="I169" i="14"/>
  <c r="C169" i="14"/>
  <c r="B169" i="14"/>
  <c r="A169" i="14"/>
  <c r="S168" i="14"/>
  <c r="M168" i="14"/>
  <c r="K168" i="14"/>
  <c r="J168" i="14"/>
  <c r="I168" i="14"/>
  <c r="C168" i="14"/>
  <c r="B168" i="14"/>
  <c r="A168" i="14"/>
  <c r="S167" i="14"/>
  <c r="M167" i="14"/>
  <c r="K167" i="14" s="1"/>
  <c r="J167" i="14"/>
  <c r="I167" i="14"/>
  <c r="C167" i="14"/>
  <c r="B167" i="14"/>
  <c r="A167" i="14"/>
  <c r="S166" i="14"/>
  <c r="O166" i="14"/>
  <c r="M166" i="14"/>
  <c r="K166" i="14"/>
  <c r="J166" i="14"/>
  <c r="I166" i="14"/>
  <c r="C166" i="14"/>
  <c r="B166" i="14"/>
  <c r="A166" i="14"/>
  <c r="S165" i="14"/>
  <c r="M165" i="14"/>
  <c r="J165" i="14"/>
  <c r="I165" i="14"/>
  <c r="C165" i="14"/>
  <c r="B165" i="14"/>
  <c r="A165" i="14"/>
  <c r="S164" i="14"/>
  <c r="O164" i="14"/>
  <c r="M164" i="14"/>
  <c r="K164" i="14"/>
  <c r="J164" i="14"/>
  <c r="I164" i="14"/>
  <c r="C164" i="14"/>
  <c r="B164" i="14"/>
  <c r="A164" i="14"/>
  <c r="S163" i="14"/>
  <c r="M163" i="14"/>
  <c r="K163" i="14" s="1"/>
  <c r="J163" i="14"/>
  <c r="I163" i="14"/>
  <c r="C163" i="14"/>
  <c r="B163" i="14"/>
  <c r="A163" i="14"/>
  <c r="S162" i="14"/>
  <c r="O162" i="14"/>
  <c r="M162" i="14"/>
  <c r="K162" i="14"/>
  <c r="J162" i="14"/>
  <c r="I162" i="14"/>
  <c r="C162" i="14"/>
  <c r="B162" i="14"/>
  <c r="A162" i="14"/>
  <c r="S161" i="14"/>
  <c r="M161" i="14"/>
  <c r="J161" i="14"/>
  <c r="I161" i="14"/>
  <c r="C161" i="14"/>
  <c r="B161" i="14"/>
  <c r="A161" i="14"/>
  <c r="S160" i="14"/>
  <c r="O160" i="14"/>
  <c r="M160" i="14"/>
  <c r="K160" i="14"/>
  <c r="J160" i="14"/>
  <c r="I160" i="14"/>
  <c r="C160" i="14"/>
  <c r="B160" i="14"/>
  <c r="A160" i="14"/>
  <c r="S159" i="14"/>
  <c r="M159" i="14"/>
  <c r="K159" i="14" s="1"/>
  <c r="J159" i="14"/>
  <c r="I159" i="14"/>
  <c r="C159" i="14"/>
  <c r="B159" i="14"/>
  <c r="A159" i="14"/>
  <c r="S158" i="14"/>
  <c r="O158" i="14"/>
  <c r="M158" i="14"/>
  <c r="K158" i="14"/>
  <c r="J158" i="14"/>
  <c r="I158" i="14"/>
  <c r="C158" i="14"/>
  <c r="B158" i="14"/>
  <c r="A158" i="14"/>
  <c r="S157" i="14"/>
  <c r="M157" i="14"/>
  <c r="J157" i="14"/>
  <c r="I157" i="14"/>
  <c r="C157" i="14"/>
  <c r="B157" i="14"/>
  <c r="A157" i="14"/>
  <c r="S156" i="14"/>
  <c r="M156" i="14"/>
  <c r="K156" i="14"/>
  <c r="J156" i="14"/>
  <c r="I156" i="14"/>
  <c r="C156" i="14"/>
  <c r="B156" i="14"/>
  <c r="A156" i="14"/>
  <c r="S155" i="14"/>
  <c r="M155" i="14"/>
  <c r="K155" i="14" s="1"/>
  <c r="J155" i="14"/>
  <c r="I155" i="14"/>
  <c r="C155" i="14"/>
  <c r="B155" i="14"/>
  <c r="A155" i="14"/>
  <c r="S154" i="14"/>
  <c r="O154" i="14"/>
  <c r="M154" i="14"/>
  <c r="K154" i="14"/>
  <c r="J154" i="14"/>
  <c r="I154" i="14"/>
  <c r="C154" i="14"/>
  <c r="B154" i="14"/>
  <c r="A154" i="14"/>
  <c r="S153" i="14"/>
  <c r="M153" i="14"/>
  <c r="J153" i="14"/>
  <c r="I153" i="14"/>
  <c r="C153" i="14"/>
  <c r="B153" i="14"/>
  <c r="A153" i="14"/>
  <c r="S152" i="14"/>
  <c r="M152" i="14"/>
  <c r="K152" i="14"/>
  <c r="J152" i="14"/>
  <c r="I152" i="14"/>
  <c r="C152" i="14"/>
  <c r="B152" i="14"/>
  <c r="A152" i="14"/>
  <c r="S151" i="14"/>
  <c r="M151" i="14"/>
  <c r="K151" i="14" s="1"/>
  <c r="J151" i="14"/>
  <c r="I151" i="14"/>
  <c r="C151" i="14"/>
  <c r="B151" i="14"/>
  <c r="A151" i="14"/>
  <c r="S150" i="14"/>
  <c r="O150" i="14"/>
  <c r="M150" i="14"/>
  <c r="K150" i="14"/>
  <c r="J150" i="14"/>
  <c r="I150" i="14"/>
  <c r="C150" i="14"/>
  <c r="B150" i="14"/>
  <c r="A150" i="14"/>
  <c r="S149" i="14"/>
  <c r="M149" i="14"/>
  <c r="J149" i="14"/>
  <c r="I149" i="14"/>
  <c r="C149" i="14"/>
  <c r="B149" i="14"/>
  <c r="A149" i="14"/>
  <c r="S148" i="14"/>
  <c r="M148" i="14"/>
  <c r="K148" i="14"/>
  <c r="J148" i="14"/>
  <c r="I148" i="14"/>
  <c r="C148" i="14"/>
  <c r="B148" i="14"/>
  <c r="A148" i="14"/>
  <c r="S147" i="14"/>
  <c r="M147" i="14"/>
  <c r="K147" i="14"/>
  <c r="J147" i="14"/>
  <c r="I147" i="14"/>
  <c r="C147" i="14"/>
  <c r="B147" i="14"/>
  <c r="A147" i="14"/>
  <c r="S146" i="14"/>
  <c r="O146" i="14"/>
  <c r="M146" i="14"/>
  <c r="K146" i="14"/>
  <c r="J146" i="14"/>
  <c r="I146" i="14"/>
  <c r="C146" i="14"/>
  <c r="B146" i="14"/>
  <c r="A146" i="14"/>
  <c r="S145" i="14"/>
  <c r="M145" i="14"/>
  <c r="J145" i="14"/>
  <c r="I145" i="14"/>
  <c r="C145" i="14"/>
  <c r="B145" i="14"/>
  <c r="A145" i="14"/>
  <c r="S144" i="14"/>
  <c r="M144" i="14"/>
  <c r="K144" i="14"/>
  <c r="J144" i="14"/>
  <c r="I144" i="14"/>
  <c r="C144" i="14"/>
  <c r="B144" i="14"/>
  <c r="A144" i="14"/>
  <c r="S143" i="14"/>
  <c r="M143" i="14"/>
  <c r="K143" i="14"/>
  <c r="J143" i="14"/>
  <c r="I143" i="14"/>
  <c r="C143" i="14"/>
  <c r="B143" i="14"/>
  <c r="A143" i="14"/>
  <c r="S142" i="14"/>
  <c r="O142" i="14"/>
  <c r="M142" i="14"/>
  <c r="K142" i="14"/>
  <c r="J142" i="14"/>
  <c r="I142" i="14"/>
  <c r="C142" i="14"/>
  <c r="B142" i="14"/>
  <c r="A142" i="14"/>
  <c r="S141" i="14"/>
  <c r="M141" i="14"/>
  <c r="J141" i="14"/>
  <c r="I141" i="14"/>
  <c r="C141" i="14"/>
  <c r="B141" i="14"/>
  <c r="A141" i="14"/>
  <c r="S140" i="14"/>
  <c r="M140" i="14"/>
  <c r="K140" i="14"/>
  <c r="J140" i="14"/>
  <c r="I140" i="14"/>
  <c r="C140" i="14"/>
  <c r="B140" i="14"/>
  <c r="A140" i="14"/>
  <c r="S139" i="14"/>
  <c r="M139" i="14"/>
  <c r="K139" i="14"/>
  <c r="J139" i="14"/>
  <c r="I139" i="14"/>
  <c r="C139" i="14"/>
  <c r="B139" i="14"/>
  <c r="A139" i="14"/>
  <c r="S138" i="14"/>
  <c r="O138" i="14"/>
  <c r="M138" i="14"/>
  <c r="K138" i="14"/>
  <c r="J138" i="14"/>
  <c r="I138" i="14"/>
  <c r="C138" i="14"/>
  <c r="B138" i="14"/>
  <c r="A138" i="14"/>
  <c r="S137" i="14"/>
  <c r="M137" i="14"/>
  <c r="J137" i="14"/>
  <c r="I137" i="14"/>
  <c r="C137" i="14"/>
  <c r="B137" i="14"/>
  <c r="A137" i="14"/>
  <c r="S136" i="14"/>
  <c r="M136" i="14"/>
  <c r="K136" i="14"/>
  <c r="J136" i="14"/>
  <c r="I136" i="14"/>
  <c r="C136" i="14"/>
  <c r="B136" i="14"/>
  <c r="A136" i="14"/>
  <c r="S135" i="14"/>
  <c r="M135" i="14"/>
  <c r="K135" i="14"/>
  <c r="J135" i="14"/>
  <c r="I135" i="14"/>
  <c r="C135" i="14"/>
  <c r="B135" i="14"/>
  <c r="A135" i="14"/>
  <c r="S134" i="14"/>
  <c r="O134" i="14"/>
  <c r="M134" i="14"/>
  <c r="K134" i="14"/>
  <c r="J134" i="14"/>
  <c r="I134" i="14"/>
  <c r="C134" i="14"/>
  <c r="B134" i="14"/>
  <c r="A134" i="14"/>
  <c r="S133" i="14"/>
  <c r="M133" i="14"/>
  <c r="J133" i="14"/>
  <c r="I133" i="14"/>
  <c r="C133" i="14"/>
  <c r="B133" i="14"/>
  <c r="A133" i="14"/>
  <c r="S132" i="14"/>
  <c r="M132" i="14"/>
  <c r="K132" i="14"/>
  <c r="J132" i="14"/>
  <c r="I132" i="14"/>
  <c r="C132" i="14"/>
  <c r="B132" i="14"/>
  <c r="A132" i="14"/>
  <c r="S131" i="14"/>
  <c r="M131" i="14"/>
  <c r="K131" i="14"/>
  <c r="J131" i="14"/>
  <c r="I131" i="14"/>
  <c r="C131" i="14"/>
  <c r="B131" i="14"/>
  <c r="A131" i="14"/>
  <c r="S130" i="14"/>
  <c r="O130" i="14"/>
  <c r="M130" i="14"/>
  <c r="K130" i="14"/>
  <c r="J130" i="14"/>
  <c r="I130" i="14"/>
  <c r="C130" i="14"/>
  <c r="B130" i="14"/>
  <c r="A130" i="14"/>
  <c r="S129" i="14"/>
  <c r="M129" i="14"/>
  <c r="J129" i="14"/>
  <c r="I129" i="14"/>
  <c r="C129" i="14"/>
  <c r="B129" i="14"/>
  <c r="A129" i="14"/>
  <c r="S128" i="14"/>
  <c r="M128" i="14"/>
  <c r="K128" i="14"/>
  <c r="J128" i="14"/>
  <c r="I128" i="14"/>
  <c r="C128" i="14"/>
  <c r="B128" i="14"/>
  <c r="A128" i="14"/>
  <c r="S127" i="14"/>
  <c r="M127" i="14"/>
  <c r="K127" i="14"/>
  <c r="J127" i="14"/>
  <c r="I127" i="14"/>
  <c r="C127" i="14"/>
  <c r="B127" i="14"/>
  <c r="A127" i="14"/>
  <c r="S126" i="14"/>
  <c r="O126" i="14"/>
  <c r="M126" i="14"/>
  <c r="K126" i="14"/>
  <c r="J126" i="14"/>
  <c r="I126" i="14"/>
  <c r="C126" i="14"/>
  <c r="B126" i="14"/>
  <c r="A126" i="14"/>
  <c r="S125" i="14"/>
  <c r="M125" i="14"/>
  <c r="J125" i="14"/>
  <c r="I125" i="14"/>
  <c r="C125" i="14"/>
  <c r="B125" i="14"/>
  <c r="A125" i="14"/>
  <c r="S124" i="14"/>
  <c r="M124" i="14"/>
  <c r="K124" i="14"/>
  <c r="J124" i="14"/>
  <c r="I124" i="14"/>
  <c r="C124" i="14"/>
  <c r="B124" i="14"/>
  <c r="A124" i="14"/>
  <c r="S123" i="14"/>
  <c r="M123" i="14"/>
  <c r="K123" i="14"/>
  <c r="J123" i="14"/>
  <c r="I123" i="14"/>
  <c r="C123" i="14"/>
  <c r="B123" i="14"/>
  <c r="A123" i="14"/>
  <c r="S122" i="14"/>
  <c r="O122" i="14"/>
  <c r="M122" i="14"/>
  <c r="K122" i="14"/>
  <c r="J122" i="14"/>
  <c r="I122" i="14"/>
  <c r="C122" i="14"/>
  <c r="B122" i="14"/>
  <c r="A122" i="14"/>
  <c r="S121" i="14"/>
  <c r="M121" i="14"/>
  <c r="J121" i="14"/>
  <c r="I121" i="14"/>
  <c r="C121" i="14"/>
  <c r="B121" i="14"/>
  <c r="A121" i="14"/>
  <c r="S120" i="14"/>
  <c r="M120" i="14"/>
  <c r="K120" i="14"/>
  <c r="J120" i="14"/>
  <c r="I120" i="14"/>
  <c r="C120" i="14"/>
  <c r="B120" i="14"/>
  <c r="A120" i="14"/>
  <c r="S119" i="14"/>
  <c r="M119" i="14"/>
  <c r="K119" i="14"/>
  <c r="J119" i="14"/>
  <c r="I119" i="14"/>
  <c r="C119" i="14"/>
  <c r="B119" i="14"/>
  <c r="A119" i="14"/>
  <c r="S118" i="14"/>
  <c r="O118" i="14"/>
  <c r="M118" i="14"/>
  <c r="K118" i="14"/>
  <c r="J118" i="14"/>
  <c r="I118" i="14"/>
  <c r="C118" i="14"/>
  <c r="B118" i="14"/>
  <c r="A118" i="14"/>
  <c r="S117" i="14"/>
  <c r="M117" i="14"/>
  <c r="J117" i="14"/>
  <c r="I117" i="14"/>
  <c r="C117" i="14"/>
  <c r="B117" i="14"/>
  <c r="A117" i="14"/>
  <c r="S116" i="14"/>
  <c r="M116" i="14"/>
  <c r="K116" i="14"/>
  <c r="J116" i="14"/>
  <c r="I116" i="14"/>
  <c r="C116" i="14"/>
  <c r="B116" i="14"/>
  <c r="A116" i="14"/>
  <c r="S115" i="14"/>
  <c r="M115" i="14"/>
  <c r="K115" i="14"/>
  <c r="J115" i="14"/>
  <c r="I115" i="14"/>
  <c r="C115" i="14"/>
  <c r="B115" i="14"/>
  <c r="A115" i="14"/>
  <c r="S114" i="14"/>
  <c r="O114" i="14"/>
  <c r="M114" i="14"/>
  <c r="K114" i="14"/>
  <c r="J114" i="14"/>
  <c r="I114" i="14"/>
  <c r="C114" i="14"/>
  <c r="B114" i="14"/>
  <c r="A114" i="14"/>
  <c r="S113" i="14"/>
  <c r="M113" i="14"/>
  <c r="J113" i="14"/>
  <c r="I113" i="14"/>
  <c r="C113" i="14"/>
  <c r="B113" i="14"/>
  <c r="A113" i="14"/>
  <c r="S112" i="14"/>
  <c r="M112" i="14"/>
  <c r="J112" i="14"/>
  <c r="I112" i="14"/>
  <c r="C112" i="14"/>
  <c r="B112" i="14"/>
  <c r="A112" i="14"/>
  <c r="S111" i="14"/>
  <c r="J111" i="14"/>
  <c r="I111" i="14"/>
  <c r="C111" i="14"/>
  <c r="B111" i="14"/>
  <c r="A111" i="14"/>
  <c r="S110" i="14"/>
  <c r="M110" i="14"/>
  <c r="J110" i="14"/>
  <c r="I110" i="14"/>
  <c r="C110" i="14"/>
  <c r="B110" i="14"/>
  <c r="A110" i="14"/>
  <c r="S109" i="14"/>
  <c r="J109" i="14"/>
  <c r="I109" i="14"/>
  <c r="C109" i="14"/>
  <c r="B109" i="14"/>
  <c r="A109" i="14"/>
  <c r="S108" i="14"/>
  <c r="M108" i="14"/>
  <c r="J108" i="14"/>
  <c r="I108" i="14"/>
  <c r="C108" i="14"/>
  <c r="B108" i="14"/>
  <c r="A108" i="14"/>
  <c r="S107" i="14"/>
  <c r="J107" i="14"/>
  <c r="I107" i="14"/>
  <c r="C107" i="14"/>
  <c r="B107" i="14"/>
  <c r="A107" i="14"/>
  <c r="S106" i="14"/>
  <c r="M106" i="14"/>
  <c r="J106" i="14"/>
  <c r="I106" i="14"/>
  <c r="C106" i="14"/>
  <c r="B106" i="14"/>
  <c r="A106" i="14"/>
  <c r="S105" i="14"/>
  <c r="J105" i="14"/>
  <c r="I105" i="14"/>
  <c r="C105" i="14"/>
  <c r="B105" i="14"/>
  <c r="A105" i="14"/>
  <c r="S104" i="14"/>
  <c r="M104" i="14"/>
  <c r="J104" i="14"/>
  <c r="I104" i="14"/>
  <c r="C104" i="14"/>
  <c r="B104" i="14"/>
  <c r="A104" i="14"/>
  <c r="S103" i="14"/>
  <c r="J103" i="14"/>
  <c r="I103" i="14"/>
  <c r="C103" i="14"/>
  <c r="B103" i="14"/>
  <c r="A103" i="14"/>
  <c r="S102" i="14"/>
  <c r="M102" i="14"/>
  <c r="J102" i="14"/>
  <c r="I102" i="14"/>
  <c r="C102" i="14"/>
  <c r="B102" i="14"/>
  <c r="A102" i="14"/>
  <c r="S101" i="14"/>
  <c r="J101" i="14"/>
  <c r="I101" i="14"/>
  <c r="C101" i="14"/>
  <c r="B101" i="14"/>
  <c r="A101" i="14"/>
  <c r="S100" i="14"/>
  <c r="M100" i="14"/>
  <c r="J100" i="14"/>
  <c r="I100" i="14"/>
  <c r="C100" i="14"/>
  <c r="B100" i="14"/>
  <c r="A100" i="14"/>
  <c r="S99" i="14"/>
  <c r="J99" i="14"/>
  <c r="I99" i="14"/>
  <c r="C99" i="14"/>
  <c r="B99" i="14"/>
  <c r="A99" i="14"/>
  <c r="S98" i="14"/>
  <c r="J98" i="14"/>
  <c r="I98" i="14"/>
  <c r="C98" i="14"/>
  <c r="B98" i="14"/>
  <c r="A98" i="14"/>
  <c r="S97" i="14"/>
  <c r="J97" i="14"/>
  <c r="I97" i="14"/>
  <c r="C97" i="14"/>
  <c r="B97" i="14"/>
  <c r="A97" i="14"/>
  <c r="S96" i="14"/>
  <c r="J96" i="14"/>
  <c r="I96" i="14"/>
  <c r="C96" i="14"/>
  <c r="B96" i="14"/>
  <c r="A96" i="14"/>
  <c r="S95" i="14"/>
  <c r="J95" i="14"/>
  <c r="I95" i="14"/>
  <c r="C95" i="14"/>
  <c r="B95" i="14"/>
  <c r="A95" i="14"/>
  <c r="S94" i="14"/>
  <c r="J94" i="14"/>
  <c r="I94" i="14"/>
  <c r="C94" i="14"/>
  <c r="B94" i="14"/>
  <c r="A94" i="14"/>
  <c r="S93" i="14"/>
  <c r="J93" i="14"/>
  <c r="I93" i="14"/>
  <c r="C93" i="14"/>
  <c r="B93" i="14"/>
  <c r="A93" i="14"/>
  <c r="S92" i="14"/>
  <c r="J92" i="14"/>
  <c r="I92" i="14"/>
  <c r="C92" i="14"/>
  <c r="B92" i="14"/>
  <c r="A92" i="14"/>
  <c r="S91" i="14"/>
  <c r="J91" i="14"/>
  <c r="I91" i="14"/>
  <c r="C91" i="14"/>
  <c r="B91" i="14"/>
  <c r="A91" i="14"/>
  <c r="S90" i="14"/>
  <c r="J90" i="14"/>
  <c r="I90" i="14"/>
  <c r="C90" i="14"/>
  <c r="B90" i="14"/>
  <c r="A90" i="14"/>
  <c r="S89" i="14"/>
  <c r="J89" i="14"/>
  <c r="I89" i="14"/>
  <c r="C89" i="14"/>
  <c r="B89" i="14"/>
  <c r="A89" i="14"/>
  <c r="S88" i="14"/>
  <c r="J88" i="14"/>
  <c r="I88" i="14"/>
  <c r="C88" i="14"/>
  <c r="B88" i="14"/>
  <c r="A88" i="14"/>
  <c r="S87" i="14"/>
  <c r="J87" i="14"/>
  <c r="I87" i="14"/>
  <c r="C87" i="14"/>
  <c r="B87" i="14"/>
  <c r="A87" i="14"/>
  <c r="S86" i="14"/>
  <c r="J86" i="14"/>
  <c r="I86" i="14"/>
  <c r="C86" i="14"/>
  <c r="B86" i="14"/>
  <c r="A86" i="14"/>
  <c r="S85" i="14"/>
  <c r="J85" i="14"/>
  <c r="I85" i="14"/>
  <c r="C85" i="14"/>
  <c r="B85" i="14"/>
  <c r="A85" i="14"/>
  <c r="S84" i="14"/>
  <c r="J84" i="14"/>
  <c r="I84" i="14"/>
  <c r="C84" i="14"/>
  <c r="B84" i="14"/>
  <c r="A84" i="14"/>
  <c r="S83" i="14"/>
  <c r="J83" i="14"/>
  <c r="I83" i="14"/>
  <c r="C83" i="14"/>
  <c r="B83" i="14"/>
  <c r="A83" i="14"/>
  <c r="S82" i="14"/>
  <c r="J82" i="14"/>
  <c r="I82" i="14"/>
  <c r="C82" i="14"/>
  <c r="B82" i="14"/>
  <c r="A82" i="14"/>
  <c r="S81" i="14"/>
  <c r="J81" i="14"/>
  <c r="I81" i="14"/>
  <c r="C81" i="14"/>
  <c r="B81" i="14"/>
  <c r="A81" i="14"/>
  <c r="S80" i="14"/>
  <c r="J80" i="14"/>
  <c r="I80" i="14"/>
  <c r="C80" i="14"/>
  <c r="B80" i="14"/>
  <c r="A80" i="14"/>
  <c r="S79" i="14"/>
  <c r="J79" i="14"/>
  <c r="I79" i="14"/>
  <c r="C79" i="14"/>
  <c r="B79" i="14"/>
  <c r="A79" i="14"/>
  <c r="S78" i="14"/>
  <c r="J78" i="14"/>
  <c r="I78" i="14"/>
  <c r="C78" i="14"/>
  <c r="B78" i="14"/>
  <c r="A78" i="14"/>
  <c r="S77" i="14"/>
  <c r="J77" i="14"/>
  <c r="I77" i="14"/>
  <c r="C77" i="14"/>
  <c r="B77" i="14"/>
  <c r="A77" i="14"/>
  <c r="S76" i="14"/>
  <c r="J76" i="14"/>
  <c r="I76" i="14"/>
  <c r="C76" i="14"/>
  <c r="B76" i="14"/>
  <c r="A76" i="14"/>
  <c r="S75" i="14"/>
  <c r="J75" i="14"/>
  <c r="I75" i="14"/>
  <c r="C75" i="14"/>
  <c r="B75" i="14"/>
  <c r="A75" i="14"/>
  <c r="S74" i="14"/>
  <c r="J74" i="14"/>
  <c r="I74" i="14"/>
  <c r="C74" i="14"/>
  <c r="B74" i="14"/>
  <c r="A74" i="14"/>
  <c r="S73" i="14"/>
  <c r="J73" i="14"/>
  <c r="I73" i="14"/>
  <c r="C73" i="14"/>
  <c r="B73" i="14"/>
  <c r="A73" i="14"/>
  <c r="S72" i="14"/>
  <c r="J72" i="14"/>
  <c r="I72" i="14"/>
  <c r="C72" i="14"/>
  <c r="B72" i="14"/>
  <c r="A72" i="14"/>
  <c r="S71" i="14"/>
  <c r="J71" i="14"/>
  <c r="I71" i="14"/>
  <c r="C71" i="14"/>
  <c r="B71" i="14"/>
  <c r="A71" i="14"/>
  <c r="S70" i="14"/>
  <c r="J70" i="14"/>
  <c r="I70" i="14"/>
  <c r="C70" i="14"/>
  <c r="B70" i="14"/>
  <c r="A70" i="14"/>
  <c r="S69" i="14"/>
  <c r="J69" i="14"/>
  <c r="I69" i="14"/>
  <c r="C69" i="14"/>
  <c r="B69" i="14"/>
  <c r="A69" i="14"/>
  <c r="S68" i="14"/>
  <c r="J68" i="14"/>
  <c r="I68" i="14"/>
  <c r="C68" i="14"/>
  <c r="B68" i="14"/>
  <c r="A68" i="14"/>
  <c r="S67" i="14"/>
  <c r="J67" i="14"/>
  <c r="I67" i="14"/>
  <c r="C67" i="14"/>
  <c r="B67" i="14"/>
  <c r="A67" i="14"/>
  <c r="S66" i="14"/>
  <c r="J66" i="14"/>
  <c r="I66" i="14"/>
  <c r="C66" i="14"/>
  <c r="B66" i="14"/>
  <c r="A66" i="14"/>
  <c r="S65" i="14"/>
  <c r="J65" i="14"/>
  <c r="I65" i="14"/>
  <c r="C65" i="14"/>
  <c r="B65" i="14"/>
  <c r="A65" i="14"/>
  <c r="S64" i="14"/>
  <c r="J64" i="14"/>
  <c r="I64" i="14"/>
  <c r="C64" i="14"/>
  <c r="B64" i="14"/>
  <c r="A64" i="14"/>
  <c r="S63" i="14"/>
  <c r="J63" i="14"/>
  <c r="I63" i="14"/>
  <c r="C63" i="14"/>
  <c r="B63" i="14"/>
  <c r="A63" i="14"/>
  <c r="S62" i="14"/>
  <c r="J62" i="14"/>
  <c r="I62" i="14"/>
  <c r="C62" i="14"/>
  <c r="B62" i="14"/>
  <c r="A62" i="14"/>
  <c r="S61" i="14"/>
  <c r="J61" i="14"/>
  <c r="I61" i="14"/>
  <c r="C61" i="14"/>
  <c r="B61" i="14"/>
  <c r="A61" i="14"/>
  <c r="S60" i="14"/>
  <c r="J60" i="14"/>
  <c r="I60" i="14"/>
  <c r="C60" i="14"/>
  <c r="B60" i="14"/>
  <c r="A60" i="14"/>
  <c r="S59" i="14"/>
  <c r="J59" i="14"/>
  <c r="I59" i="14"/>
  <c r="C59" i="14"/>
  <c r="B59" i="14"/>
  <c r="A59" i="14"/>
  <c r="S58" i="14"/>
  <c r="J58" i="14"/>
  <c r="I58" i="14"/>
  <c r="C58" i="14"/>
  <c r="B58" i="14"/>
  <c r="A58" i="14"/>
  <c r="S57" i="14"/>
  <c r="J57" i="14"/>
  <c r="I57" i="14"/>
  <c r="C57" i="14"/>
  <c r="B57" i="14"/>
  <c r="A57" i="14"/>
  <c r="S56" i="14"/>
  <c r="J56" i="14"/>
  <c r="I56" i="14"/>
  <c r="C56" i="14"/>
  <c r="B56" i="14"/>
  <c r="A56" i="14"/>
  <c r="S55" i="14"/>
  <c r="J55" i="14"/>
  <c r="I55" i="14"/>
  <c r="C55" i="14"/>
  <c r="B55" i="14"/>
  <c r="A55" i="14"/>
  <c r="S54" i="14"/>
  <c r="J54" i="14"/>
  <c r="I54" i="14"/>
  <c r="C54" i="14"/>
  <c r="B54" i="14"/>
  <c r="A54" i="14"/>
  <c r="S53" i="14"/>
  <c r="J53" i="14"/>
  <c r="I53" i="14"/>
  <c r="C53" i="14"/>
  <c r="B53" i="14"/>
  <c r="A53" i="14"/>
  <c r="S52" i="14"/>
  <c r="J52" i="14"/>
  <c r="I52" i="14"/>
  <c r="C52" i="14"/>
  <c r="B52" i="14"/>
  <c r="A52" i="14"/>
  <c r="S51" i="14"/>
  <c r="J51" i="14"/>
  <c r="I51" i="14"/>
  <c r="C51" i="14"/>
  <c r="B51" i="14"/>
  <c r="A51" i="14"/>
  <c r="S50" i="14"/>
  <c r="J50" i="14"/>
  <c r="I50" i="14"/>
  <c r="C50" i="14"/>
  <c r="B50" i="14"/>
  <c r="A50" i="14"/>
  <c r="S49" i="14"/>
  <c r="J49" i="14"/>
  <c r="I49" i="14"/>
  <c r="C49" i="14"/>
  <c r="B49" i="14"/>
  <c r="A49" i="14"/>
  <c r="S48" i="14"/>
  <c r="J48" i="14"/>
  <c r="I48" i="14"/>
  <c r="C48" i="14"/>
  <c r="B48" i="14"/>
  <c r="A48" i="14"/>
  <c r="S47" i="14"/>
  <c r="J47" i="14"/>
  <c r="I47" i="14"/>
  <c r="C47" i="14"/>
  <c r="B47" i="14"/>
  <c r="A47" i="14"/>
  <c r="S46" i="14"/>
  <c r="J46" i="14"/>
  <c r="I46" i="14"/>
  <c r="C46" i="14"/>
  <c r="B46" i="14"/>
  <c r="A46" i="14"/>
  <c r="S45" i="14"/>
  <c r="J45" i="14"/>
  <c r="I45" i="14"/>
  <c r="C45" i="14"/>
  <c r="B45" i="14"/>
  <c r="A45" i="14"/>
  <c r="S44" i="14"/>
  <c r="J44" i="14"/>
  <c r="I44" i="14"/>
  <c r="C44" i="14"/>
  <c r="B44" i="14"/>
  <c r="A44" i="14"/>
  <c r="S43" i="14"/>
  <c r="J43" i="14"/>
  <c r="I43" i="14"/>
  <c r="C43" i="14"/>
  <c r="B43" i="14"/>
  <c r="A43" i="14"/>
  <c r="S42" i="14"/>
  <c r="J42" i="14"/>
  <c r="I42" i="14"/>
  <c r="C42" i="14"/>
  <c r="B42" i="14"/>
  <c r="A42" i="14"/>
  <c r="S41" i="14"/>
  <c r="J41" i="14"/>
  <c r="I41" i="14"/>
  <c r="C41" i="14"/>
  <c r="B41" i="14"/>
  <c r="A41" i="14"/>
  <c r="S40" i="14"/>
  <c r="J40" i="14"/>
  <c r="I40" i="14"/>
  <c r="C40" i="14"/>
  <c r="B40" i="14"/>
  <c r="A40" i="14"/>
  <c r="S39" i="14"/>
  <c r="J39" i="14"/>
  <c r="I39" i="14"/>
  <c r="C39" i="14"/>
  <c r="B39" i="14"/>
  <c r="A39" i="14"/>
  <c r="S38" i="14"/>
  <c r="J38" i="14"/>
  <c r="I38" i="14"/>
  <c r="C38" i="14"/>
  <c r="B38" i="14"/>
  <c r="A38" i="14"/>
  <c r="S37" i="14"/>
  <c r="J37" i="14"/>
  <c r="I37" i="14"/>
  <c r="C37" i="14"/>
  <c r="B37" i="14"/>
  <c r="A37" i="14"/>
  <c r="S36" i="14"/>
  <c r="J36" i="14"/>
  <c r="I36" i="14"/>
  <c r="C36" i="14"/>
  <c r="B36" i="14"/>
  <c r="A36" i="14"/>
  <c r="S35" i="14"/>
  <c r="J35" i="14"/>
  <c r="I35" i="14"/>
  <c r="C35" i="14"/>
  <c r="B35" i="14"/>
  <c r="A35" i="14"/>
  <c r="S34" i="14"/>
  <c r="J34" i="14"/>
  <c r="I34" i="14"/>
  <c r="C34" i="14"/>
  <c r="B34" i="14"/>
  <c r="A34" i="14"/>
  <c r="S33" i="14"/>
  <c r="J33" i="14"/>
  <c r="I33" i="14"/>
  <c r="C33" i="14"/>
  <c r="B33" i="14"/>
  <c r="A33" i="14"/>
  <c r="S32" i="14"/>
  <c r="J32" i="14"/>
  <c r="I32" i="14"/>
  <c r="C32" i="14"/>
  <c r="B32" i="14"/>
  <c r="A32" i="14"/>
  <c r="S31" i="14"/>
  <c r="J31" i="14"/>
  <c r="I31" i="14"/>
  <c r="C31" i="14"/>
  <c r="B31" i="14"/>
  <c r="A31" i="14"/>
  <c r="S30" i="14"/>
  <c r="J30" i="14"/>
  <c r="I30" i="14"/>
  <c r="C30" i="14"/>
  <c r="B30" i="14"/>
  <c r="A30" i="14"/>
  <c r="S29" i="14"/>
  <c r="J29" i="14"/>
  <c r="I29" i="14"/>
  <c r="C29" i="14"/>
  <c r="B29" i="14"/>
  <c r="A29" i="14"/>
  <c r="S28" i="14"/>
  <c r="J28" i="14"/>
  <c r="I28" i="14"/>
  <c r="C28" i="14"/>
  <c r="B28" i="14"/>
  <c r="A28" i="14"/>
  <c r="S27" i="14"/>
  <c r="J27" i="14"/>
  <c r="I27" i="14"/>
  <c r="C27" i="14"/>
  <c r="B27" i="14"/>
  <c r="A27" i="14"/>
  <c r="S26" i="14"/>
  <c r="J26" i="14"/>
  <c r="I26" i="14"/>
  <c r="C26" i="14"/>
  <c r="B26" i="14"/>
  <c r="A26" i="14"/>
  <c r="S25" i="14"/>
  <c r="J25" i="14"/>
  <c r="I25" i="14"/>
  <c r="C25" i="14"/>
  <c r="B25" i="14"/>
  <c r="A25" i="14"/>
  <c r="S24" i="14"/>
  <c r="J24" i="14"/>
  <c r="I24" i="14"/>
  <c r="C24" i="14"/>
  <c r="B24" i="14"/>
  <c r="A24" i="14"/>
  <c r="S23" i="14"/>
  <c r="J23" i="14"/>
  <c r="I23" i="14"/>
  <c r="C23" i="14"/>
  <c r="B23" i="14"/>
  <c r="A23" i="14"/>
  <c r="S22" i="14"/>
  <c r="J22" i="14"/>
  <c r="I22" i="14"/>
  <c r="C22" i="14"/>
  <c r="B22" i="14"/>
  <c r="A22" i="14"/>
  <c r="S21" i="14"/>
  <c r="J21" i="14"/>
  <c r="I21" i="14"/>
  <c r="C21" i="14"/>
  <c r="B21" i="14"/>
  <c r="A21" i="14"/>
  <c r="S20" i="14"/>
  <c r="J20" i="14"/>
  <c r="I20" i="14"/>
  <c r="C20" i="14"/>
  <c r="B20" i="14"/>
  <c r="A20" i="14"/>
  <c r="S19" i="14"/>
  <c r="J19" i="14"/>
  <c r="I19" i="14"/>
  <c r="C19" i="14"/>
  <c r="B19" i="14"/>
  <c r="A19" i="14"/>
  <c r="S18" i="14"/>
  <c r="J18" i="14"/>
  <c r="I18" i="14"/>
  <c r="C18" i="14"/>
  <c r="B18" i="14"/>
  <c r="A18" i="14"/>
  <c r="S17" i="14"/>
  <c r="J17" i="14"/>
  <c r="I17" i="14"/>
  <c r="C17" i="14"/>
  <c r="B17" i="14"/>
  <c r="A17" i="14"/>
  <c r="S16" i="14"/>
  <c r="J16" i="14"/>
  <c r="I16" i="14"/>
  <c r="C16" i="14"/>
  <c r="B16" i="14"/>
  <c r="A16" i="14"/>
  <c r="S15" i="14"/>
  <c r="J15" i="14"/>
  <c r="I15" i="14"/>
  <c r="C15" i="14"/>
  <c r="B15" i="14"/>
  <c r="A15" i="14"/>
  <c r="S14" i="14"/>
  <c r="J14" i="14"/>
  <c r="I14" i="14"/>
  <c r="C14" i="14"/>
  <c r="B14" i="14"/>
  <c r="A14" i="14"/>
  <c r="S13" i="14"/>
  <c r="J13" i="14"/>
  <c r="I13" i="14"/>
  <c r="C13" i="14"/>
  <c r="B13" i="14"/>
  <c r="A13" i="14"/>
  <c r="S12" i="14"/>
  <c r="J12" i="14"/>
  <c r="I12" i="14"/>
  <c r="C12" i="14"/>
  <c r="B12" i="14"/>
  <c r="A12" i="14"/>
  <c r="S11" i="14"/>
  <c r="J11" i="14"/>
  <c r="I11" i="14"/>
  <c r="C11" i="14"/>
  <c r="B11" i="14"/>
  <c r="A11" i="14"/>
  <c r="S10" i="14"/>
  <c r="J10" i="14"/>
  <c r="I10" i="14"/>
  <c r="C10" i="14"/>
  <c r="B10" i="14"/>
  <c r="A10" i="14"/>
  <c r="S9" i="14"/>
  <c r="J9" i="14"/>
  <c r="I9" i="14"/>
  <c r="C9" i="14"/>
  <c r="B9" i="14"/>
  <c r="A9" i="14"/>
  <c r="S8" i="14"/>
  <c r="J8" i="14"/>
  <c r="I8" i="14"/>
  <c r="C8" i="14"/>
  <c r="B8" i="14"/>
  <c r="A8" i="14"/>
  <c r="S7" i="14"/>
  <c r="J7" i="14"/>
  <c r="I7" i="14"/>
  <c r="C7" i="14"/>
  <c r="B7" i="14"/>
  <c r="A7" i="14"/>
  <c r="S6" i="14"/>
  <c r="J6" i="14"/>
  <c r="I6" i="14"/>
  <c r="C6" i="14"/>
  <c r="B6" i="14"/>
  <c r="A6" i="14"/>
  <c r="S5" i="14"/>
  <c r="J5" i="14"/>
  <c r="I5" i="14"/>
  <c r="C5" i="14"/>
  <c r="B5" i="14"/>
  <c r="A5" i="14"/>
  <c r="S4" i="14"/>
  <c r="J4" i="14"/>
  <c r="I4" i="14"/>
  <c r="C4" i="14"/>
  <c r="B4" i="14"/>
  <c r="A4" i="14"/>
  <c r="S3" i="14"/>
  <c r="J3" i="14"/>
  <c r="I3" i="14"/>
  <c r="C3" i="14"/>
  <c r="B3" i="14"/>
  <c r="A3" i="14"/>
  <c r="A1" i="14"/>
  <c r="H303" i="13"/>
  <c r="G303" i="13"/>
  <c r="E303" i="13"/>
  <c r="S302" i="13"/>
  <c r="R302" i="13"/>
  <c r="M302" i="13"/>
  <c r="J302" i="13"/>
  <c r="I302" i="13"/>
  <c r="C302" i="13"/>
  <c r="B302" i="13"/>
  <c r="A302" i="13"/>
  <c r="D302" i="14" s="1"/>
  <c r="S301" i="13"/>
  <c r="R301" i="13"/>
  <c r="M301" i="13"/>
  <c r="J301" i="13"/>
  <c r="I301" i="13"/>
  <c r="C301" i="13"/>
  <c r="B301" i="13"/>
  <c r="A301" i="13"/>
  <c r="D301" i="14" s="1"/>
  <c r="S300" i="13"/>
  <c r="R300" i="13"/>
  <c r="M300" i="13"/>
  <c r="J300" i="13"/>
  <c r="I300" i="13"/>
  <c r="C300" i="13"/>
  <c r="L300" i="13" s="1"/>
  <c r="B300" i="13"/>
  <c r="A300" i="13"/>
  <c r="F300" i="13" s="1"/>
  <c r="S299" i="13"/>
  <c r="R299" i="13"/>
  <c r="M299" i="13"/>
  <c r="J299" i="13"/>
  <c r="I299" i="13"/>
  <c r="C299" i="13"/>
  <c r="B299" i="13"/>
  <c r="A299" i="13"/>
  <c r="D299" i="14" s="1"/>
  <c r="S298" i="13"/>
  <c r="R298" i="13"/>
  <c r="M298" i="13"/>
  <c r="J298" i="13"/>
  <c r="I298" i="13"/>
  <c r="C298" i="13"/>
  <c r="B298" i="13"/>
  <c r="A298" i="13"/>
  <c r="D298" i="14" s="1"/>
  <c r="S297" i="13"/>
  <c r="R297" i="13"/>
  <c r="M297" i="13"/>
  <c r="J297" i="13"/>
  <c r="I297" i="13"/>
  <c r="C297" i="13"/>
  <c r="B297" i="13"/>
  <c r="A297" i="13"/>
  <c r="D297" i="14" s="1"/>
  <c r="S296" i="13"/>
  <c r="R296" i="13"/>
  <c r="M296" i="13"/>
  <c r="J296" i="13"/>
  <c r="I296" i="13"/>
  <c r="C296" i="13"/>
  <c r="B296" i="13"/>
  <c r="A296" i="13"/>
  <c r="D296" i="14" s="1"/>
  <c r="S295" i="13"/>
  <c r="R295" i="13"/>
  <c r="M295" i="13"/>
  <c r="J295" i="13"/>
  <c r="I295" i="13"/>
  <c r="C295" i="13"/>
  <c r="B295" i="13"/>
  <c r="A295" i="13"/>
  <c r="D295" i="14" s="1"/>
  <c r="S294" i="13"/>
  <c r="R294" i="13"/>
  <c r="M294" i="13"/>
  <c r="J294" i="13"/>
  <c r="I294" i="13"/>
  <c r="C294" i="13"/>
  <c r="B294" i="13"/>
  <c r="A294" i="13"/>
  <c r="D294" i="14" s="1"/>
  <c r="S293" i="13"/>
  <c r="R293" i="13"/>
  <c r="M293" i="13"/>
  <c r="J293" i="13"/>
  <c r="I293" i="13"/>
  <c r="C293" i="13"/>
  <c r="B293" i="13"/>
  <c r="A293" i="13"/>
  <c r="D293" i="14" s="1"/>
  <c r="S292" i="13"/>
  <c r="R292" i="13"/>
  <c r="M292" i="13"/>
  <c r="J292" i="13"/>
  <c r="I292" i="13"/>
  <c r="C292" i="13"/>
  <c r="B292" i="13"/>
  <c r="A292" i="13"/>
  <c r="F292" i="13" s="1"/>
  <c r="S291" i="13"/>
  <c r="R291" i="13"/>
  <c r="M291" i="13"/>
  <c r="J291" i="13"/>
  <c r="I291" i="13"/>
  <c r="C291" i="13"/>
  <c r="B291" i="13"/>
  <c r="A291" i="13"/>
  <c r="D291" i="14" s="1"/>
  <c r="S290" i="13"/>
  <c r="R290" i="13"/>
  <c r="M290" i="13"/>
  <c r="J290" i="13"/>
  <c r="I290" i="13"/>
  <c r="C290" i="13"/>
  <c r="B290" i="13"/>
  <c r="A290" i="13"/>
  <c r="D290" i="14" s="1"/>
  <c r="S289" i="13"/>
  <c r="R289" i="13"/>
  <c r="M289" i="13"/>
  <c r="J289" i="13"/>
  <c r="I289" i="13"/>
  <c r="C289" i="13"/>
  <c r="B289" i="13"/>
  <c r="A289" i="13"/>
  <c r="D289" i="14" s="1"/>
  <c r="S288" i="13"/>
  <c r="R288" i="13"/>
  <c r="M288" i="13"/>
  <c r="J288" i="13"/>
  <c r="I288" i="13"/>
  <c r="C288" i="13"/>
  <c r="B288" i="13"/>
  <c r="A288" i="13"/>
  <c r="D288" i="14" s="1"/>
  <c r="S287" i="13"/>
  <c r="R287" i="13"/>
  <c r="M287" i="13"/>
  <c r="J287" i="13"/>
  <c r="I287" i="13"/>
  <c r="C287" i="13"/>
  <c r="B287" i="13"/>
  <c r="A287" i="13"/>
  <c r="D287" i="14" s="1"/>
  <c r="S286" i="13"/>
  <c r="R286" i="13"/>
  <c r="M286" i="13"/>
  <c r="J286" i="13"/>
  <c r="I286" i="13"/>
  <c r="C286" i="13"/>
  <c r="B286" i="13"/>
  <c r="A286" i="13"/>
  <c r="D286" i="14" s="1"/>
  <c r="S285" i="13"/>
  <c r="R285" i="13"/>
  <c r="M285" i="13"/>
  <c r="J285" i="13"/>
  <c r="I285" i="13"/>
  <c r="C285" i="13"/>
  <c r="B285" i="13"/>
  <c r="A285" i="13"/>
  <c r="D285" i="14" s="1"/>
  <c r="S284" i="13"/>
  <c r="R284" i="13"/>
  <c r="M284" i="13"/>
  <c r="J284" i="13"/>
  <c r="I284" i="13"/>
  <c r="C284" i="13"/>
  <c r="B284" i="13"/>
  <c r="A284" i="13"/>
  <c r="D284" i="14" s="1"/>
  <c r="S283" i="13"/>
  <c r="R283" i="13"/>
  <c r="M283" i="13"/>
  <c r="J283" i="13"/>
  <c r="I283" i="13"/>
  <c r="C283" i="13"/>
  <c r="B283" i="13"/>
  <c r="A283" i="13"/>
  <c r="D283" i="14" s="1"/>
  <c r="S282" i="13"/>
  <c r="R282" i="13"/>
  <c r="M282" i="13"/>
  <c r="J282" i="13"/>
  <c r="I282" i="13"/>
  <c r="C282" i="13"/>
  <c r="B282" i="13"/>
  <c r="A282" i="13"/>
  <c r="D282" i="14" s="1"/>
  <c r="S281" i="13"/>
  <c r="R281" i="13"/>
  <c r="M281" i="13"/>
  <c r="J281" i="13"/>
  <c r="I281" i="13"/>
  <c r="C281" i="13"/>
  <c r="B281" i="13"/>
  <c r="A281" i="13"/>
  <c r="D281" i="14" s="1"/>
  <c r="S280" i="13"/>
  <c r="R280" i="13"/>
  <c r="M280" i="13"/>
  <c r="J280" i="13"/>
  <c r="I280" i="13"/>
  <c r="C280" i="13"/>
  <c r="B280" i="13"/>
  <c r="A280" i="13"/>
  <c r="D280" i="14" s="1"/>
  <c r="S279" i="13"/>
  <c r="R279" i="13"/>
  <c r="M279" i="13"/>
  <c r="J279" i="13"/>
  <c r="I279" i="13"/>
  <c r="C279" i="13"/>
  <c r="B279" i="13"/>
  <c r="A279" i="13"/>
  <c r="D279" i="14" s="1"/>
  <c r="S278" i="13"/>
  <c r="R278" i="13"/>
  <c r="M278" i="13"/>
  <c r="J278" i="13"/>
  <c r="I278" i="13"/>
  <c r="C278" i="13"/>
  <c r="B278" i="13"/>
  <c r="A278" i="13"/>
  <c r="D278" i="14" s="1"/>
  <c r="S277" i="13"/>
  <c r="R277" i="13"/>
  <c r="M277" i="13"/>
  <c r="J277" i="13"/>
  <c r="I277" i="13"/>
  <c r="C277" i="13"/>
  <c r="B277" i="13"/>
  <c r="A277" i="13"/>
  <c r="D277" i="14" s="1"/>
  <c r="S276" i="13"/>
  <c r="R276" i="13"/>
  <c r="M276" i="13"/>
  <c r="J276" i="13"/>
  <c r="I276" i="13"/>
  <c r="C276" i="13"/>
  <c r="B276" i="13"/>
  <c r="A276" i="13"/>
  <c r="D276" i="14" s="1"/>
  <c r="S275" i="13"/>
  <c r="R275" i="13"/>
  <c r="M275" i="13"/>
  <c r="J275" i="13"/>
  <c r="I275" i="13"/>
  <c r="C275" i="13"/>
  <c r="B275" i="13"/>
  <c r="A275" i="13"/>
  <c r="D275" i="14" s="1"/>
  <c r="S274" i="13"/>
  <c r="R274" i="13"/>
  <c r="M274" i="13"/>
  <c r="J274" i="13"/>
  <c r="I274" i="13"/>
  <c r="C274" i="13"/>
  <c r="B274" i="13"/>
  <c r="A274" i="13"/>
  <c r="D274" i="14" s="1"/>
  <c r="S273" i="13"/>
  <c r="R273" i="13"/>
  <c r="M273" i="13"/>
  <c r="J273" i="13"/>
  <c r="I273" i="13"/>
  <c r="C273" i="13"/>
  <c r="B273" i="13"/>
  <c r="A273" i="13"/>
  <c r="D273" i="14" s="1"/>
  <c r="S272" i="13"/>
  <c r="R272" i="13"/>
  <c r="M272" i="13"/>
  <c r="J272" i="13"/>
  <c r="I272" i="13"/>
  <c r="C272" i="13"/>
  <c r="B272" i="13"/>
  <c r="A272" i="13"/>
  <c r="D272" i="14" s="1"/>
  <c r="S271" i="13"/>
  <c r="R271" i="13"/>
  <c r="M271" i="13"/>
  <c r="J271" i="13"/>
  <c r="I271" i="13"/>
  <c r="C271" i="13"/>
  <c r="B271" i="13"/>
  <c r="A271" i="13"/>
  <c r="D271" i="14" s="1"/>
  <c r="S270" i="13"/>
  <c r="R270" i="13"/>
  <c r="M270" i="13"/>
  <c r="J270" i="13"/>
  <c r="I270" i="13"/>
  <c r="C270" i="13"/>
  <c r="B270" i="13"/>
  <c r="A270" i="13"/>
  <c r="D270" i="14" s="1"/>
  <c r="S269" i="13"/>
  <c r="R269" i="13"/>
  <c r="M269" i="13"/>
  <c r="J269" i="13"/>
  <c r="I269" i="13"/>
  <c r="C269" i="13"/>
  <c r="B269" i="13"/>
  <c r="A269" i="13"/>
  <c r="D269" i="14" s="1"/>
  <c r="S268" i="13"/>
  <c r="R268" i="13"/>
  <c r="M268" i="13"/>
  <c r="J268" i="13"/>
  <c r="I268" i="13"/>
  <c r="C268" i="13"/>
  <c r="B268" i="13"/>
  <c r="A268" i="13"/>
  <c r="D268" i="14" s="1"/>
  <c r="S267" i="13"/>
  <c r="R267" i="13"/>
  <c r="M267" i="13"/>
  <c r="J267" i="13"/>
  <c r="I267" i="13"/>
  <c r="C267" i="13"/>
  <c r="B267" i="13"/>
  <c r="A267" i="13"/>
  <c r="D267" i="14" s="1"/>
  <c r="S266" i="13"/>
  <c r="R266" i="13"/>
  <c r="M266" i="13"/>
  <c r="J266" i="13"/>
  <c r="C266" i="13"/>
  <c r="B266" i="13"/>
  <c r="A266" i="13"/>
  <c r="D266" i="14" s="1"/>
  <c r="S265" i="13"/>
  <c r="R265" i="13"/>
  <c r="N265" i="13"/>
  <c r="M265" i="13"/>
  <c r="J265" i="13"/>
  <c r="C265" i="13"/>
  <c r="B265" i="13"/>
  <c r="A265" i="13"/>
  <c r="D265" i="14" s="1"/>
  <c r="S264" i="13"/>
  <c r="R264" i="13"/>
  <c r="M264" i="13"/>
  <c r="J264" i="13"/>
  <c r="C264" i="13"/>
  <c r="B264" i="13"/>
  <c r="A264" i="13"/>
  <c r="D264" i="14" s="1"/>
  <c r="S263" i="13"/>
  <c r="R263" i="13"/>
  <c r="N263" i="13"/>
  <c r="M263" i="13"/>
  <c r="J263" i="13"/>
  <c r="C263" i="13"/>
  <c r="B263" i="13"/>
  <c r="A263" i="13"/>
  <c r="D263" i="14" s="1"/>
  <c r="S262" i="13"/>
  <c r="R262" i="13"/>
  <c r="M262" i="13"/>
  <c r="J262" i="13"/>
  <c r="C262" i="13"/>
  <c r="B262" i="13"/>
  <c r="A262" i="13"/>
  <c r="D262" i="14" s="1"/>
  <c r="S261" i="13"/>
  <c r="R261" i="13"/>
  <c r="N261" i="13"/>
  <c r="M261" i="13"/>
  <c r="J261" i="13"/>
  <c r="C261" i="13"/>
  <c r="B261" i="13"/>
  <c r="A261" i="13"/>
  <c r="D261" i="14" s="1"/>
  <c r="S260" i="13"/>
  <c r="R260" i="13"/>
  <c r="M260" i="13"/>
  <c r="J260" i="13"/>
  <c r="C260" i="13"/>
  <c r="B260" i="13"/>
  <c r="A260" i="13"/>
  <c r="D260" i="14" s="1"/>
  <c r="S259" i="13"/>
  <c r="R259" i="13"/>
  <c r="N259" i="13"/>
  <c r="M259" i="13"/>
  <c r="J259" i="13"/>
  <c r="C259" i="13"/>
  <c r="B259" i="13"/>
  <c r="A259" i="13"/>
  <c r="D259" i="14" s="1"/>
  <c r="S258" i="13"/>
  <c r="R258" i="13"/>
  <c r="M258" i="13"/>
  <c r="J258" i="13"/>
  <c r="C258" i="13"/>
  <c r="B258" i="13"/>
  <c r="A258" i="13"/>
  <c r="D258" i="14" s="1"/>
  <c r="S257" i="13"/>
  <c r="R257" i="13"/>
  <c r="N257" i="13"/>
  <c r="M257" i="13"/>
  <c r="J257" i="13"/>
  <c r="C257" i="13"/>
  <c r="B257" i="13"/>
  <c r="A257" i="13"/>
  <c r="D257" i="14" s="1"/>
  <c r="S256" i="13"/>
  <c r="R256" i="13"/>
  <c r="M256" i="13"/>
  <c r="J256" i="13"/>
  <c r="C256" i="13"/>
  <c r="B256" i="13"/>
  <c r="A256" i="13"/>
  <c r="D256" i="14" s="1"/>
  <c r="S255" i="13"/>
  <c r="R255" i="13"/>
  <c r="N255" i="13"/>
  <c r="M255" i="13"/>
  <c r="J255" i="13"/>
  <c r="C255" i="13"/>
  <c r="B255" i="13"/>
  <c r="A255" i="13"/>
  <c r="D255" i="14" s="1"/>
  <c r="S254" i="13"/>
  <c r="R254" i="13"/>
  <c r="M254" i="13"/>
  <c r="J254" i="13"/>
  <c r="C254" i="13"/>
  <c r="B254" i="13"/>
  <c r="A254" i="13"/>
  <c r="D254" i="14" s="1"/>
  <c r="S253" i="13"/>
  <c r="R253" i="13"/>
  <c r="N253" i="13"/>
  <c r="M253" i="13"/>
  <c r="J253" i="13"/>
  <c r="C253" i="13"/>
  <c r="B253" i="13"/>
  <c r="A253" i="13"/>
  <c r="D253" i="14" s="1"/>
  <c r="S252" i="13"/>
  <c r="R252" i="13"/>
  <c r="M252" i="13"/>
  <c r="J252" i="13"/>
  <c r="C252" i="13"/>
  <c r="B252" i="13"/>
  <c r="A252" i="13"/>
  <c r="D252" i="14" s="1"/>
  <c r="S251" i="13"/>
  <c r="R251" i="13"/>
  <c r="N251" i="13"/>
  <c r="M251" i="13"/>
  <c r="J251" i="13"/>
  <c r="C251" i="13"/>
  <c r="B251" i="13"/>
  <c r="A251" i="13"/>
  <c r="D251" i="14" s="1"/>
  <c r="S250" i="13"/>
  <c r="R250" i="13"/>
  <c r="M250" i="13"/>
  <c r="J250" i="13"/>
  <c r="C250" i="13"/>
  <c r="B250" i="13"/>
  <c r="A250" i="13"/>
  <c r="D250" i="14" s="1"/>
  <c r="S249" i="13"/>
  <c r="R249" i="13"/>
  <c r="N249" i="13"/>
  <c r="M249" i="13"/>
  <c r="J249" i="13"/>
  <c r="C249" i="13"/>
  <c r="B249" i="13"/>
  <c r="A249" i="13"/>
  <c r="D249" i="14" s="1"/>
  <c r="S248" i="13"/>
  <c r="J248" i="13"/>
  <c r="C248" i="13"/>
  <c r="B248" i="13"/>
  <c r="A248" i="13"/>
  <c r="S247" i="13"/>
  <c r="N247" i="13"/>
  <c r="M247" i="13"/>
  <c r="J247" i="13"/>
  <c r="C247" i="13"/>
  <c r="B247" i="13"/>
  <c r="A247" i="13"/>
  <c r="K247" i="13" s="1"/>
  <c r="S246" i="13"/>
  <c r="M246" i="13"/>
  <c r="J246" i="13"/>
  <c r="C246" i="13"/>
  <c r="B246" i="13"/>
  <c r="A246" i="13"/>
  <c r="K246" i="13" s="1"/>
  <c r="S245" i="13"/>
  <c r="N245" i="13"/>
  <c r="M245" i="13"/>
  <c r="J245" i="13"/>
  <c r="C245" i="13"/>
  <c r="B245" i="13"/>
  <c r="A245" i="13"/>
  <c r="K245" i="13" s="1"/>
  <c r="S244" i="13"/>
  <c r="M244" i="13"/>
  <c r="J244" i="13"/>
  <c r="C244" i="13"/>
  <c r="B244" i="13"/>
  <c r="A244" i="13"/>
  <c r="K244" i="13" s="1"/>
  <c r="S243" i="13"/>
  <c r="N243" i="13"/>
  <c r="M243" i="13"/>
  <c r="J243" i="13"/>
  <c r="C243" i="13"/>
  <c r="B243" i="13"/>
  <c r="A243" i="13"/>
  <c r="K243" i="13" s="1"/>
  <c r="S242" i="13"/>
  <c r="M242" i="13"/>
  <c r="J242" i="13"/>
  <c r="C242" i="13"/>
  <c r="B242" i="13"/>
  <c r="A242" i="13"/>
  <c r="K242" i="13" s="1"/>
  <c r="S241" i="13"/>
  <c r="N241" i="13"/>
  <c r="M241" i="13"/>
  <c r="J241" i="13"/>
  <c r="C241" i="13"/>
  <c r="B241" i="13"/>
  <c r="A241" i="13"/>
  <c r="K241" i="13" s="1"/>
  <c r="S240" i="13"/>
  <c r="M240" i="13"/>
  <c r="J240" i="13"/>
  <c r="C240" i="13"/>
  <c r="B240" i="13"/>
  <c r="A240" i="13"/>
  <c r="K240" i="13" s="1"/>
  <c r="S239" i="13"/>
  <c r="N239" i="13"/>
  <c r="M239" i="13"/>
  <c r="J239" i="13"/>
  <c r="C239" i="13"/>
  <c r="B239" i="13"/>
  <c r="A239" i="13"/>
  <c r="K239" i="13" s="1"/>
  <c r="S238" i="13"/>
  <c r="M238" i="13"/>
  <c r="J238" i="13"/>
  <c r="C238" i="13"/>
  <c r="B238" i="13"/>
  <c r="A238" i="13"/>
  <c r="K238" i="13" s="1"/>
  <c r="S237" i="13"/>
  <c r="N237" i="13"/>
  <c r="M237" i="13"/>
  <c r="J237" i="13"/>
  <c r="C237" i="13"/>
  <c r="B237" i="13"/>
  <c r="A237" i="13"/>
  <c r="K237" i="13" s="1"/>
  <c r="S236" i="13"/>
  <c r="M236" i="13"/>
  <c r="J236" i="13"/>
  <c r="C236" i="13"/>
  <c r="B236" i="13"/>
  <c r="A236" i="13"/>
  <c r="K236" i="13" s="1"/>
  <c r="S235" i="13"/>
  <c r="N235" i="13"/>
  <c r="M235" i="13"/>
  <c r="J235" i="13"/>
  <c r="C235" i="13"/>
  <c r="B235" i="13"/>
  <c r="A235" i="13"/>
  <c r="K235" i="13" s="1"/>
  <c r="S234" i="13"/>
  <c r="M234" i="13"/>
  <c r="J234" i="13"/>
  <c r="C234" i="13"/>
  <c r="B234" i="13"/>
  <c r="A234" i="13"/>
  <c r="K234" i="13" s="1"/>
  <c r="S233" i="13"/>
  <c r="N233" i="13"/>
  <c r="M233" i="13"/>
  <c r="J233" i="13"/>
  <c r="C233" i="13"/>
  <c r="B233" i="13"/>
  <c r="A233" i="13"/>
  <c r="K233" i="13" s="1"/>
  <c r="S232" i="13"/>
  <c r="M232" i="13"/>
  <c r="J232" i="13"/>
  <c r="C232" i="13"/>
  <c r="B232" i="13"/>
  <c r="A232" i="13"/>
  <c r="K232" i="13" s="1"/>
  <c r="S231" i="13"/>
  <c r="N231" i="13"/>
  <c r="M231" i="13"/>
  <c r="J231" i="13"/>
  <c r="C231" i="13"/>
  <c r="B231" i="13"/>
  <c r="A231" i="13"/>
  <c r="K231" i="13" s="1"/>
  <c r="S230" i="13"/>
  <c r="M230" i="13"/>
  <c r="J230" i="13"/>
  <c r="C230" i="13"/>
  <c r="B230" i="13"/>
  <c r="A230" i="13"/>
  <c r="K230" i="13" s="1"/>
  <c r="S229" i="13"/>
  <c r="N229" i="13"/>
  <c r="M229" i="13"/>
  <c r="J229" i="13"/>
  <c r="C229" i="13"/>
  <c r="B229" i="13"/>
  <c r="A229" i="13"/>
  <c r="K229" i="13" s="1"/>
  <c r="S228" i="13"/>
  <c r="M228" i="13"/>
  <c r="J228" i="13"/>
  <c r="C228" i="13"/>
  <c r="B228" i="13"/>
  <c r="A228" i="13"/>
  <c r="K228" i="13" s="1"/>
  <c r="S227" i="13"/>
  <c r="N227" i="13"/>
  <c r="M227" i="13"/>
  <c r="J227" i="13"/>
  <c r="C227" i="13"/>
  <c r="B227" i="13"/>
  <c r="A227" i="13"/>
  <c r="K227" i="13" s="1"/>
  <c r="S226" i="13"/>
  <c r="M226" i="13"/>
  <c r="J226" i="13"/>
  <c r="C226" i="13"/>
  <c r="B226" i="13"/>
  <c r="A226" i="13"/>
  <c r="K226" i="13" s="1"/>
  <c r="S225" i="13"/>
  <c r="N225" i="13"/>
  <c r="M225" i="13"/>
  <c r="J225" i="13"/>
  <c r="C225" i="13"/>
  <c r="B225" i="13"/>
  <c r="A225" i="13"/>
  <c r="K225" i="13" s="1"/>
  <c r="S224" i="13"/>
  <c r="M224" i="13"/>
  <c r="J224" i="13"/>
  <c r="C224" i="13"/>
  <c r="B224" i="13"/>
  <c r="A224" i="13"/>
  <c r="K224" i="13" s="1"/>
  <c r="S223" i="13"/>
  <c r="N223" i="13"/>
  <c r="M223" i="13"/>
  <c r="J223" i="13"/>
  <c r="C223" i="13"/>
  <c r="B223" i="13"/>
  <c r="A223" i="13"/>
  <c r="K223" i="13" s="1"/>
  <c r="S222" i="13"/>
  <c r="M222" i="13"/>
  <c r="J222" i="13"/>
  <c r="C222" i="13"/>
  <c r="B222" i="13"/>
  <c r="A222" i="13"/>
  <c r="K222" i="13" s="1"/>
  <c r="S221" i="13"/>
  <c r="N221" i="13"/>
  <c r="M221" i="13"/>
  <c r="J221" i="13"/>
  <c r="C221" i="13"/>
  <c r="B221" i="13"/>
  <c r="A221" i="13"/>
  <c r="K221" i="13" s="1"/>
  <c r="S220" i="13"/>
  <c r="M220" i="13"/>
  <c r="J220" i="13"/>
  <c r="C220" i="13"/>
  <c r="B220" i="13"/>
  <c r="A220" i="13"/>
  <c r="K220" i="13" s="1"/>
  <c r="S219" i="13"/>
  <c r="N219" i="13"/>
  <c r="M219" i="13"/>
  <c r="J219" i="13"/>
  <c r="C219" i="13"/>
  <c r="B219" i="13"/>
  <c r="A219" i="13"/>
  <c r="K219" i="13" s="1"/>
  <c r="S218" i="13"/>
  <c r="M218" i="13"/>
  <c r="J218" i="13"/>
  <c r="C218" i="13"/>
  <c r="B218" i="13"/>
  <c r="A218" i="13"/>
  <c r="K218" i="13" s="1"/>
  <c r="S217" i="13"/>
  <c r="N217" i="13"/>
  <c r="M217" i="13"/>
  <c r="J217" i="13"/>
  <c r="C217" i="13"/>
  <c r="B217" i="13"/>
  <c r="A217" i="13"/>
  <c r="K217" i="13" s="1"/>
  <c r="S216" i="13"/>
  <c r="M216" i="13"/>
  <c r="J216" i="13"/>
  <c r="C216" i="13"/>
  <c r="B216" i="13"/>
  <c r="A216" i="13"/>
  <c r="K216" i="13" s="1"/>
  <c r="S215" i="13"/>
  <c r="N215" i="13"/>
  <c r="M215" i="13"/>
  <c r="J215" i="13"/>
  <c r="C215" i="13"/>
  <c r="B215" i="13"/>
  <c r="A215" i="13"/>
  <c r="K215" i="13" s="1"/>
  <c r="S214" i="13"/>
  <c r="M214" i="13"/>
  <c r="J214" i="13"/>
  <c r="C214" i="13"/>
  <c r="B214" i="13"/>
  <c r="A214" i="13"/>
  <c r="K214" i="13" s="1"/>
  <c r="S213" i="13"/>
  <c r="N213" i="13"/>
  <c r="M213" i="13"/>
  <c r="J213" i="13"/>
  <c r="C213" i="13"/>
  <c r="B213" i="13"/>
  <c r="A213" i="13"/>
  <c r="K213" i="13" s="1"/>
  <c r="S212" i="13"/>
  <c r="M212" i="13"/>
  <c r="J212" i="13"/>
  <c r="C212" i="13"/>
  <c r="B212" i="13"/>
  <c r="A212" i="13"/>
  <c r="K212" i="13" s="1"/>
  <c r="S211" i="13"/>
  <c r="N211" i="13"/>
  <c r="M211" i="13"/>
  <c r="J211" i="13"/>
  <c r="C211" i="13"/>
  <c r="B211" i="13"/>
  <c r="A211" i="13"/>
  <c r="K211" i="13" s="1"/>
  <c r="S210" i="13"/>
  <c r="M210" i="13"/>
  <c r="J210" i="13"/>
  <c r="C210" i="13"/>
  <c r="B210" i="13"/>
  <c r="A210" i="13"/>
  <c r="K210" i="13" s="1"/>
  <c r="S209" i="13"/>
  <c r="P209" i="13"/>
  <c r="M209" i="13"/>
  <c r="O209" i="13" s="1"/>
  <c r="J209" i="13"/>
  <c r="C209" i="13"/>
  <c r="I209" i="13" s="1"/>
  <c r="B209" i="13"/>
  <c r="A209" i="13"/>
  <c r="S208" i="13"/>
  <c r="M208" i="13"/>
  <c r="O208" i="13" s="1"/>
  <c r="J208" i="13"/>
  <c r="C208" i="13"/>
  <c r="I208" i="13" s="1"/>
  <c r="B208" i="13"/>
  <c r="A208" i="13"/>
  <c r="S207" i="13"/>
  <c r="M207" i="13"/>
  <c r="J207" i="13"/>
  <c r="I207" i="13"/>
  <c r="C207" i="13"/>
  <c r="B207" i="13"/>
  <c r="A207" i="13"/>
  <c r="S206" i="13"/>
  <c r="J206" i="13"/>
  <c r="I206" i="13"/>
  <c r="C206" i="13"/>
  <c r="B206" i="13"/>
  <c r="A206" i="13"/>
  <c r="S205" i="13"/>
  <c r="P205" i="13"/>
  <c r="M205" i="13"/>
  <c r="O205" i="13" s="1"/>
  <c r="J205" i="13"/>
  <c r="C205" i="13"/>
  <c r="I205" i="13" s="1"/>
  <c r="B205" i="13"/>
  <c r="A205" i="13"/>
  <c r="S204" i="13"/>
  <c r="M204" i="13"/>
  <c r="O204" i="13" s="1"/>
  <c r="J204" i="13"/>
  <c r="C204" i="13"/>
  <c r="I204" i="13" s="1"/>
  <c r="B204" i="13"/>
  <c r="A204" i="13"/>
  <c r="S203" i="13"/>
  <c r="M203" i="13"/>
  <c r="J203" i="13"/>
  <c r="I203" i="13"/>
  <c r="C203" i="13"/>
  <c r="B203" i="13"/>
  <c r="A203" i="13"/>
  <c r="S202" i="13"/>
  <c r="J202" i="13"/>
  <c r="I202" i="13"/>
  <c r="C202" i="13"/>
  <c r="B202" i="13"/>
  <c r="A202" i="13"/>
  <c r="S201" i="13"/>
  <c r="P201" i="13"/>
  <c r="M201" i="13"/>
  <c r="O201" i="13" s="1"/>
  <c r="J201" i="13"/>
  <c r="C201" i="13"/>
  <c r="I201" i="13" s="1"/>
  <c r="B201" i="13"/>
  <c r="A201" i="13"/>
  <c r="S200" i="13"/>
  <c r="M200" i="13"/>
  <c r="O200" i="13" s="1"/>
  <c r="J200" i="13"/>
  <c r="C200" i="13"/>
  <c r="I200" i="13" s="1"/>
  <c r="B200" i="13"/>
  <c r="A200" i="13"/>
  <c r="S199" i="13"/>
  <c r="M199" i="13"/>
  <c r="J199" i="13"/>
  <c r="I199" i="13"/>
  <c r="C199" i="13"/>
  <c r="B199" i="13"/>
  <c r="A199" i="13"/>
  <c r="S198" i="13"/>
  <c r="J198" i="13"/>
  <c r="I198" i="13"/>
  <c r="C198" i="13"/>
  <c r="B198" i="13"/>
  <c r="A198" i="13"/>
  <c r="S197" i="13"/>
  <c r="P197" i="13"/>
  <c r="M197" i="13"/>
  <c r="O197" i="13" s="1"/>
  <c r="J197" i="13"/>
  <c r="C197" i="13"/>
  <c r="I197" i="13" s="1"/>
  <c r="B197" i="13"/>
  <c r="A197" i="13"/>
  <c r="S196" i="13"/>
  <c r="M196" i="13"/>
  <c r="J196" i="13"/>
  <c r="I196" i="13"/>
  <c r="C196" i="13"/>
  <c r="B196" i="13"/>
  <c r="A196" i="13"/>
  <c r="S195" i="13"/>
  <c r="M195" i="13"/>
  <c r="J195" i="13"/>
  <c r="I195" i="13"/>
  <c r="C195" i="13"/>
  <c r="B195" i="13"/>
  <c r="A195" i="13"/>
  <c r="S194" i="13"/>
  <c r="M194" i="13"/>
  <c r="J194" i="13"/>
  <c r="I194" i="13"/>
  <c r="C194" i="13"/>
  <c r="B194" i="13"/>
  <c r="A194" i="13"/>
  <c r="S193" i="13"/>
  <c r="M193" i="13"/>
  <c r="J193" i="13"/>
  <c r="I193" i="13"/>
  <c r="C193" i="13"/>
  <c r="B193" i="13"/>
  <c r="A193" i="13"/>
  <c r="S192" i="13"/>
  <c r="M192" i="13"/>
  <c r="J192" i="13"/>
  <c r="I192" i="13"/>
  <c r="C192" i="13"/>
  <c r="B192" i="13"/>
  <c r="A192" i="13"/>
  <c r="S191" i="13"/>
  <c r="M191" i="13"/>
  <c r="J191" i="13"/>
  <c r="I191" i="13"/>
  <c r="C191" i="13"/>
  <c r="B191" i="13"/>
  <c r="A191" i="13"/>
  <c r="S190" i="13"/>
  <c r="M190" i="13"/>
  <c r="J190" i="13"/>
  <c r="I190" i="13"/>
  <c r="C190" i="13"/>
  <c r="B190" i="13"/>
  <c r="A190" i="13"/>
  <c r="S189" i="13"/>
  <c r="M189" i="13"/>
  <c r="J189" i="13"/>
  <c r="I189" i="13"/>
  <c r="C189" i="13"/>
  <c r="B189" i="13"/>
  <c r="A189" i="13"/>
  <c r="S188" i="13"/>
  <c r="M188" i="13"/>
  <c r="J188" i="13"/>
  <c r="I188" i="13"/>
  <c r="C188" i="13"/>
  <c r="B188" i="13"/>
  <c r="A188" i="13"/>
  <c r="S187" i="13"/>
  <c r="M187" i="13"/>
  <c r="J187" i="13"/>
  <c r="I187" i="13"/>
  <c r="C187" i="13"/>
  <c r="B187" i="13"/>
  <c r="A187" i="13"/>
  <c r="S186" i="13"/>
  <c r="M186" i="13"/>
  <c r="J186" i="13"/>
  <c r="I186" i="13"/>
  <c r="C186" i="13"/>
  <c r="B186" i="13"/>
  <c r="A186" i="13"/>
  <c r="S185" i="13"/>
  <c r="M185" i="13"/>
  <c r="J185" i="13"/>
  <c r="I185" i="13"/>
  <c r="C185" i="13"/>
  <c r="B185" i="13"/>
  <c r="A185" i="13"/>
  <c r="S184" i="13"/>
  <c r="M184" i="13"/>
  <c r="J184" i="13"/>
  <c r="I184" i="13"/>
  <c r="C184" i="13"/>
  <c r="B184" i="13"/>
  <c r="A184" i="13"/>
  <c r="S183" i="13"/>
  <c r="M183" i="13"/>
  <c r="J183" i="13"/>
  <c r="I183" i="13"/>
  <c r="C183" i="13"/>
  <c r="B183" i="13"/>
  <c r="A183" i="13"/>
  <c r="S182" i="13"/>
  <c r="M182" i="13"/>
  <c r="J182" i="13"/>
  <c r="I182" i="13"/>
  <c r="C182" i="13"/>
  <c r="B182" i="13"/>
  <c r="A182" i="13"/>
  <c r="S181" i="13"/>
  <c r="M181" i="13"/>
  <c r="J181" i="13"/>
  <c r="I181" i="13"/>
  <c r="C181" i="13"/>
  <c r="B181" i="13"/>
  <c r="A181" i="13"/>
  <c r="S180" i="13"/>
  <c r="M180" i="13"/>
  <c r="J180" i="13"/>
  <c r="I180" i="13"/>
  <c r="C180" i="13"/>
  <c r="B180" i="13"/>
  <c r="A180" i="13"/>
  <c r="S179" i="13"/>
  <c r="M179" i="13"/>
  <c r="J179" i="13"/>
  <c r="I179" i="13"/>
  <c r="C179" i="13"/>
  <c r="B179" i="13"/>
  <c r="A179" i="13"/>
  <c r="S178" i="13"/>
  <c r="M178" i="13"/>
  <c r="J178" i="13"/>
  <c r="I178" i="13"/>
  <c r="C178" i="13"/>
  <c r="B178" i="13"/>
  <c r="A178" i="13"/>
  <c r="K178" i="13" s="1"/>
  <c r="S177" i="13"/>
  <c r="M177" i="13"/>
  <c r="J177" i="13"/>
  <c r="I177" i="13"/>
  <c r="C177" i="13"/>
  <c r="B177" i="13"/>
  <c r="A177" i="13"/>
  <c r="K177" i="13" s="1"/>
  <c r="S176" i="13"/>
  <c r="M176" i="13"/>
  <c r="J176" i="13"/>
  <c r="I176" i="13"/>
  <c r="C176" i="13"/>
  <c r="B176" i="13"/>
  <c r="A176" i="13"/>
  <c r="K176" i="13" s="1"/>
  <c r="S175" i="13"/>
  <c r="M175" i="13"/>
  <c r="J175" i="13"/>
  <c r="I175" i="13"/>
  <c r="C175" i="13"/>
  <c r="B175" i="13"/>
  <c r="A175" i="13"/>
  <c r="K175" i="13" s="1"/>
  <c r="S174" i="13"/>
  <c r="M174" i="13"/>
  <c r="J174" i="13"/>
  <c r="I174" i="13"/>
  <c r="C174" i="13"/>
  <c r="B174" i="13"/>
  <c r="A174" i="13"/>
  <c r="K174" i="13" s="1"/>
  <c r="S173" i="13"/>
  <c r="M173" i="13"/>
  <c r="J173" i="13"/>
  <c r="I173" i="13"/>
  <c r="C173" i="13"/>
  <c r="B173" i="13"/>
  <c r="A173" i="13"/>
  <c r="K173" i="13" s="1"/>
  <c r="S172" i="13"/>
  <c r="M172" i="13"/>
  <c r="J172" i="13"/>
  <c r="I172" i="13"/>
  <c r="C172" i="13"/>
  <c r="B172" i="13"/>
  <c r="A172" i="13"/>
  <c r="K172" i="13" s="1"/>
  <c r="S171" i="13"/>
  <c r="M171" i="13"/>
  <c r="J171" i="13"/>
  <c r="I171" i="13"/>
  <c r="C171" i="13"/>
  <c r="B171" i="13"/>
  <c r="A171" i="13"/>
  <c r="K171" i="13" s="1"/>
  <c r="S170" i="13"/>
  <c r="M170" i="13"/>
  <c r="J170" i="13"/>
  <c r="I170" i="13"/>
  <c r="C170" i="13"/>
  <c r="B170" i="13"/>
  <c r="A170" i="13"/>
  <c r="K170" i="13" s="1"/>
  <c r="S169" i="13"/>
  <c r="M169" i="13"/>
  <c r="J169" i="13"/>
  <c r="I169" i="13"/>
  <c r="C169" i="13"/>
  <c r="B169" i="13"/>
  <c r="A169" i="13"/>
  <c r="S168" i="13"/>
  <c r="M168" i="13"/>
  <c r="J168" i="13"/>
  <c r="I168" i="13"/>
  <c r="C168" i="13"/>
  <c r="B168" i="13"/>
  <c r="A168" i="13"/>
  <c r="K168" i="13" s="1"/>
  <c r="S167" i="13"/>
  <c r="M167" i="13"/>
  <c r="J167" i="13"/>
  <c r="I167" i="13"/>
  <c r="C167" i="13"/>
  <c r="B167" i="13"/>
  <c r="A167" i="13"/>
  <c r="K167" i="13" s="1"/>
  <c r="S166" i="13"/>
  <c r="M166" i="13"/>
  <c r="J166" i="13"/>
  <c r="I166" i="13"/>
  <c r="C166" i="13"/>
  <c r="B166" i="13"/>
  <c r="A166" i="13"/>
  <c r="K166" i="13" s="1"/>
  <c r="S165" i="13"/>
  <c r="M165" i="13"/>
  <c r="J165" i="13"/>
  <c r="I165" i="13"/>
  <c r="C165" i="13"/>
  <c r="B165" i="13"/>
  <c r="A165" i="13"/>
  <c r="S164" i="13"/>
  <c r="M164" i="13"/>
  <c r="J164" i="13"/>
  <c r="I164" i="13"/>
  <c r="C164" i="13"/>
  <c r="B164" i="13"/>
  <c r="A164" i="13"/>
  <c r="K164" i="13" s="1"/>
  <c r="S163" i="13"/>
  <c r="M163" i="13"/>
  <c r="J163" i="13"/>
  <c r="I163" i="13"/>
  <c r="C163" i="13"/>
  <c r="B163" i="13"/>
  <c r="A163" i="13"/>
  <c r="K163" i="13" s="1"/>
  <c r="S162" i="13"/>
  <c r="M162" i="13"/>
  <c r="J162" i="13"/>
  <c r="I162" i="13"/>
  <c r="C162" i="13"/>
  <c r="B162" i="13"/>
  <c r="A162" i="13"/>
  <c r="K162" i="13" s="1"/>
  <c r="S161" i="13"/>
  <c r="M161" i="13"/>
  <c r="J161" i="13"/>
  <c r="I161" i="13"/>
  <c r="C161" i="13"/>
  <c r="B161" i="13"/>
  <c r="A161" i="13"/>
  <c r="S160" i="13"/>
  <c r="M160" i="13"/>
  <c r="J160" i="13"/>
  <c r="I160" i="13"/>
  <c r="C160" i="13"/>
  <c r="B160" i="13"/>
  <c r="A160" i="13"/>
  <c r="S159" i="13"/>
  <c r="M159" i="13"/>
  <c r="J159" i="13"/>
  <c r="I159" i="13"/>
  <c r="C159" i="13"/>
  <c r="B159" i="13"/>
  <c r="A159" i="13"/>
  <c r="S158" i="13"/>
  <c r="M158" i="13"/>
  <c r="J158" i="13"/>
  <c r="I158" i="13"/>
  <c r="C158" i="13"/>
  <c r="B158" i="13"/>
  <c r="A158" i="13"/>
  <c r="S157" i="13"/>
  <c r="M157" i="13"/>
  <c r="J157" i="13"/>
  <c r="I157" i="13"/>
  <c r="C157" i="13"/>
  <c r="B157" i="13"/>
  <c r="A157" i="13"/>
  <c r="S156" i="13"/>
  <c r="M156" i="13"/>
  <c r="J156" i="13"/>
  <c r="I156" i="13"/>
  <c r="C156" i="13"/>
  <c r="B156" i="13"/>
  <c r="A156" i="13"/>
  <c r="S155" i="13"/>
  <c r="M155" i="13"/>
  <c r="J155" i="13"/>
  <c r="I155" i="13"/>
  <c r="C155" i="13"/>
  <c r="B155" i="13"/>
  <c r="A155" i="13"/>
  <c r="S154" i="13"/>
  <c r="M154" i="13"/>
  <c r="J154" i="13"/>
  <c r="I154" i="13"/>
  <c r="C154" i="13"/>
  <c r="B154" i="13"/>
  <c r="A154" i="13"/>
  <c r="S153" i="13"/>
  <c r="M153" i="13"/>
  <c r="J153" i="13"/>
  <c r="I153" i="13"/>
  <c r="C153" i="13"/>
  <c r="B153" i="13"/>
  <c r="A153" i="13"/>
  <c r="S152" i="13"/>
  <c r="M152" i="13"/>
  <c r="J152" i="13"/>
  <c r="I152" i="13"/>
  <c r="C152" i="13"/>
  <c r="B152" i="13"/>
  <c r="A152" i="13"/>
  <c r="S151" i="13"/>
  <c r="M151" i="13"/>
  <c r="J151" i="13"/>
  <c r="I151" i="13"/>
  <c r="C151" i="13"/>
  <c r="B151" i="13"/>
  <c r="A151" i="13"/>
  <c r="S150" i="13"/>
  <c r="M150" i="13"/>
  <c r="J150" i="13"/>
  <c r="I150" i="13"/>
  <c r="C150" i="13"/>
  <c r="B150" i="13"/>
  <c r="A150" i="13"/>
  <c r="S149" i="13"/>
  <c r="M149" i="13"/>
  <c r="J149" i="13"/>
  <c r="I149" i="13"/>
  <c r="C149" i="13"/>
  <c r="B149" i="13"/>
  <c r="A149" i="13"/>
  <c r="S148" i="13"/>
  <c r="M148" i="13"/>
  <c r="J148" i="13"/>
  <c r="I148" i="13"/>
  <c r="C148" i="13"/>
  <c r="B148" i="13"/>
  <c r="A148" i="13"/>
  <c r="S147" i="13"/>
  <c r="M147" i="13"/>
  <c r="J147" i="13"/>
  <c r="I147" i="13"/>
  <c r="C147" i="13"/>
  <c r="B147" i="13"/>
  <c r="A147" i="13"/>
  <c r="S146" i="13"/>
  <c r="M146" i="13"/>
  <c r="J146" i="13"/>
  <c r="I146" i="13"/>
  <c r="C146" i="13"/>
  <c r="B146" i="13"/>
  <c r="A146" i="13"/>
  <c r="S145" i="13"/>
  <c r="M145" i="13"/>
  <c r="J145" i="13"/>
  <c r="I145" i="13"/>
  <c r="C145" i="13"/>
  <c r="B145" i="13"/>
  <c r="A145" i="13"/>
  <c r="S144" i="13"/>
  <c r="M144" i="13"/>
  <c r="J144" i="13"/>
  <c r="I144" i="13"/>
  <c r="C144" i="13"/>
  <c r="B144" i="13"/>
  <c r="A144" i="13"/>
  <c r="S143" i="13"/>
  <c r="M143" i="13"/>
  <c r="J143" i="13"/>
  <c r="I143" i="13"/>
  <c r="C143" i="13"/>
  <c r="B143" i="13"/>
  <c r="A143" i="13"/>
  <c r="S142" i="13"/>
  <c r="M142" i="13"/>
  <c r="J142" i="13"/>
  <c r="I142" i="13"/>
  <c r="C142" i="13"/>
  <c r="B142" i="13"/>
  <c r="A142" i="13"/>
  <c r="S141" i="13"/>
  <c r="M141" i="13"/>
  <c r="J141" i="13"/>
  <c r="I141" i="13"/>
  <c r="C141" i="13"/>
  <c r="B141" i="13"/>
  <c r="A141" i="13"/>
  <c r="S140" i="13"/>
  <c r="M140" i="13"/>
  <c r="J140" i="13"/>
  <c r="I140" i="13"/>
  <c r="C140" i="13"/>
  <c r="B140" i="13"/>
  <c r="A140" i="13"/>
  <c r="S139" i="13"/>
  <c r="M139" i="13"/>
  <c r="J139" i="13"/>
  <c r="I139" i="13"/>
  <c r="C139" i="13"/>
  <c r="B139" i="13"/>
  <c r="A139" i="13"/>
  <c r="S138" i="13"/>
  <c r="M138" i="13"/>
  <c r="J138" i="13"/>
  <c r="I138" i="13"/>
  <c r="C138" i="13"/>
  <c r="B138" i="13"/>
  <c r="A138" i="13"/>
  <c r="S137" i="13"/>
  <c r="M137" i="13"/>
  <c r="J137" i="13"/>
  <c r="I137" i="13"/>
  <c r="C137" i="13"/>
  <c r="B137" i="13"/>
  <c r="A137" i="13"/>
  <c r="S136" i="13"/>
  <c r="M136" i="13"/>
  <c r="J136" i="13"/>
  <c r="I136" i="13"/>
  <c r="C136" i="13"/>
  <c r="B136" i="13"/>
  <c r="A136" i="13"/>
  <c r="S135" i="13"/>
  <c r="M135" i="13"/>
  <c r="J135" i="13"/>
  <c r="I135" i="13"/>
  <c r="C135" i="13"/>
  <c r="B135" i="13"/>
  <c r="A135" i="13"/>
  <c r="S134" i="13"/>
  <c r="M134" i="13"/>
  <c r="J134" i="13"/>
  <c r="I134" i="13"/>
  <c r="C134" i="13"/>
  <c r="B134" i="13"/>
  <c r="A134" i="13"/>
  <c r="S133" i="13"/>
  <c r="M133" i="13"/>
  <c r="J133" i="13"/>
  <c r="I133" i="13"/>
  <c r="C133" i="13"/>
  <c r="B133" i="13"/>
  <c r="A133" i="13"/>
  <c r="S132" i="13"/>
  <c r="M132" i="13"/>
  <c r="J132" i="13"/>
  <c r="I132" i="13"/>
  <c r="C132" i="13"/>
  <c r="B132" i="13"/>
  <c r="A132" i="13"/>
  <c r="S131" i="13"/>
  <c r="M131" i="13"/>
  <c r="J131" i="13"/>
  <c r="I131" i="13"/>
  <c r="C131" i="13"/>
  <c r="B131" i="13"/>
  <c r="A131" i="13"/>
  <c r="S130" i="13"/>
  <c r="M130" i="13"/>
  <c r="J130" i="13"/>
  <c r="I130" i="13"/>
  <c r="C130" i="13"/>
  <c r="B130" i="13"/>
  <c r="A130" i="13"/>
  <c r="S129" i="13"/>
  <c r="M129" i="13"/>
  <c r="J129" i="13"/>
  <c r="I129" i="13"/>
  <c r="C129" i="13"/>
  <c r="B129" i="13"/>
  <c r="A129" i="13"/>
  <c r="S128" i="13"/>
  <c r="M128" i="13"/>
  <c r="J128" i="13"/>
  <c r="I128" i="13"/>
  <c r="C128" i="13"/>
  <c r="B128" i="13"/>
  <c r="A128" i="13"/>
  <c r="S127" i="13"/>
  <c r="M127" i="13"/>
  <c r="J127" i="13"/>
  <c r="I127" i="13"/>
  <c r="C127" i="13"/>
  <c r="B127" i="13"/>
  <c r="A127" i="13"/>
  <c r="S126" i="13"/>
  <c r="M126" i="13"/>
  <c r="J126" i="13"/>
  <c r="I126" i="13"/>
  <c r="C126" i="13"/>
  <c r="B126" i="13"/>
  <c r="A126" i="13"/>
  <c r="S125" i="13"/>
  <c r="M125" i="13"/>
  <c r="J125" i="13"/>
  <c r="I125" i="13"/>
  <c r="C125" i="13"/>
  <c r="B125" i="13"/>
  <c r="A125" i="13"/>
  <c r="S124" i="13"/>
  <c r="M124" i="13"/>
  <c r="J124" i="13"/>
  <c r="I124" i="13"/>
  <c r="C124" i="13"/>
  <c r="B124" i="13"/>
  <c r="A124" i="13"/>
  <c r="S123" i="13"/>
  <c r="M123" i="13"/>
  <c r="J123" i="13"/>
  <c r="I123" i="13"/>
  <c r="C123" i="13"/>
  <c r="B123" i="13"/>
  <c r="A123" i="13"/>
  <c r="S122" i="13"/>
  <c r="M122" i="13"/>
  <c r="J122" i="13"/>
  <c r="I122" i="13"/>
  <c r="C122" i="13"/>
  <c r="B122" i="13"/>
  <c r="A122" i="13"/>
  <c r="S121" i="13"/>
  <c r="M121" i="13"/>
  <c r="J121" i="13"/>
  <c r="I121" i="13"/>
  <c r="C121" i="13"/>
  <c r="B121" i="13"/>
  <c r="A121" i="13"/>
  <c r="S120" i="13"/>
  <c r="M120" i="13"/>
  <c r="J120" i="13"/>
  <c r="I120" i="13"/>
  <c r="C120" i="13"/>
  <c r="B120" i="13"/>
  <c r="A120" i="13"/>
  <c r="S119" i="13"/>
  <c r="M119" i="13"/>
  <c r="J119" i="13"/>
  <c r="C119" i="13"/>
  <c r="B119" i="13"/>
  <c r="A119" i="13"/>
  <c r="S118" i="13"/>
  <c r="N118" i="13"/>
  <c r="M118" i="13"/>
  <c r="J118" i="13"/>
  <c r="I118" i="13"/>
  <c r="C118" i="13"/>
  <c r="B118" i="13"/>
  <c r="A118" i="13"/>
  <c r="K118" i="13" s="1"/>
  <c r="S117" i="13"/>
  <c r="N117" i="13"/>
  <c r="M117" i="13"/>
  <c r="J117" i="13"/>
  <c r="C117" i="13"/>
  <c r="B117" i="13"/>
  <c r="A117" i="13"/>
  <c r="S116" i="13"/>
  <c r="N116" i="13"/>
  <c r="M116" i="13"/>
  <c r="J116" i="13"/>
  <c r="I116" i="13"/>
  <c r="C116" i="13"/>
  <c r="B116" i="13"/>
  <c r="A116" i="13"/>
  <c r="K116" i="13" s="1"/>
  <c r="S115" i="13"/>
  <c r="N115" i="13"/>
  <c r="M115" i="13"/>
  <c r="J115" i="13"/>
  <c r="C115" i="13"/>
  <c r="B115" i="13"/>
  <c r="A115" i="13"/>
  <c r="S114" i="13"/>
  <c r="N114" i="13"/>
  <c r="M114" i="13"/>
  <c r="J114" i="13"/>
  <c r="I114" i="13"/>
  <c r="C114" i="13"/>
  <c r="B114" i="13"/>
  <c r="A114" i="13"/>
  <c r="K114" i="13" s="1"/>
  <c r="S113" i="13"/>
  <c r="N113" i="13"/>
  <c r="M113" i="13"/>
  <c r="J113" i="13"/>
  <c r="C113" i="13"/>
  <c r="B113" i="13"/>
  <c r="A113" i="13"/>
  <c r="S112" i="13"/>
  <c r="N112" i="13"/>
  <c r="M112" i="13"/>
  <c r="J112" i="13"/>
  <c r="I112" i="13"/>
  <c r="C112" i="13"/>
  <c r="B112" i="13"/>
  <c r="A112" i="13"/>
  <c r="K112" i="13" s="1"/>
  <c r="S111" i="13"/>
  <c r="N111" i="13"/>
  <c r="M111" i="13"/>
  <c r="J111" i="13"/>
  <c r="C111" i="13"/>
  <c r="B111" i="13"/>
  <c r="A111" i="13"/>
  <c r="S110" i="13"/>
  <c r="N110" i="13"/>
  <c r="M110" i="13"/>
  <c r="J110" i="13"/>
  <c r="I110" i="13"/>
  <c r="C110" i="13"/>
  <c r="B110" i="13"/>
  <c r="A110" i="13"/>
  <c r="K110" i="13" s="1"/>
  <c r="S109" i="13"/>
  <c r="N109" i="13"/>
  <c r="M109" i="13"/>
  <c r="J109" i="13"/>
  <c r="C109" i="13"/>
  <c r="B109" i="13"/>
  <c r="A109" i="13"/>
  <c r="S108" i="13"/>
  <c r="N108" i="13"/>
  <c r="M108" i="13"/>
  <c r="J108" i="13"/>
  <c r="I108" i="13"/>
  <c r="C108" i="13"/>
  <c r="B108" i="13"/>
  <c r="A108" i="13"/>
  <c r="K108" i="13" s="1"/>
  <c r="S107" i="13"/>
  <c r="N107" i="13"/>
  <c r="M107" i="13"/>
  <c r="J107" i="13"/>
  <c r="C107" i="13"/>
  <c r="B107" i="13"/>
  <c r="A107" i="13"/>
  <c r="S106" i="13"/>
  <c r="N106" i="13"/>
  <c r="M106" i="13"/>
  <c r="J106" i="13"/>
  <c r="I106" i="13"/>
  <c r="C106" i="13"/>
  <c r="B106" i="13"/>
  <c r="A106" i="13"/>
  <c r="K106" i="13" s="1"/>
  <c r="S105" i="13"/>
  <c r="N105" i="13"/>
  <c r="M105" i="13"/>
  <c r="J105" i="13"/>
  <c r="C105" i="13"/>
  <c r="B105" i="13"/>
  <c r="A105" i="13"/>
  <c r="S104" i="13"/>
  <c r="N104" i="13"/>
  <c r="M104" i="13"/>
  <c r="J104" i="13"/>
  <c r="I104" i="13"/>
  <c r="C104" i="13"/>
  <c r="B104" i="13"/>
  <c r="A104" i="13"/>
  <c r="K104" i="13" s="1"/>
  <c r="S103" i="13"/>
  <c r="N103" i="13"/>
  <c r="M103" i="13"/>
  <c r="J103" i="13"/>
  <c r="C103" i="13"/>
  <c r="B103" i="13"/>
  <c r="A103" i="13"/>
  <c r="S102" i="13"/>
  <c r="N102" i="13"/>
  <c r="M102" i="13"/>
  <c r="J102" i="13"/>
  <c r="I102" i="13"/>
  <c r="C102" i="13"/>
  <c r="B102" i="13"/>
  <c r="A102" i="13"/>
  <c r="K102" i="13" s="1"/>
  <c r="S101" i="13"/>
  <c r="N101" i="13"/>
  <c r="M101" i="13"/>
  <c r="J101" i="13"/>
  <c r="C101" i="13"/>
  <c r="B101" i="13"/>
  <c r="A101" i="13"/>
  <c r="S100" i="13"/>
  <c r="N100" i="13"/>
  <c r="M100" i="13"/>
  <c r="J100" i="13"/>
  <c r="I100" i="13"/>
  <c r="C100" i="13"/>
  <c r="B100" i="13"/>
  <c r="A100" i="13"/>
  <c r="K100" i="13" s="1"/>
  <c r="S99" i="13"/>
  <c r="N99" i="13"/>
  <c r="M99" i="13"/>
  <c r="J99" i="13"/>
  <c r="C99" i="13"/>
  <c r="B99" i="13"/>
  <c r="A99" i="13"/>
  <c r="S98" i="13"/>
  <c r="N98" i="13"/>
  <c r="M98" i="13"/>
  <c r="J98" i="13"/>
  <c r="I98" i="13"/>
  <c r="C98" i="13"/>
  <c r="B98" i="13"/>
  <c r="A98" i="13"/>
  <c r="S97" i="13"/>
  <c r="N97" i="13"/>
  <c r="M97" i="13"/>
  <c r="J97" i="13"/>
  <c r="C97" i="13"/>
  <c r="B97" i="13"/>
  <c r="A97" i="13"/>
  <c r="S96" i="13"/>
  <c r="N96" i="13"/>
  <c r="M96" i="13"/>
  <c r="J96" i="13"/>
  <c r="I96" i="13"/>
  <c r="C96" i="13"/>
  <c r="B96" i="13"/>
  <c r="A96" i="13"/>
  <c r="S95" i="13"/>
  <c r="N95" i="13"/>
  <c r="M95" i="13"/>
  <c r="J95" i="13"/>
  <c r="C95" i="13"/>
  <c r="B95" i="13"/>
  <c r="A95" i="13"/>
  <c r="S94" i="13"/>
  <c r="N94" i="13"/>
  <c r="M94" i="13"/>
  <c r="J94" i="13"/>
  <c r="I94" i="13"/>
  <c r="C94" i="13"/>
  <c r="B94" i="13"/>
  <c r="A94" i="13"/>
  <c r="S93" i="13"/>
  <c r="N93" i="13"/>
  <c r="M93" i="13"/>
  <c r="J93" i="13"/>
  <c r="C93" i="13"/>
  <c r="B93" i="13"/>
  <c r="A93" i="13"/>
  <c r="S92" i="13"/>
  <c r="N92" i="13"/>
  <c r="M92" i="13"/>
  <c r="J92" i="13"/>
  <c r="I92" i="13"/>
  <c r="C92" i="13"/>
  <c r="B92" i="13"/>
  <c r="A92" i="13"/>
  <c r="S91" i="13"/>
  <c r="N91" i="13"/>
  <c r="M91" i="13"/>
  <c r="J91" i="13"/>
  <c r="C91" i="13"/>
  <c r="B91" i="13"/>
  <c r="A91" i="13"/>
  <c r="S90" i="13"/>
  <c r="N90" i="13"/>
  <c r="M90" i="13"/>
  <c r="J90" i="13"/>
  <c r="I90" i="13"/>
  <c r="C90" i="13"/>
  <c r="B90" i="13"/>
  <c r="A90" i="13"/>
  <c r="S89" i="13"/>
  <c r="N89" i="13"/>
  <c r="M89" i="13"/>
  <c r="J89" i="13"/>
  <c r="C89" i="13"/>
  <c r="B89" i="13"/>
  <c r="A89" i="13"/>
  <c r="S88" i="13"/>
  <c r="N88" i="13"/>
  <c r="M88" i="13"/>
  <c r="J88" i="13"/>
  <c r="I88" i="13"/>
  <c r="C88" i="13"/>
  <c r="B88" i="13"/>
  <c r="A88" i="13"/>
  <c r="S87" i="13"/>
  <c r="N87" i="13"/>
  <c r="M87" i="13"/>
  <c r="J87" i="13"/>
  <c r="C87" i="13"/>
  <c r="B87" i="13"/>
  <c r="A87" i="13"/>
  <c r="S86" i="13"/>
  <c r="N86" i="13"/>
  <c r="M86" i="13"/>
  <c r="J86" i="13"/>
  <c r="I86" i="13"/>
  <c r="C86" i="13"/>
  <c r="B86" i="13"/>
  <c r="A86" i="13"/>
  <c r="S85" i="13"/>
  <c r="N85" i="13"/>
  <c r="M85" i="13"/>
  <c r="J85" i="13"/>
  <c r="C85" i="13"/>
  <c r="B85" i="13"/>
  <c r="A85" i="13"/>
  <c r="S84" i="13"/>
  <c r="N84" i="13"/>
  <c r="M84" i="13"/>
  <c r="J84" i="13"/>
  <c r="I84" i="13"/>
  <c r="C84" i="13"/>
  <c r="B84" i="13"/>
  <c r="A84" i="13"/>
  <c r="S83" i="13"/>
  <c r="N83" i="13"/>
  <c r="M83" i="13"/>
  <c r="J83" i="13"/>
  <c r="C83" i="13"/>
  <c r="B83" i="13"/>
  <c r="A83" i="13"/>
  <c r="S82" i="13"/>
  <c r="N82" i="13"/>
  <c r="M82" i="13"/>
  <c r="J82" i="13"/>
  <c r="I82" i="13"/>
  <c r="C82" i="13"/>
  <c r="B82" i="13"/>
  <c r="A82" i="13"/>
  <c r="S81" i="13"/>
  <c r="N81" i="13"/>
  <c r="M81" i="13"/>
  <c r="J81" i="13"/>
  <c r="C81" i="13"/>
  <c r="B81" i="13"/>
  <c r="A81" i="13"/>
  <c r="S80" i="13"/>
  <c r="N80" i="13"/>
  <c r="M80" i="13"/>
  <c r="J80" i="13"/>
  <c r="I80" i="13"/>
  <c r="C80" i="13"/>
  <c r="B80" i="13"/>
  <c r="A80" i="13"/>
  <c r="S79" i="13"/>
  <c r="N79" i="13"/>
  <c r="M79" i="13"/>
  <c r="J79" i="13"/>
  <c r="C79" i="13"/>
  <c r="B79" i="13"/>
  <c r="A79" i="13"/>
  <c r="S78" i="13"/>
  <c r="N78" i="13"/>
  <c r="M78" i="13"/>
  <c r="J78" i="13"/>
  <c r="I78" i="13"/>
  <c r="C78" i="13"/>
  <c r="B78" i="13"/>
  <c r="A78" i="13"/>
  <c r="S77" i="13"/>
  <c r="N77" i="13"/>
  <c r="M77" i="13"/>
  <c r="J77" i="13"/>
  <c r="C77" i="13"/>
  <c r="B77" i="13"/>
  <c r="A77" i="13"/>
  <c r="S76" i="13"/>
  <c r="N76" i="13"/>
  <c r="M76" i="13"/>
  <c r="J76" i="13"/>
  <c r="I76" i="13"/>
  <c r="C76" i="13"/>
  <c r="B76" i="13"/>
  <c r="A76" i="13"/>
  <c r="S75" i="13"/>
  <c r="N75" i="13"/>
  <c r="M75" i="13"/>
  <c r="J75" i="13"/>
  <c r="C75" i="13"/>
  <c r="B75" i="13"/>
  <c r="A75" i="13"/>
  <c r="S74" i="13"/>
  <c r="N74" i="13"/>
  <c r="M74" i="13"/>
  <c r="J74" i="13"/>
  <c r="I74" i="13"/>
  <c r="C74" i="13"/>
  <c r="B74" i="13"/>
  <c r="A74" i="13"/>
  <c r="S73" i="13"/>
  <c r="N73" i="13"/>
  <c r="M73" i="13"/>
  <c r="J73" i="13"/>
  <c r="C73" i="13"/>
  <c r="B73" i="13"/>
  <c r="A73" i="13"/>
  <c r="S72" i="13"/>
  <c r="N72" i="13"/>
  <c r="M72" i="13"/>
  <c r="J72" i="13"/>
  <c r="I72" i="13"/>
  <c r="C72" i="13"/>
  <c r="B72" i="13"/>
  <c r="A72" i="13"/>
  <c r="S71" i="13"/>
  <c r="N71" i="13"/>
  <c r="M71" i="13"/>
  <c r="J71" i="13"/>
  <c r="C71" i="13"/>
  <c r="B71" i="13"/>
  <c r="A71" i="13"/>
  <c r="S70" i="13"/>
  <c r="N70" i="13"/>
  <c r="M70" i="13"/>
  <c r="J70" i="13"/>
  <c r="I70" i="13"/>
  <c r="C70" i="13"/>
  <c r="B70" i="13"/>
  <c r="A70" i="13"/>
  <c r="S69" i="13"/>
  <c r="N69" i="13"/>
  <c r="M69" i="13"/>
  <c r="J69" i="13"/>
  <c r="C69" i="13"/>
  <c r="B69" i="13"/>
  <c r="A69" i="13"/>
  <c r="S68" i="13"/>
  <c r="N68" i="13"/>
  <c r="M68" i="13"/>
  <c r="J68" i="13"/>
  <c r="I68" i="13"/>
  <c r="C68" i="13"/>
  <c r="B68" i="13"/>
  <c r="A68" i="13"/>
  <c r="S67" i="13"/>
  <c r="N67" i="13"/>
  <c r="M67" i="13"/>
  <c r="J67" i="13"/>
  <c r="C67" i="13"/>
  <c r="B67" i="13"/>
  <c r="A67" i="13"/>
  <c r="S66" i="13"/>
  <c r="N66" i="13"/>
  <c r="M66" i="13"/>
  <c r="J66" i="13"/>
  <c r="I66" i="13"/>
  <c r="C66" i="13"/>
  <c r="B66" i="13"/>
  <c r="A66" i="13"/>
  <c r="S65" i="13"/>
  <c r="N65" i="13"/>
  <c r="M65" i="13"/>
  <c r="J65" i="13"/>
  <c r="C65" i="13"/>
  <c r="B65" i="13"/>
  <c r="A65" i="13"/>
  <c r="S64" i="13"/>
  <c r="N64" i="13"/>
  <c r="M64" i="13"/>
  <c r="J64" i="13"/>
  <c r="I64" i="13"/>
  <c r="C64" i="13"/>
  <c r="B64" i="13"/>
  <c r="A64" i="13"/>
  <c r="S63" i="13"/>
  <c r="N63" i="13"/>
  <c r="M63" i="13"/>
  <c r="J63" i="13"/>
  <c r="C63" i="13"/>
  <c r="B63" i="13"/>
  <c r="A63" i="13"/>
  <c r="S62" i="13"/>
  <c r="N62" i="13"/>
  <c r="M62" i="13"/>
  <c r="J62" i="13"/>
  <c r="I62" i="13"/>
  <c r="C62" i="13"/>
  <c r="B62" i="13"/>
  <c r="A62" i="13"/>
  <c r="S61" i="13"/>
  <c r="N61" i="13"/>
  <c r="M61" i="13"/>
  <c r="J61" i="13"/>
  <c r="C61" i="13"/>
  <c r="B61" i="13"/>
  <c r="A61" i="13"/>
  <c r="S60" i="13"/>
  <c r="N60" i="13"/>
  <c r="M60" i="13"/>
  <c r="J60" i="13"/>
  <c r="I60" i="13"/>
  <c r="C60" i="13"/>
  <c r="B60" i="13"/>
  <c r="A60" i="13"/>
  <c r="S59" i="13"/>
  <c r="N59" i="13"/>
  <c r="M59" i="13"/>
  <c r="J59" i="13"/>
  <c r="C59" i="13"/>
  <c r="B59" i="13"/>
  <c r="A59" i="13"/>
  <c r="S58" i="13"/>
  <c r="N58" i="13"/>
  <c r="M58" i="13"/>
  <c r="J58" i="13"/>
  <c r="I58" i="13"/>
  <c r="C58" i="13"/>
  <c r="B58" i="13"/>
  <c r="A58" i="13"/>
  <c r="S57" i="13"/>
  <c r="N57" i="13"/>
  <c r="M57" i="13"/>
  <c r="J57" i="13"/>
  <c r="C57" i="13"/>
  <c r="B57" i="13"/>
  <c r="A57" i="13"/>
  <c r="S56" i="13"/>
  <c r="N56" i="13"/>
  <c r="M56" i="13"/>
  <c r="J56" i="13"/>
  <c r="I56" i="13"/>
  <c r="C56" i="13"/>
  <c r="B56" i="13"/>
  <c r="A56" i="13"/>
  <c r="S55" i="13"/>
  <c r="N55" i="13"/>
  <c r="M55" i="13"/>
  <c r="J55" i="13"/>
  <c r="C55" i="13"/>
  <c r="B55" i="13"/>
  <c r="A55" i="13"/>
  <c r="S54" i="13"/>
  <c r="N54" i="13"/>
  <c r="M54" i="13"/>
  <c r="J54" i="13"/>
  <c r="I54" i="13"/>
  <c r="C54" i="13"/>
  <c r="B54" i="13"/>
  <c r="A54" i="13"/>
  <c r="S53" i="13"/>
  <c r="N53" i="13"/>
  <c r="M53" i="13"/>
  <c r="J53" i="13"/>
  <c r="C53" i="13"/>
  <c r="B53" i="13"/>
  <c r="A53" i="13"/>
  <c r="S52" i="13"/>
  <c r="N52" i="13"/>
  <c r="M52" i="13"/>
  <c r="J52" i="13"/>
  <c r="I52" i="13"/>
  <c r="C52" i="13"/>
  <c r="B52" i="13"/>
  <c r="A52" i="13"/>
  <c r="S51" i="13"/>
  <c r="N51" i="13"/>
  <c r="M51" i="13"/>
  <c r="J51" i="13"/>
  <c r="C51" i="13"/>
  <c r="B51" i="13"/>
  <c r="A51" i="13"/>
  <c r="S50" i="13"/>
  <c r="N50" i="13"/>
  <c r="M50" i="13"/>
  <c r="J50" i="13"/>
  <c r="I50" i="13"/>
  <c r="C50" i="13"/>
  <c r="B50" i="13"/>
  <c r="A50" i="13"/>
  <c r="S49" i="13"/>
  <c r="N49" i="13"/>
  <c r="M49" i="13"/>
  <c r="J49" i="13"/>
  <c r="C49" i="13"/>
  <c r="B49" i="13"/>
  <c r="A49" i="13"/>
  <c r="S48" i="13"/>
  <c r="N48" i="13"/>
  <c r="M48" i="13"/>
  <c r="J48" i="13"/>
  <c r="I48" i="13"/>
  <c r="C48" i="13"/>
  <c r="B48" i="13"/>
  <c r="A48" i="13"/>
  <c r="S47" i="13"/>
  <c r="N47" i="13"/>
  <c r="M47" i="13"/>
  <c r="J47" i="13"/>
  <c r="C47" i="13"/>
  <c r="B47" i="13"/>
  <c r="A47" i="13"/>
  <c r="S46" i="13"/>
  <c r="N46" i="13"/>
  <c r="M46" i="13"/>
  <c r="J46" i="13"/>
  <c r="I46" i="13"/>
  <c r="C46" i="13"/>
  <c r="B46" i="13"/>
  <c r="A46" i="13"/>
  <c r="S45" i="13"/>
  <c r="N45" i="13"/>
  <c r="M45" i="13"/>
  <c r="J45" i="13"/>
  <c r="C45" i="13"/>
  <c r="B45" i="13"/>
  <c r="A45" i="13"/>
  <c r="S44" i="13"/>
  <c r="N44" i="13"/>
  <c r="M44" i="13"/>
  <c r="K44" i="13"/>
  <c r="J44" i="13"/>
  <c r="C44" i="13"/>
  <c r="B44" i="13"/>
  <c r="A44" i="13"/>
  <c r="S43" i="13"/>
  <c r="M43" i="13"/>
  <c r="J43" i="13"/>
  <c r="C43" i="13"/>
  <c r="I43" i="13" s="1"/>
  <c r="B43" i="13"/>
  <c r="A43" i="13"/>
  <c r="S42" i="13"/>
  <c r="O42" i="13"/>
  <c r="N42" i="13"/>
  <c r="M42" i="13"/>
  <c r="K42" i="13"/>
  <c r="J42" i="13"/>
  <c r="C42" i="13"/>
  <c r="I42" i="13" s="1"/>
  <c r="B42" i="13"/>
  <c r="A42" i="13"/>
  <c r="S41" i="13"/>
  <c r="O41" i="13"/>
  <c r="N41" i="13"/>
  <c r="M41" i="13"/>
  <c r="K41" i="13"/>
  <c r="J41" i="13"/>
  <c r="C41" i="13"/>
  <c r="I41" i="13" s="1"/>
  <c r="B41" i="13"/>
  <c r="A41" i="13"/>
  <c r="S40" i="13"/>
  <c r="O40" i="13"/>
  <c r="N40" i="13"/>
  <c r="M40" i="13"/>
  <c r="K40" i="13"/>
  <c r="J40" i="13"/>
  <c r="C40" i="13"/>
  <c r="I40" i="13" s="1"/>
  <c r="B40" i="13"/>
  <c r="A40" i="13"/>
  <c r="S39" i="13"/>
  <c r="O39" i="13"/>
  <c r="N39" i="13"/>
  <c r="M39" i="13"/>
  <c r="K39" i="13"/>
  <c r="J39" i="13"/>
  <c r="C39" i="13"/>
  <c r="I39" i="13" s="1"/>
  <c r="B39" i="13"/>
  <c r="A39" i="13"/>
  <c r="S38" i="13"/>
  <c r="O38" i="13"/>
  <c r="N38" i="13"/>
  <c r="M38" i="13"/>
  <c r="K38" i="13"/>
  <c r="J38" i="13"/>
  <c r="C38" i="13"/>
  <c r="I38" i="13" s="1"/>
  <c r="B38" i="13"/>
  <c r="A38" i="13"/>
  <c r="S37" i="13"/>
  <c r="O37" i="13"/>
  <c r="N37" i="13"/>
  <c r="M37" i="13"/>
  <c r="K37" i="13"/>
  <c r="J37" i="13"/>
  <c r="C37" i="13"/>
  <c r="I37" i="13" s="1"/>
  <c r="B37" i="13"/>
  <c r="A37" i="13"/>
  <c r="S36" i="13"/>
  <c r="O36" i="13"/>
  <c r="N36" i="13"/>
  <c r="M36" i="13"/>
  <c r="K36" i="13"/>
  <c r="J36" i="13"/>
  <c r="C36" i="13"/>
  <c r="I36" i="13" s="1"/>
  <c r="B36" i="13"/>
  <c r="A36" i="13"/>
  <c r="S35" i="13"/>
  <c r="O35" i="13"/>
  <c r="M35" i="13"/>
  <c r="N35" i="13" s="1"/>
  <c r="K35" i="13"/>
  <c r="J35" i="13"/>
  <c r="C35" i="13"/>
  <c r="I35" i="13" s="1"/>
  <c r="B35" i="13"/>
  <c r="A35" i="13"/>
  <c r="S34" i="13"/>
  <c r="O34" i="13"/>
  <c r="M34" i="13"/>
  <c r="N34" i="13" s="1"/>
  <c r="K34" i="13"/>
  <c r="J34" i="13"/>
  <c r="I34" i="13"/>
  <c r="C34" i="13"/>
  <c r="B34" i="13"/>
  <c r="A34" i="13"/>
  <c r="S33" i="13"/>
  <c r="O33" i="13"/>
  <c r="M33" i="13"/>
  <c r="N33" i="13" s="1"/>
  <c r="K33" i="13"/>
  <c r="J33" i="13"/>
  <c r="I33" i="13"/>
  <c r="C33" i="13"/>
  <c r="B33" i="13"/>
  <c r="A33" i="13"/>
  <c r="S32" i="13"/>
  <c r="O32" i="13"/>
  <c r="M32" i="13"/>
  <c r="N32" i="13" s="1"/>
  <c r="K32" i="13"/>
  <c r="J32" i="13"/>
  <c r="I32" i="13"/>
  <c r="C32" i="13"/>
  <c r="B32" i="13"/>
  <c r="A32" i="13"/>
  <c r="S31" i="13"/>
  <c r="O31" i="13"/>
  <c r="M31" i="13"/>
  <c r="N31" i="13" s="1"/>
  <c r="K31" i="13"/>
  <c r="J31" i="13"/>
  <c r="I31" i="13"/>
  <c r="C31" i="13"/>
  <c r="B31" i="13"/>
  <c r="A31" i="13"/>
  <c r="S30" i="13"/>
  <c r="O30" i="13"/>
  <c r="M30" i="13"/>
  <c r="N30" i="13" s="1"/>
  <c r="K30" i="13"/>
  <c r="J30" i="13"/>
  <c r="I30" i="13"/>
  <c r="C30" i="13"/>
  <c r="B30" i="13"/>
  <c r="A30" i="13"/>
  <c r="S29" i="13"/>
  <c r="O29" i="13"/>
  <c r="M29" i="13"/>
  <c r="N29" i="13" s="1"/>
  <c r="K29" i="13"/>
  <c r="J29" i="13"/>
  <c r="I29" i="13"/>
  <c r="C29" i="13"/>
  <c r="B29" i="13"/>
  <c r="A29" i="13"/>
  <c r="S28" i="13"/>
  <c r="O28" i="13"/>
  <c r="M28" i="13"/>
  <c r="N28" i="13" s="1"/>
  <c r="K28" i="13"/>
  <c r="J28" i="13"/>
  <c r="I28" i="13"/>
  <c r="C28" i="13"/>
  <c r="B28" i="13"/>
  <c r="A28" i="13"/>
  <c r="S27" i="13"/>
  <c r="O27" i="13"/>
  <c r="M27" i="13"/>
  <c r="N27" i="13" s="1"/>
  <c r="K27" i="13"/>
  <c r="J27" i="13"/>
  <c r="I27" i="13"/>
  <c r="C27" i="13"/>
  <c r="B27" i="13"/>
  <c r="A27" i="13"/>
  <c r="S26" i="13"/>
  <c r="O26" i="13"/>
  <c r="M26" i="13"/>
  <c r="N26" i="13" s="1"/>
  <c r="K26" i="13"/>
  <c r="J26" i="13"/>
  <c r="I26" i="13"/>
  <c r="C26" i="13"/>
  <c r="B26" i="13"/>
  <c r="A26" i="13"/>
  <c r="S25" i="13"/>
  <c r="O25" i="13"/>
  <c r="M25" i="13"/>
  <c r="N25" i="13" s="1"/>
  <c r="K25" i="13"/>
  <c r="J25" i="13"/>
  <c r="I25" i="13"/>
  <c r="C25" i="13"/>
  <c r="B25" i="13"/>
  <c r="A25" i="13"/>
  <c r="S24" i="13"/>
  <c r="O24" i="13"/>
  <c r="M24" i="13"/>
  <c r="N24" i="13" s="1"/>
  <c r="K24" i="13"/>
  <c r="J24" i="13"/>
  <c r="I24" i="13"/>
  <c r="C24" i="13"/>
  <c r="B24" i="13"/>
  <c r="A24" i="13"/>
  <c r="S23" i="13"/>
  <c r="O23" i="13"/>
  <c r="M23" i="13"/>
  <c r="N23" i="13" s="1"/>
  <c r="K23" i="13"/>
  <c r="J23" i="13"/>
  <c r="I23" i="13"/>
  <c r="C23" i="13"/>
  <c r="B23" i="13"/>
  <c r="A23" i="13"/>
  <c r="S22" i="13"/>
  <c r="O22" i="13"/>
  <c r="M22" i="13"/>
  <c r="N22" i="13" s="1"/>
  <c r="K22" i="13"/>
  <c r="J22" i="13"/>
  <c r="I22" i="13"/>
  <c r="C22" i="13"/>
  <c r="B22" i="13"/>
  <c r="A22" i="13"/>
  <c r="S21" i="13"/>
  <c r="O21" i="13"/>
  <c r="M21" i="13"/>
  <c r="N21" i="13" s="1"/>
  <c r="K21" i="13"/>
  <c r="J21" i="13"/>
  <c r="I21" i="13"/>
  <c r="C21" i="13"/>
  <c r="B21" i="13"/>
  <c r="A21" i="13"/>
  <c r="S20" i="13"/>
  <c r="O20" i="13"/>
  <c r="M20" i="13"/>
  <c r="N20" i="13" s="1"/>
  <c r="K20" i="13"/>
  <c r="J20" i="13"/>
  <c r="I20" i="13"/>
  <c r="C20" i="13"/>
  <c r="B20" i="13"/>
  <c r="A20" i="13"/>
  <c r="S19" i="13"/>
  <c r="O19" i="13"/>
  <c r="M19" i="13"/>
  <c r="N19" i="13" s="1"/>
  <c r="K19" i="13"/>
  <c r="J19" i="13"/>
  <c r="I19" i="13"/>
  <c r="C19" i="13"/>
  <c r="B19" i="13"/>
  <c r="A19" i="13"/>
  <c r="S18" i="13"/>
  <c r="O18" i="13"/>
  <c r="M18" i="13"/>
  <c r="N18" i="13" s="1"/>
  <c r="K18" i="13"/>
  <c r="J18" i="13"/>
  <c r="I18" i="13"/>
  <c r="C18" i="13"/>
  <c r="B18" i="13"/>
  <c r="A18" i="13"/>
  <c r="S17" i="13"/>
  <c r="O17" i="13"/>
  <c r="M17" i="13"/>
  <c r="N17" i="13" s="1"/>
  <c r="K17" i="13"/>
  <c r="J17" i="13"/>
  <c r="I17" i="13"/>
  <c r="C17" i="13"/>
  <c r="B17" i="13"/>
  <c r="A17" i="13"/>
  <c r="S16" i="13"/>
  <c r="O16" i="13"/>
  <c r="M16" i="13"/>
  <c r="N16" i="13" s="1"/>
  <c r="K16" i="13"/>
  <c r="J16" i="13"/>
  <c r="I16" i="13"/>
  <c r="C16" i="13"/>
  <c r="B16" i="13"/>
  <c r="A16" i="13"/>
  <c r="S15" i="13"/>
  <c r="O15" i="13"/>
  <c r="M15" i="13"/>
  <c r="N15" i="13" s="1"/>
  <c r="K15" i="13"/>
  <c r="J15" i="13"/>
  <c r="I15" i="13"/>
  <c r="C15" i="13"/>
  <c r="B15" i="13"/>
  <c r="A15" i="13"/>
  <c r="S14" i="13"/>
  <c r="O14" i="13"/>
  <c r="M14" i="13"/>
  <c r="N14" i="13" s="1"/>
  <c r="K14" i="13"/>
  <c r="J14" i="13"/>
  <c r="I14" i="13"/>
  <c r="C14" i="13"/>
  <c r="B14" i="13"/>
  <c r="A14" i="13"/>
  <c r="S13" i="13"/>
  <c r="O13" i="13"/>
  <c r="M13" i="13"/>
  <c r="N13" i="13" s="1"/>
  <c r="K13" i="13"/>
  <c r="J13" i="13"/>
  <c r="I13" i="13"/>
  <c r="C13" i="13"/>
  <c r="B13" i="13"/>
  <c r="A13" i="13"/>
  <c r="S12" i="13"/>
  <c r="O12" i="13"/>
  <c r="M12" i="13"/>
  <c r="N12" i="13" s="1"/>
  <c r="K12" i="13"/>
  <c r="J12" i="13"/>
  <c r="I12" i="13"/>
  <c r="C12" i="13"/>
  <c r="B12" i="13"/>
  <c r="A12" i="13"/>
  <c r="S11" i="13"/>
  <c r="O11" i="13"/>
  <c r="M11" i="13"/>
  <c r="N11" i="13" s="1"/>
  <c r="K11" i="13"/>
  <c r="J11" i="13"/>
  <c r="I11" i="13"/>
  <c r="C11" i="13"/>
  <c r="B11" i="13"/>
  <c r="A11" i="13"/>
  <c r="S10" i="13"/>
  <c r="O10" i="13"/>
  <c r="M10" i="13"/>
  <c r="N10" i="13" s="1"/>
  <c r="K10" i="13"/>
  <c r="J10" i="13"/>
  <c r="I10" i="13"/>
  <c r="C10" i="13"/>
  <c r="B10" i="13"/>
  <c r="A10" i="13"/>
  <c r="S9" i="13"/>
  <c r="O9" i="13"/>
  <c r="M9" i="13"/>
  <c r="N9" i="13" s="1"/>
  <c r="K9" i="13"/>
  <c r="J9" i="13"/>
  <c r="I9" i="13"/>
  <c r="C9" i="13"/>
  <c r="B9" i="13"/>
  <c r="A9" i="13"/>
  <c r="S8" i="13"/>
  <c r="O8" i="13"/>
  <c r="M8" i="13"/>
  <c r="N8" i="13" s="1"/>
  <c r="K8" i="13"/>
  <c r="J8" i="13"/>
  <c r="I8" i="13"/>
  <c r="C8" i="13"/>
  <c r="B8" i="13"/>
  <c r="A8" i="13"/>
  <c r="S7" i="13"/>
  <c r="O7" i="13"/>
  <c r="M7" i="13"/>
  <c r="N7" i="13" s="1"/>
  <c r="K7" i="13"/>
  <c r="J7" i="13"/>
  <c r="I7" i="13"/>
  <c r="C7" i="13"/>
  <c r="B7" i="13"/>
  <c r="A7" i="13"/>
  <c r="S6" i="13"/>
  <c r="O6" i="13"/>
  <c r="M6" i="13"/>
  <c r="N6" i="13" s="1"/>
  <c r="K6" i="13"/>
  <c r="J6" i="13"/>
  <c r="I6" i="13"/>
  <c r="C6" i="13"/>
  <c r="B6" i="13"/>
  <c r="A6" i="13"/>
  <c r="S5" i="13"/>
  <c r="O5" i="13"/>
  <c r="M5" i="13"/>
  <c r="N5" i="13" s="1"/>
  <c r="K5" i="13"/>
  <c r="J5" i="13"/>
  <c r="I5" i="13"/>
  <c r="C5" i="13"/>
  <c r="B5" i="13"/>
  <c r="A5" i="13"/>
  <c r="S4" i="13"/>
  <c r="O4" i="13"/>
  <c r="M4" i="13"/>
  <c r="N4" i="13" s="1"/>
  <c r="K4" i="13"/>
  <c r="J4" i="13"/>
  <c r="I4" i="13"/>
  <c r="C4" i="13"/>
  <c r="B4" i="13"/>
  <c r="A4" i="13"/>
  <c r="S3" i="13"/>
  <c r="O3" i="13"/>
  <c r="M3" i="13"/>
  <c r="N3" i="13" s="1"/>
  <c r="K3" i="13"/>
  <c r="J3" i="13"/>
  <c r="I3" i="13"/>
  <c r="C3" i="13"/>
  <c r="B3" i="13"/>
  <c r="A3" i="13"/>
  <c r="A1" i="13"/>
  <c r="H303" i="12"/>
  <c r="G303" i="12"/>
  <c r="E303" i="12"/>
  <c r="S302" i="12"/>
  <c r="M302" i="12"/>
  <c r="J302" i="12"/>
  <c r="I302" i="12"/>
  <c r="C302" i="12"/>
  <c r="B302" i="12"/>
  <c r="A302" i="12"/>
  <c r="D302" i="13" s="1"/>
  <c r="S301" i="12"/>
  <c r="M301" i="12"/>
  <c r="J301" i="12"/>
  <c r="I301" i="12"/>
  <c r="C301" i="12"/>
  <c r="B301" i="12"/>
  <c r="A301" i="12"/>
  <c r="D301" i="13" s="1"/>
  <c r="S300" i="12"/>
  <c r="M300" i="12"/>
  <c r="J300" i="12"/>
  <c r="I300" i="12"/>
  <c r="C300" i="12"/>
  <c r="B300" i="12"/>
  <c r="A300" i="12"/>
  <c r="D300" i="13" s="1"/>
  <c r="S299" i="12"/>
  <c r="M299" i="12"/>
  <c r="J299" i="12"/>
  <c r="I299" i="12"/>
  <c r="C299" i="12"/>
  <c r="B299" i="12"/>
  <c r="A299" i="12"/>
  <c r="D299" i="13" s="1"/>
  <c r="S298" i="12"/>
  <c r="M298" i="12"/>
  <c r="J298" i="12"/>
  <c r="I298" i="12"/>
  <c r="C298" i="12"/>
  <c r="B298" i="12"/>
  <c r="A298" i="12"/>
  <c r="D298" i="13" s="1"/>
  <c r="S297" i="12"/>
  <c r="M297" i="12"/>
  <c r="J297" i="12"/>
  <c r="I297" i="12"/>
  <c r="C297" i="12"/>
  <c r="B297" i="12"/>
  <c r="A297" i="12"/>
  <c r="D297" i="13" s="1"/>
  <c r="S296" i="12"/>
  <c r="M296" i="12"/>
  <c r="J296" i="12"/>
  <c r="I296" i="12"/>
  <c r="C296" i="12"/>
  <c r="B296" i="12"/>
  <c r="A296" i="12"/>
  <c r="D296" i="13" s="1"/>
  <c r="S295" i="12"/>
  <c r="M295" i="12"/>
  <c r="J295" i="12"/>
  <c r="I295" i="12"/>
  <c r="C295" i="12"/>
  <c r="B295" i="12"/>
  <c r="A295" i="12"/>
  <c r="D295" i="13" s="1"/>
  <c r="S294" i="12"/>
  <c r="M294" i="12"/>
  <c r="J294" i="12"/>
  <c r="I294" i="12"/>
  <c r="C294" i="12"/>
  <c r="B294" i="12"/>
  <c r="A294" i="12"/>
  <c r="D294" i="13" s="1"/>
  <c r="S293" i="12"/>
  <c r="M293" i="12"/>
  <c r="J293" i="12"/>
  <c r="I293" i="12"/>
  <c r="C293" i="12"/>
  <c r="B293" i="12"/>
  <c r="A293" i="12"/>
  <c r="D293" i="13" s="1"/>
  <c r="S292" i="12"/>
  <c r="M292" i="12"/>
  <c r="J292" i="12"/>
  <c r="I292" i="12"/>
  <c r="C292" i="12"/>
  <c r="B292" i="12"/>
  <c r="A292" i="12"/>
  <c r="D292" i="13" s="1"/>
  <c r="S291" i="12"/>
  <c r="M291" i="12"/>
  <c r="J291" i="12"/>
  <c r="I291" i="12"/>
  <c r="C291" i="12"/>
  <c r="B291" i="12"/>
  <c r="A291" i="12"/>
  <c r="D291" i="13" s="1"/>
  <c r="S290" i="12"/>
  <c r="M290" i="12"/>
  <c r="J290" i="12"/>
  <c r="I290" i="12"/>
  <c r="C290" i="12"/>
  <c r="B290" i="12"/>
  <c r="A290" i="12"/>
  <c r="D290" i="13" s="1"/>
  <c r="S289" i="12"/>
  <c r="M289" i="12"/>
  <c r="J289" i="12"/>
  <c r="I289" i="12"/>
  <c r="C289" i="12"/>
  <c r="B289" i="12"/>
  <c r="A289" i="12"/>
  <c r="D289" i="13" s="1"/>
  <c r="S288" i="12"/>
  <c r="M288" i="12"/>
  <c r="J288" i="12"/>
  <c r="I288" i="12"/>
  <c r="C288" i="12"/>
  <c r="B288" i="12"/>
  <c r="A288" i="12"/>
  <c r="D288" i="13" s="1"/>
  <c r="S287" i="12"/>
  <c r="M287" i="12"/>
  <c r="J287" i="12"/>
  <c r="I287" i="12"/>
  <c r="C287" i="12"/>
  <c r="B287" i="12"/>
  <c r="A287" i="12"/>
  <c r="D287" i="13" s="1"/>
  <c r="S286" i="12"/>
  <c r="M286" i="12"/>
  <c r="J286" i="12"/>
  <c r="I286" i="12"/>
  <c r="C286" i="12"/>
  <c r="B286" i="12"/>
  <c r="A286" i="12"/>
  <c r="D286" i="13" s="1"/>
  <c r="S285" i="12"/>
  <c r="M285" i="12"/>
  <c r="J285" i="12"/>
  <c r="I285" i="12"/>
  <c r="C285" i="12"/>
  <c r="B285" i="12"/>
  <c r="A285" i="12"/>
  <c r="D285" i="13" s="1"/>
  <c r="S284" i="12"/>
  <c r="M284" i="12"/>
  <c r="J284" i="12"/>
  <c r="I284" i="12"/>
  <c r="C284" i="12"/>
  <c r="B284" i="12"/>
  <c r="A284" i="12"/>
  <c r="D284" i="13" s="1"/>
  <c r="S283" i="12"/>
  <c r="M283" i="12"/>
  <c r="J283" i="12"/>
  <c r="I283" i="12"/>
  <c r="C283" i="12"/>
  <c r="B283" i="12"/>
  <c r="A283" i="12"/>
  <c r="D283" i="13" s="1"/>
  <c r="S282" i="12"/>
  <c r="M282" i="12"/>
  <c r="J282" i="12"/>
  <c r="I282" i="12"/>
  <c r="C282" i="12"/>
  <c r="B282" i="12"/>
  <c r="A282" i="12"/>
  <c r="D282" i="13" s="1"/>
  <c r="S281" i="12"/>
  <c r="M281" i="12"/>
  <c r="J281" i="12"/>
  <c r="I281" i="12"/>
  <c r="C281" i="12"/>
  <c r="B281" i="12"/>
  <c r="A281" i="12"/>
  <c r="D281" i="13" s="1"/>
  <c r="S280" i="12"/>
  <c r="M280" i="12"/>
  <c r="J280" i="12"/>
  <c r="I280" i="12"/>
  <c r="C280" i="12"/>
  <c r="B280" i="12"/>
  <c r="A280" i="12"/>
  <c r="D280" i="13" s="1"/>
  <c r="S279" i="12"/>
  <c r="M279" i="12"/>
  <c r="J279" i="12"/>
  <c r="I279" i="12"/>
  <c r="C279" i="12"/>
  <c r="B279" i="12"/>
  <c r="A279" i="12"/>
  <c r="D279" i="13" s="1"/>
  <c r="S278" i="12"/>
  <c r="M278" i="12"/>
  <c r="J278" i="12"/>
  <c r="I278" i="12"/>
  <c r="C278" i="12"/>
  <c r="B278" i="12"/>
  <c r="A278" i="12"/>
  <c r="D278" i="13" s="1"/>
  <c r="S277" i="12"/>
  <c r="M277" i="12"/>
  <c r="J277" i="12"/>
  <c r="I277" i="12"/>
  <c r="C277" i="12"/>
  <c r="B277" i="12"/>
  <c r="A277" i="12"/>
  <c r="D277" i="13" s="1"/>
  <c r="S276" i="12"/>
  <c r="M276" i="12"/>
  <c r="J276" i="12"/>
  <c r="I276" i="12"/>
  <c r="C276" i="12"/>
  <c r="B276" i="12"/>
  <c r="A276" i="12"/>
  <c r="D276" i="13" s="1"/>
  <c r="S275" i="12"/>
  <c r="M275" i="12"/>
  <c r="J275" i="12"/>
  <c r="I275" i="12"/>
  <c r="C275" i="12"/>
  <c r="B275" i="12"/>
  <c r="A275" i="12"/>
  <c r="D275" i="13" s="1"/>
  <c r="S274" i="12"/>
  <c r="M274" i="12"/>
  <c r="J274" i="12"/>
  <c r="I274" i="12"/>
  <c r="C274" i="12"/>
  <c r="B274" i="12"/>
  <c r="A274" i="12"/>
  <c r="D274" i="13" s="1"/>
  <c r="S273" i="12"/>
  <c r="M273" i="12"/>
  <c r="J273" i="12"/>
  <c r="I273" i="12"/>
  <c r="C273" i="12"/>
  <c r="B273" i="12"/>
  <c r="A273" i="12"/>
  <c r="D273" i="13" s="1"/>
  <c r="S272" i="12"/>
  <c r="M272" i="12"/>
  <c r="J272" i="12"/>
  <c r="I272" i="12"/>
  <c r="C272" i="12"/>
  <c r="B272" i="12"/>
  <c r="A272" i="12"/>
  <c r="D272" i="13" s="1"/>
  <c r="S271" i="12"/>
  <c r="M271" i="12"/>
  <c r="J271" i="12"/>
  <c r="I271" i="12"/>
  <c r="C271" i="12"/>
  <c r="B271" i="12"/>
  <c r="A271" i="12"/>
  <c r="D271" i="13" s="1"/>
  <c r="S270" i="12"/>
  <c r="M270" i="12"/>
  <c r="J270" i="12"/>
  <c r="I270" i="12"/>
  <c r="C270" i="12"/>
  <c r="B270" i="12"/>
  <c r="A270" i="12"/>
  <c r="D270" i="13" s="1"/>
  <c r="S269" i="12"/>
  <c r="M269" i="12"/>
  <c r="J269" i="12"/>
  <c r="I269" i="12"/>
  <c r="C269" i="12"/>
  <c r="B269" i="12"/>
  <c r="A269" i="12"/>
  <c r="D269" i="13" s="1"/>
  <c r="S268" i="12"/>
  <c r="M268" i="12"/>
  <c r="J268" i="12"/>
  <c r="I268" i="12"/>
  <c r="C268" i="12"/>
  <c r="B268" i="12"/>
  <c r="A268" i="12"/>
  <c r="D268" i="13" s="1"/>
  <c r="S267" i="12"/>
  <c r="M267" i="12"/>
  <c r="J267" i="12"/>
  <c r="I267" i="12"/>
  <c r="C267" i="12"/>
  <c r="B267" i="12"/>
  <c r="A267" i="12"/>
  <c r="D267" i="13" s="1"/>
  <c r="S266" i="12"/>
  <c r="M266" i="12"/>
  <c r="J266" i="12"/>
  <c r="I266" i="12"/>
  <c r="C266" i="12"/>
  <c r="B266" i="12"/>
  <c r="A266" i="12"/>
  <c r="D266" i="13" s="1"/>
  <c r="S265" i="12"/>
  <c r="M265" i="12"/>
  <c r="J265" i="12"/>
  <c r="I265" i="12"/>
  <c r="C265" i="12"/>
  <c r="B265" i="12"/>
  <c r="A265" i="12"/>
  <c r="D265" i="13" s="1"/>
  <c r="S264" i="12"/>
  <c r="M264" i="12"/>
  <c r="J264" i="12"/>
  <c r="I264" i="12"/>
  <c r="C264" i="12"/>
  <c r="B264" i="12"/>
  <c r="A264" i="12"/>
  <c r="D264" i="13" s="1"/>
  <c r="S263" i="12"/>
  <c r="M263" i="12"/>
  <c r="J263" i="12"/>
  <c r="I263" i="12"/>
  <c r="C263" i="12"/>
  <c r="B263" i="12"/>
  <c r="A263" i="12"/>
  <c r="D263" i="13" s="1"/>
  <c r="S262" i="12"/>
  <c r="M262" i="12"/>
  <c r="J262" i="12"/>
  <c r="I262" i="12"/>
  <c r="C262" i="12"/>
  <c r="B262" i="12"/>
  <c r="A262" i="12"/>
  <c r="D262" i="13" s="1"/>
  <c r="S261" i="12"/>
  <c r="M261" i="12"/>
  <c r="J261" i="12"/>
  <c r="I261" i="12"/>
  <c r="C261" i="12"/>
  <c r="B261" i="12"/>
  <c r="A261" i="12"/>
  <c r="D261" i="13" s="1"/>
  <c r="S260" i="12"/>
  <c r="M260" i="12"/>
  <c r="J260" i="12"/>
  <c r="I260" i="12"/>
  <c r="C260" i="12"/>
  <c r="B260" i="12"/>
  <c r="A260" i="12"/>
  <c r="D260" i="13" s="1"/>
  <c r="S259" i="12"/>
  <c r="M259" i="12"/>
  <c r="J259" i="12"/>
  <c r="I259" i="12"/>
  <c r="C259" i="12"/>
  <c r="B259" i="12"/>
  <c r="A259" i="12"/>
  <c r="D259" i="13" s="1"/>
  <c r="S258" i="12"/>
  <c r="M258" i="12"/>
  <c r="J258" i="12"/>
  <c r="I258" i="12"/>
  <c r="C258" i="12"/>
  <c r="B258" i="12"/>
  <c r="A258" i="12"/>
  <c r="D258" i="13" s="1"/>
  <c r="S257" i="12"/>
  <c r="M257" i="12"/>
  <c r="J257" i="12"/>
  <c r="I257" i="12"/>
  <c r="C257" i="12"/>
  <c r="B257" i="12"/>
  <c r="A257" i="12"/>
  <c r="D257" i="13" s="1"/>
  <c r="S256" i="12"/>
  <c r="M256" i="12"/>
  <c r="J256" i="12"/>
  <c r="I256" i="12"/>
  <c r="C256" i="12"/>
  <c r="B256" i="12"/>
  <c r="A256" i="12"/>
  <c r="D256" i="13" s="1"/>
  <c r="S255" i="12"/>
  <c r="M255" i="12"/>
  <c r="J255" i="12"/>
  <c r="I255" i="12"/>
  <c r="C255" i="12"/>
  <c r="B255" i="12"/>
  <c r="A255" i="12"/>
  <c r="D255" i="13" s="1"/>
  <c r="S254" i="12"/>
  <c r="M254" i="12"/>
  <c r="J254" i="12"/>
  <c r="I254" i="12"/>
  <c r="C254" i="12"/>
  <c r="B254" i="12"/>
  <c r="A254" i="12"/>
  <c r="D254" i="13" s="1"/>
  <c r="S253" i="12"/>
  <c r="M253" i="12"/>
  <c r="J253" i="12"/>
  <c r="I253" i="12"/>
  <c r="C253" i="12"/>
  <c r="B253" i="12"/>
  <c r="A253" i="12"/>
  <c r="D253" i="13" s="1"/>
  <c r="S252" i="12"/>
  <c r="M252" i="12"/>
  <c r="J252" i="12"/>
  <c r="I252" i="12"/>
  <c r="C252" i="12"/>
  <c r="B252" i="12"/>
  <c r="A252" i="12"/>
  <c r="D252" i="13" s="1"/>
  <c r="S251" i="12"/>
  <c r="M251" i="12"/>
  <c r="J251" i="12"/>
  <c r="I251" i="12"/>
  <c r="C251" i="12"/>
  <c r="B251" i="12"/>
  <c r="A251" i="12"/>
  <c r="D251" i="13" s="1"/>
  <c r="S250" i="12"/>
  <c r="M250" i="12"/>
  <c r="J250" i="12"/>
  <c r="I250" i="12"/>
  <c r="C250" i="12"/>
  <c r="B250" i="12"/>
  <c r="A250" i="12"/>
  <c r="D250" i="13" s="1"/>
  <c r="S249" i="12"/>
  <c r="M249" i="12"/>
  <c r="J249" i="12"/>
  <c r="I249" i="12"/>
  <c r="C249" i="12"/>
  <c r="B249" i="12"/>
  <c r="A249" i="12"/>
  <c r="D249" i="13" s="1"/>
  <c r="S248" i="12"/>
  <c r="J248" i="12"/>
  <c r="J8" i="3" s="1"/>
  <c r="C248" i="12"/>
  <c r="I248" i="12" s="1"/>
  <c r="J6" i="3" s="1"/>
  <c r="B248" i="12"/>
  <c r="A248" i="12"/>
  <c r="M248" i="12" s="1"/>
  <c r="S247" i="12"/>
  <c r="M247" i="12"/>
  <c r="J247" i="12"/>
  <c r="I247" i="12"/>
  <c r="C247" i="12"/>
  <c r="B247" i="12"/>
  <c r="A247" i="12"/>
  <c r="S246" i="12"/>
  <c r="M246" i="12"/>
  <c r="J246" i="12"/>
  <c r="I246" i="12"/>
  <c r="C246" i="12"/>
  <c r="B246" i="12"/>
  <c r="A246" i="12"/>
  <c r="S245" i="12"/>
  <c r="M245" i="12"/>
  <c r="J245" i="12"/>
  <c r="I245" i="12"/>
  <c r="C245" i="12"/>
  <c r="B245" i="12"/>
  <c r="A245" i="12"/>
  <c r="S244" i="12"/>
  <c r="M244" i="12"/>
  <c r="J244" i="12"/>
  <c r="I244" i="12"/>
  <c r="C244" i="12"/>
  <c r="B244" i="12"/>
  <c r="A244" i="12"/>
  <c r="S243" i="12"/>
  <c r="M243" i="12"/>
  <c r="J243" i="12"/>
  <c r="I243" i="12"/>
  <c r="C243" i="12"/>
  <c r="B243" i="12"/>
  <c r="A243" i="12"/>
  <c r="S242" i="12"/>
  <c r="M242" i="12"/>
  <c r="J242" i="12"/>
  <c r="I242" i="12"/>
  <c r="C242" i="12"/>
  <c r="B242" i="12"/>
  <c r="A242" i="12"/>
  <c r="S241" i="12"/>
  <c r="M241" i="12"/>
  <c r="J241" i="12"/>
  <c r="I241" i="12"/>
  <c r="C241" i="12"/>
  <c r="B241" i="12"/>
  <c r="A241" i="12"/>
  <c r="S240" i="12"/>
  <c r="M240" i="12"/>
  <c r="J240" i="12"/>
  <c r="I240" i="12"/>
  <c r="C240" i="12"/>
  <c r="B240" i="12"/>
  <c r="A240" i="12"/>
  <c r="S239" i="12"/>
  <c r="M239" i="12"/>
  <c r="J239" i="12"/>
  <c r="I239" i="12"/>
  <c r="C239" i="12"/>
  <c r="B239" i="12"/>
  <c r="A239" i="12"/>
  <c r="S238" i="12"/>
  <c r="M238" i="12"/>
  <c r="J238" i="12"/>
  <c r="I238" i="12"/>
  <c r="C238" i="12"/>
  <c r="B238" i="12"/>
  <c r="A238" i="12"/>
  <c r="S237" i="12"/>
  <c r="M237" i="12"/>
  <c r="J237" i="12"/>
  <c r="I237" i="12"/>
  <c r="C237" i="12"/>
  <c r="B237" i="12"/>
  <c r="A237" i="12"/>
  <c r="S236" i="12"/>
  <c r="M236" i="12"/>
  <c r="J236" i="12"/>
  <c r="I236" i="12"/>
  <c r="C236" i="12"/>
  <c r="B236" i="12"/>
  <c r="A236" i="12"/>
  <c r="S235" i="12"/>
  <c r="M235" i="12"/>
  <c r="J235" i="12"/>
  <c r="I235" i="12"/>
  <c r="C235" i="12"/>
  <c r="B235" i="12"/>
  <c r="A235" i="12"/>
  <c r="S234" i="12"/>
  <c r="M234" i="12"/>
  <c r="J234" i="12"/>
  <c r="I234" i="12"/>
  <c r="C234" i="12"/>
  <c r="B234" i="12"/>
  <c r="A234" i="12"/>
  <c r="S233" i="12"/>
  <c r="M233" i="12"/>
  <c r="J233" i="12"/>
  <c r="I233" i="12"/>
  <c r="C233" i="12"/>
  <c r="B233" i="12"/>
  <c r="A233" i="12"/>
  <c r="S232" i="12"/>
  <c r="M232" i="12"/>
  <c r="J232" i="12"/>
  <c r="I232" i="12"/>
  <c r="C232" i="12"/>
  <c r="B232" i="12"/>
  <c r="A232" i="12"/>
  <c r="S231" i="12"/>
  <c r="M231" i="12"/>
  <c r="J231" i="12"/>
  <c r="I231" i="12"/>
  <c r="C231" i="12"/>
  <c r="B231" i="12"/>
  <c r="A231" i="12"/>
  <c r="S230" i="12"/>
  <c r="M230" i="12"/>
  <c r="J230" i="12"/>
  <c r="I230" i="12"/>
  <c r="C230" i="12"/>
  <c r="B230" i="12"/>
  <c r="A230" i="12"/>
  <c r="S229" i="12"/>
  <c r="M229" i="12"/>
  <c r="J229" i="12"/>
  <c r="I229" i="12"/>
  <c r="C229" i="12"/>
  <c r="B229" i="12"/>
  <c r="A229" i="12"/>
  <c r="S228" i="12"/>
  <c r="M228" i="12"/>
  <c r="J228" i="12"/>
  <c r="I228" i="12"/>
  <c r="C228" i="12"/>
  <c r="B228" i="12"/>
  <c r="A228" i="12"/>
  <c r="S227" i="12"/>
  <c r="M227" i="12"/>
  <c r="J227" i="12"/>
  <c r="I227" i="12"/>
  <c r="C227" i="12"/>
  <c r="B227" i="12"/>
  <c r="A227" i="12"/>
  <c r="S226" i="12"/>
  <c r="M226" i="12"/>
  <c r="J226" i="12"/>
  <c r="I226" i="12"/>
  <c r="C226" i="12"/>
  <c r="B226" i="12"/>
  <c r="A226" i="12"/>
  <c r="S225" i="12"/>
  <c r="M225" i="12"/>
  <c r="J225" i="12"/>
  <c r="I225" i="12"/>
  <c r="C225" i="12"/>
  <c r="B225" i="12"/>
  <c r="A225" i="12"/>
  <c r="S224" i="12"/>
  <c r="M224" i="12"/>
  <c r="J224" i="12"/>
  <c r="I224" i="12"/>
  <c r="C224" i="12"/>
  <c r="B224" i="12"/>
  <c r="A224" i="12"/>
  <c r="S223" i="12"/>
  <c r="M223" i="12"/>
  <c r="J223" i="12"/>
  <c r="I223" i="12"/>
  <c r="C223" i="12"/>
  <c r="B223" i="12"/>
  <c r="A223" i="12"/>
  <c r="S222" i="12"/>
  <c r="M222" i="12"/>
  <c r="J222" i="12"/>
  <c r="I222" i="12"/>
  <c r="C222" i="12"/>
  <c r="B222" i="12"/>
  <c r="A222" i="12"/>
  <c r="S221" i="12"/>
  <c r="M221" i="12"/>
  <c r="J221" i="12"/>
  <c r="I221" i="12"/>
  <c r="C221" i="12"/>
  <c r="B221" i="12"/>
  <c r="A221" i="12"/>
  <c r="S220" i="12"/>
  <c r="M220" i="12"/>
  <c r="J220" i="12"/>
  <c r="I220" i="12"/>
  <c r="C220" i="12"/>
  <c r="B220" i="12"/>
  <c r="A220" i="12"/>
  <c r="S219" i="12"/>
  <c r="M219" i="12"/>
  <c r="J219" i="12"/>
  <c r="I219" i="12"/>
  <c r="C219" i="12"/>
  <c r="B219" i="12"/>
  <c r="A219" i="12"/>
  <c r="S218" i="12"/>
  <c r="M218" i="12"/>
  <c r="J218" i="12"/>
  <c r="I218" i="12"/>
  <c r="C218" i="12"/>
  <c r="B218" i="12"/>
  <c r="A218" i="12"/>
  <c r="S217" i="12"/>
  <c r="M217" i="12"/>
  <c r="J217" i="12"/>
  <c r="I217" i="12"/>
  <c r="C217" i="12"/>
  <c r="B217" i="12"/>
  <c r="A217" i="12"/>
  <c r="S216" i="12"/>
  <c r="M216" i="12"/>
  <c r="J216" i="12"/>
  <c r="I216" i="12"/>
  <c r="C216" i="12"/>
  <c r="B216" i="12"/>
  <c r="A216" i="12"/>
  <c r="S215" i="12"/>
  <c r="M215" i="12"/>
  <c r="J215" i="12"/>
  <c r="I215" i="12"/>
  <c r="C215" i="12"/>
  <c r="B215" i="12"/>
  <c r="A215" i="12"/>
  <c r="S214" i="12"/>
  <c r="M214" i="12"/>
  <c r="J214" i="12"/>
  <c r="I214" i="12"/>
  <c r="C214" i="12"/>
  <c r="B214" i="12"/>
  <c r="A214" i="12"/>
  <c r="S213" i="12"/>
  <c r="M213" i="12"/>
  <c r="J213" i="12"/>
  <c r="I213" i="12"/>
  <c r="C213" i="12"/>
  <c r="B213" i="12"/>
  <c r="A213" i="12"/>
  <c r="S212" i="12"/>
  <c r="M212" i="12"/>
  <c r="J212" i="12"/>
  <c r="I212" i="12"/>
  <c r="C212" i="12"/>
  <c r="B212" i="12"/>
  <c r="A212" i="12"/>
  <c r="S211" i="12"/>
  <c r="M211" i="12"/>
  <c r="J211" i="12"/>
  <c r="I211" i="12"/>
  <c r="C211" i="12"/>
  <c r="B211" i="12"/>
  <c r="A211" i="12"/>
  <c r="S210" i="12"/>
  <c r="M210" i="12"/>
  <c r="J210" i="12"/>
  <c r="I210" i="12"/>
  <c r="C210" i="12"/>
  <c r="B210" i="12"/>
  <c r="A210" i="12"/>
  <c r="S209" i="12"/>
  <c r="M209" i="12"/>
  <c r="J209" i="12"/>
  <c r="I209" i="12"/>
  <c r="C209" i="12"/>
  <c r="B209" i="12"/>
  <c r="A209" i="12"/>
  <c r="S208" i="12"/>
  <c r="M208" i="12"/>
  <c r="J208" i="12"/>
  <c r="I208" i="12"/>
  <c r="C208" i="12"/>
  <c r="B208" i="12"/>
  <c r="A208" i="12"/>
  <c r="S207" i="12"/>
  <c r="O207" i="12"/>
  <c r="M207" i="12"/>
  <c r="K207" i="12" s="1"/>
  <c r="J207" i="12"/>
  <c r="I207" i="12"/>
  <c r="C207" i="12"/>
  <c r="B207" i="12"/>
  <c r="A207" i="12"/>
  <c r="S206" i="12"/>
  <c r="O206" i="12"/>
  <c r="M206" i="12"/>
  <c r="K206" i="12" s="1"/>
  <c r="J206" i="12"/>
  <c r="I206" i="12"/>
  <c r="C206" i="12"/>
  <c r="B206" i="12"/>
  <c r="A206" i="12"/>
  <c r="S205" i="12"/>
  <c r="M205" i="12"/>
  <c r="J205" i="12"/>
  <c r="I205" i="12"/>
  <c r="C205" i="12"/>
  <c r="B205" i="12"/>
  <c r="A205" i="12"/>
  <c r="S204" i="12"/>
  <c r="M204" i="12"/>
  <c r="K204" i="12"/>
  <c r="J204" i="12"/>
  <c r="I204" i="12"/>
  <c r="C204" i="12"/>
  <c r="B204" i="12"/>
  <c r="A204" i="12"/>
  <c r="S203" i="12"/>
  <c r="O203" i="12"/>
  <c r="M203" i="12"/>
  <c r="K203" i="12"/>
  <c r="J203" i="12"/>
  <c r="I203" i="12"/>
  <c r="C203" i="12"/>
  <c r="B203" i="12"/>
  <c r="A203" i="12"/>
  <c r="S202" i="12"/>
  <c r="O202" i="12"/>
  <c r="M202" i="12"/>
  <c r="K202" i="12" s="1"/>
  <c r="J202" i="12"/>
  <c r="I202" i="12"/>
  <c r="C202" i="12"/>
  <c r="B202" i="12"/>
  <c r="A202" i="12"/>
  <c r="S201" i="12"/>
  <c r="M201" i="12"/>
  <c r="J201" i="12"/>
  <c r="I201" i="12"/>
  <c r="C201" i="12"/>
  <c r="B201" i="12"/>
  <c r="A201" i="12"/>
  <c r="S200" i="12"/>
  <c r="M200" i="12"/>
  <c r="K200" i="12"/>
  <c r="J200" i="12"/>
  <c r="I200" i="12"/>
  <c r="C200" i="12"/>
  <c r="B200" i="12"/>
  <c r="A200" i="12"/>
  <c r="S199" i="12"/>
  <c r="O199" i="12"/>
  <c r="M199" i="12"/>
  <c r="K199" i="12" s="1"/>
  <c r="J199" i="12"/>
  <c r="I199" i="12"/>
  <c r="C199" i="12"/>
  <c r="B199" i="12"/>
  <c r="A199" i="12"/>
  <c r="S198" i="12"/>
  <c r="O198" i="12"/>
  <c r="M198" i="12"/>
  <c r="K198" i="12" s="1"/>
  <c r="J198" i="12"/>
  <c r="I198" i="12"/>
  <c r="C198" i="12"/>
  <c r="B198" i="12"/>
  <c r="A198" i="12"/>
  <c r="S197" i="12"/>
  <c r="M197" i="12"/>
  <c r="J197" i="12"/>
  <c r="I197" i="12"/>
  <c r="C197" i="12"/>
  <c r="B197" i="12"/>
  <c r="A197" i="12"/>
  <c r="S196" i="12"/>
  <c r="M196" i="12"/>
  <c r="K196" i="12"/>
  <c r="J196" i="12"/>
  <c r="I196" i="12"/>
  <c r="C196" i="12"/>
  <c r="B196" i="12"/>
  <c r="A196" i="12"/>
  <c r="S195" i="12"/>
  <c r="O195" i="12"/>
  <c r="M195" i="12"/>
  <c r="K195" i="12"/>
  <c r="J195" i="12"/>
  <c r="I195" i="12"/>
  <c r="C195" i="12"/>
  <c r="B195" i="12"/>
  <c r="A195" i="12"/>
  <c r="S194" i="12"/>
  <c r="O194" i="12"/>
  <c r="M194" i="12"/>
  <c r="K194" i="12" s="1"/>
  <c r="J194" i="12"/>
  <c r="I194" i="12"/>
  <c r="C194" i="12"/>
  <c r="B194" i="12"/>
  <c r="A194" i="12"/>
  <c r="S193" i="12"/>
  <c r="M193" i="12"/>
  <c r="J193" i="12"/>
  <c r="I193" i="12"/>
  <c r="C193" i="12"/>
  <c r="B193" i="12"/>
  <c r="A193" i="12"/>
  <c r="S192" i="12"/>
  <c r="M192" i="12"/>
  <c r="K192" i="12"/>
  <c r="J192" i="12"/>
  <c r="I192" i="12"/>
  <c r="C192" i="12"/>
  <c r="B192" i="12"/>
  <c r="A192" i="12"/>
  <c r="S191" i="12"/>
  <c r="O191" i="12"/>
  <c r="M191" i="12"/>
  <c r="K191" i="12"/>
  <c r="J191" i="12"/>
  <c r="I191" i="12"/>
  <c r="C191" i="12"/>
  <c r="B191" i="12"/>
  <c r="A191" i="12"/>
  <c r="S190" i="12"/>
  <c r="O190" i="12"/>
  <c r="M190" i="12"/>
  <c r="K190" i="12" s="1"/>
  <c r="J190" i="12"/>
  <c r="I190" i="12"/>
  <c r="C190" i="12"/>
  <c r="B190" i="12"/>
  <c r="A190" i="12"/>
  <c r="S189" i="12"/>
  <c r="M189" i="12"/>
  <c r="J189" i="12"/>
  <c r="I189" i="12"/>
  <c r="C189" i="12"/>
  <c r="B189" i="12"/>
  <c r="A189" i="12"/>
  <c r="S188" i="12"/>
  <c r="M188" i="12"/>
  <c r="K188" i="12"/>
  <c r="J188" i="12"/>
  <c r="I188" i="12"/>
  <c r="C188" i="12"/>
  <c r="B188" i="12"/>
  <c r="A188" i="12"/>
  <c r="S187" i="12"/>
  <c r="O187" i="12"/>
  <c r="M187" i="12"/>
  <c r="K187" i="12"/>
  <c r="J187" i="12"/>
  <c r="I187" i="12"/>
  <c r="C187" i="12"/>
  <c r="B187" i="12"/>
  <c r="A187" i="12"/>
  <c r="S186" i="12"/>
  <c r="O186" i="12"/>
  <c r="M186" i="12"/>
  <c r="K186" i="12" s="1"/>
  <c r="J186" i="12"/>
  <c r="I186" i="12"/>
  <c r="C186" i="12"/>
  <c r="B186" i="12"/>
  <c r="A186" i="12"/>
  <c r="S185" i="12"/>
  <c r="M185" i="12"/>
  <c r="J185" i="12"/>
  <c r="I185" i="12"/>
  <c r="C185" i="12"/>
  <c r="B185" i="12"/>
  <c r="A185" i="12"/>
  <c r="S184" i="12"/>
  <c r="M184" i="12"/>
  <c r="K184" i="12"/>
  <c r="J184" i="12"/>
  <c r="I184" i="12"/>
  <c r="C184" i="12"/>
  <c r="B184" i="12"/>
  <c r="A184" i="12"/>
  <c r="S183" i="12"/>
  <c r="O183" i="12"/>
  <c r="M183" i="12"/>
  <c r="K183" i="12"/>
  <c r="J183" i="12"/>
  <c r="I183" i="12"/>
  <c r="C183" i="12"/>
  <c r="B183" i="12"/>
  <c r="A183" i="12"/>
  <c r="S182" i="12"/>
  <c r="O182" i="12"/>
  <c r="M182" i="12"/>
  <c r="K182" i="12" s="1"/>
  <c r="J182" i="12"/>
  <c r="I182" i="12"/>
  <c r="C182" i="12"/>
  <c r="B182" i="12"/>
  <c r="A182" i="12"/>
  <c r="S181" i="12"/>
  <c r="M181" i="12"/>
  <c r="J181" i="12"/>
  <c r="I181" i="12"/>
  <c r="C181" i="12"/>
  <c r="B181" i="12"/>
  <c r="A181" i="12"/>
  <c r="S180" i="12"/>
  <c r="M180" i="12"/>
  <c r="K180" i="12"/>
  <c r="J180" i="12"/>
  <c r="I180" i="12"/>
  <c r="C180" i="12"/>
  <c r="B180" i="12"/>
  <c r="A180" i="12"/>
  <c r="S179" i="12"/>
  <c r="O179" i="12"/>
  <c r="M179" i="12"/>
  <c r="K179" i="12"/>
  <c r="J179" i="12"/>
  <c r="I179" i="12"/>
  <c r="C179" i="12"/>
  <c r="B179" i="12"/>
  <c r="A179" i="12"/>
  <c r="S178" i="12"/>
  <c r="O178" i="12"/>
  <c r="M178" i="12"/>
  <c r="K178" i="12" s="1"/>
  <c r="J178" i="12"/>
  <c r="I178" i="12"/>
  <c r="C178" i="12"/>
  <c r="B178" i="12"/>
  <c r="A178" i="12"/>
  <c r="S177" i="12"/>
  <c r="M177" i="12"/>
  <c r="J177" i="12"/>
  <c r="I177" i="12"/>
  <c r="C177" i="12"/>
  <c r="B177" i="12"/>
  <c r="A177" i="12"/>
  <c r="S176" i="12"/>
  <c r="M176" i="12"/>
  <c r="K176" i="12"/>
  <c r="J176" i="12"/>
  <c r="I176" i="12"/>
  <c r="C176" i="12"/>
  <c r="B176" i="12"/>
  <c r="A176" i="12"/>
  <c r="S175" i="12"/>
  <c r="O175" i="12"/>
  <c r="M175" i="12"/>
  <c r="K175" i="12"/>
  <c r="J175" i="12"/>
  <c r="I175" i="12"/>
  <c r="C175" i="12"/>
  <c r="B175" i="12"/>
  <c r="A175" i="12"/>
  <c r="S174" i="12"/>
  <c r="O174" i="12"/>
  <c r="M174" i="12"/>
  <c r="K174" i="12" s="1"/>
  <c r="J174" i="12"/>
  <c r="I174" i="12"/>
  <c r="C174" i="12"/>
  <c r="B174" i="12"/>
  <c r="A174" i="12"/>
  <c r="S173" i="12"/>
  <c r="M173" i="12"/>
  <c r="J173" i="12"/>
  <c r="I173" i="12"/>
  <c r="C173" i="12"/>
  <c r="B173" i="12"/>
  <c r="A173" i="12"/>
  <c r="S172" i="12"/>
  <c r="M172" i="12"/>
  <c r="K172" i="12"/>
  <c r="J172" i="12"/>
  <c r="I172" i="12"/>
  <c r="C172" i="12"/>
  <c r="B172" i="12"/>
  <c r="A172" i="12"/>
  <c r="S171" i="12"/>
  <c r="O171" i="12"/>
  <c r="M171" i="12"/>
  <c r="K171" i="12"/>
  <c r="J171" i="12"/>
  <c r="I171" i="12"/>
  <c r="C171" i="12"/>
  <c r="B171" i="12"/>
  <c r="A171" i="12"/>
  <c r="S170" i="12"/>
  <c r="O170" i="12"/>
  <c r="M170" i="12"/>
  <c r="K170" i="12" s="1"/>
  <c r="J170" i="12"/>
  <c r="I170" i="12"/>
  <c r="C170" i="12"/>
  <c r="B170" i="12"/>
  <c r="A170" i="12"/>
  <c r="S169" i="12"/>
  <c r="M169" i="12"/>
  <c r="J169" i="12"/>
  <c r="I169" i="12"/>
  <c r="C169" i="12"/>
  <c r="B169" i="12"/>
  <c r="A169" i="12"/>
  <c r="S168" i="12"/>
  <c r="M168" i="12"/>
  <c r="K168" i="12"/>
  <c r="J168" i="12"/>
  <c r="I168" i="12"/>
  <c r="C168" i="12"/>
  <c r="B168" i="12"/>
  <c r="A168" i="12"/>
  <c r="S167" i="12"/>
  <c r="O167" i="12"/>
  <c r="M167" i="12"/>
  <c r="K167" i="12"/>
  <c r="J167" i="12"/>
  <c r="I167" i="12"/>
  <c r="C167" i="12"/>
  <c r="B167" i="12"/>
  <c r="A167" i="12"/>
  <c r="S166" i="12"/>
  <c r="O166" i="12"/>
  <c r="M166" i="12"/>
  <c r="K166" i="12" s="1"/>
  <c r="J166" i="12"/>
  <c r="I166" i="12"/>
  <c r="C166" i="12"/>
  <c r="B166" i="12"/>
  <c r="A166" i="12"/>
  <c r="S165" i="12"/>
  <c r="M165" i="12"/>
  <c r="J165" i="12"/>
  <c r="I165" i="12"/>
  <c r="C165" i="12"/>
  <c r="B165" i="12"/>
  <c r="A165" i="12"/>
  <c r="S164" i="12"/>
  <c r="M164" i="12"/>
  <c r="K164" i="12"/>
  <c r="J164" i="12"/>
  <c r="I164" i="12"/>
  <c r="C164" i="12"/>
  <c r="B164" i="12"/>
  <c r="A164" i="12"/>
  <c r="S163" i="12"/>
  <c r="O163" i="12"/>
  <c r="M163" i="12"/>
  <c r="K163" i="12"/>
  <c r="J163" i="12"/>
  <c r="I163" i="12"/>
  <c r="C163" i="12"/>
  <c r="B163" i="12"/>
  <c r="A163" i="12"/>
  <c r="S162" i="12"/>
  <c r="O162" i="12"/>
  <c r="M162" i="12"/>
  <c r="K162" i="12" s="1"/>
  <c r="J162" i="12"/>
  <c r="I162" i="12"/>
  <c r="C162" i="12"/>
  <c r="B162" i="12"/>
  <c r="A162" i="12"/>
  <c r="S161" i="12"/>
  <c r="O161" i="12"/>
  <c r="M161" i="12"/>
  <c r="N161" i="12" s="1"/>
  <c r="J161" i="12"/>
  <c r="I161" i="12"/>
  <c r="C161" i="12"/>
  <c r="B161" i="12"/>
  <c r="A161" i="12"/>
  <c r="K161" i="12" s="1"/>
  <c r="S160" i="12"/>
  <c r="J160" i="12"/>
  <c r="I160" i="12"/>
  <c r="C160" i="12"/>
  <c r="B160" i="12"/>
  <c r="A160" i="12"/>
  <c r="S159" i="12"/>
  <c r="O159" i="12"/>
  <c r="M159" i="12"/>
  <c r="N159" i="12" s="1"/>
  <c r="J159" i="12"/>
  <c r="I159" i="12"/>
  <c r="C159" i="12"/>
  <c r="B159" i="12"/>
  <c r="A159" i="12"/>
  <c r="S158" i="12"/>
  <c r="J158" i="12"/>
  <c r="I158" i="12"/>
  <c r="C158" i="12"/>
  <c r="B158" i="12"/>
  <c r="A158" i="12"/>
  <c r="S157" i="12"/>
  <c r="O157" i="12"/>
  <c r="M157" i="12"/>
  <c r="N157" i="12" s="1"/>
  <c r="J157" i="12"/>
  <c r="I157" i="12"/>
  <c r="C157" i="12"/>
  <c r="B157" i="12"/>
  <c r="A157" i="12"/>
  <c r="S156" i="12"/>
  <c r="J156" i="12"/>
  <c r="I156" i="12"/>
  <c r="C156" i="12"/>
  <c r="B156" i="12"/>
  <c r="A156" i="12"/>
  <c r="S155" i="12"/>
  <c r="O155" i="12"/>
  <c r="M155" i="12"/>
  <c r="N155" i="12" s="1"/>
  <c r="J155" i="12"/>
  <c r="I155" i="12"/>
  <c r="C155" i="12"/>
  <c r="B155" i="12"/>
  <c r="A155" i="12"/>
  <c r="S154" i="12"/>
  <c r="J154" i="12"/>
  <c r="I154" i="12"/>
  <c r="C154" i="12"/>
  <c r="B154" i="12"/>
  <c r="A154" i="12"/>
  <c r="S153" i="12"/>
  <c r="O153" i="12"/>
  <c r="M153" i="12"/>
  <c r="N153" i="12" s="1"/>
  <c r="J153" i="12"/>
  <c r="I153" i="12"/>
  <c r="C153" i="12"/>
  <c r="B153" i="12"/>
  <c r="A153" i="12"/>
  <c r="S152" i="12"/>
  <c r="J152" i="12"/>
  <c r="I152" i="12"/>
  <c r="C152" i="12"/>
  <c r="B152" i="12"/>
  <c r="A152" i="12"/>
  <c r="S151" i="12"/>
  <c r="O151" i="12"/>
  <c r="M151" i="12"/>
  <c r="N151" i="12" s="1"/>
  <c r="J151" i="12"/>
  <c r="I151" i="12"/>
  <c r="C151" i="12"/>
  <c r="B151" i="12"/>
  <c r="A151" i="12"/>
  <c r="S150" i="12"/>
  <c r="J150" i="12"/>
  <c r="I150" i="12"/>
  <c r="C150" i="12"/>
  <c r="B150" i="12"/>
  <c r="A150" i="12"/>
  <c r="S149" i="12"/>
  <c r="O149" i="12"/>
  <c r="M149" i="12"/>
  <c r="N149" i="12" s="1"/>
  <c r="J149" i="12"/>
  <c r="I149" i="12"/>
  <c r="C149" i="12"/>
  <c r="B149" i="12"/>
  <c r="A149" i="12"/>
  <c r="S148" i="12"/>
  <c r="J148" i="12"/>
  <c r="I148" i="12"/>
  <c r="C148" i="12"/>
  <c r="B148" i="12"/>
  <c r="A148" i="12"/>
  <c r="S147" i="12"/>
  <c r="O147" i="12"/>
  <c r="M147" i="12"/>
  <c r="N147" i="12" s="1"/>
  <c r="J147" i="12"/>
  <c r="I147" i="12"/>
  <c r="C147" i="12"/>
  <c r="B147" i="12"/>
  <c r="A147" i="12"/>
  <c r="S146" i="12"/>
  <c r="J146" i="12"/>
  <c r="I146" i="12"/>
  <c r="C146" i="12"/>
  <c r="B146" i="12"/>
  <c r="A146" i="12"/>
  <c r="S145" i="12"/>
  <c r="O145" i="12"/>
  <c r="M145" i="12"/>
  <c r="N145" i="12" s="1"/>
  <c r="J145" i="12"/>
  <c r="I145" i="12"/>
  <c r="C145" i="12"/>
  <c r="B145" i="12"/>
  <c r="A145" i="12"/>
  <c r="S144" i="12"/>
  <c r="J144" i="12"/>
  <c r="I144" i="12"/>
  <c r="C144" i="12"/>
  <c r="B144" i="12"/>
  <c r="A144" i="12"/>
  <c r="S143" i="12"/>
  <c r="O143" i="12"/>
  <c r="M143" i="12"/>
  <c r="N143" i="12" s="1"/>
  <c r="J143" i="12"/>
  <c r="I143" i="12"/>
  <c r="C143" i="12"/>
  <c r="B143" i="12"/>
  <c r="A143" i="12"/>
  <c r="S142" i="12"/>
  <c r="J142" i="12"/>
  <c r="I142" i="12"/>
  <c r="C142" i="12"/>
  <c r="B142" i="12"/>
  <c r="A142" i="12"/>
  <c r="S141" i="12"/>
  <c r="O141" i="12"/>
  <c r="M141" i="12"/>
  <c r="N141" i="12" s="1"/>
  <c r="J141" i="12"/>
  <c r="I141" i="12"/>
  <c r="C141" i="12"/>
  <c r="B141" i="12"/>
  <c r="A141" i="12"/>
  <c r="S140" i="12"/>
  <c r="J140" i="12"/>
  <c r="I140" i="12"/>
  <c r="C140" i="12"/>
  <c r="B140" i="12"/>
  <c r="A140" i="12"/>
  <c r="S139" i="12"/>
  <c r="O139" i="12"/>
  <c r="M139" i="12"/>
  <c r="N139" i="12" s="1"/>
  <c r="J139" i="12"/>
  <c r="I139" i="12"/>
  <c r="C139" i="12"/>
  <c r="B139" i="12"/>
  <c r="A139" i="12"/>
  <c r="S138" i="12"/>
  <c r="J138" i="12"/>
  <c r="I138" i="12"/>
  <c r="C138" i="12"/>
  <c r="B138" i="12"/>
  <c r="A138" i="12"/>
  <c r="S137" i="12"/>
  <c r="O137" i="12"/>
  <c r="M137" i="12"/>
  <c r="N137" i="12" s="1"/>
  <c r="J137" i="12"/>
  <c r="I137" i="12"/>
  <c r="C137" i="12"/>
  <c r="B137" i="12"/>
  <c r="A137" i="12"/>
  <c r="S136" i="12"/>
  <c r="J136" i="12"/>
  <c r="I136" i="12"/>
  <c r="C136" i="12"/>
  <c r="B136" i="12"/>
  <c r="A136" i="12"/>
  <c r="S135" i="12"/>
  <c r="O135" i="12"/>
  <c r="M135" i="12"/>
  <c r="N135" i="12" s="1"/>
  <c r="J135" i="12"/>
  <c r="I135" i="12"/>
  <c r="C135" i="12"/>
  <c r="B135" i="12"/>
  <c r="A135" i="12"/>
  <c r="S134" i="12"/>
  <c r="J134" i="12"/>
  <c r="I134" i="12"/>
  <c r="C134" i="12"/>
  <c r="B134" i="12"/>
  <c r="A134" i="12"/>
  <c r="S133" i="12"/>
  <c r="O133" i="12"/>
  <c r="M133" i="12"/>
  <c r="N133" i="12" s="1"/>
  <c r="J133" i="12"/>
  <c r="I133" i="12"/>
  <c r="C133" i="12"/>
  <c r="B133" i="12"/>
  <c r="A133" i="12"/>
  <c r="S132" i="12"/>
  <c r="J132" i="12"/>
  <c r="I132" i="12"/>
  <c r="C132" i="12"/>
  <c r="B132" i="12"/>
  <c r="A132" i="12"/>
  <c r="S131" i="12"/>
  <c r="O131" i="12"/>
  <c r="M131" i="12"/>
  <c r="N131" i="12" s="1"/>
  <c r="J131" i="12"/>
  <c r="I131" i="12"/>
  <c r="C131" i="12"/>
  <c r="B131" i="12"/>
  <c r="A131" i="12"/>
  <c r="S130" i="12"/>
  <c r="J130" i="12"/>
  <c r="I130" i="12"/>
  <c r="C130" i="12"/>
  <c r="B130" i="12"/>
  <c r="A130" i="12"/>
  <c r="S129" i="12"/>
  <c r="O129" i="12"/>
  <c r="M129" i="12"/>
  <c r="N129" i="12" s="1"/>
  <c r="J129" i="12"/>
  <c r="I129" i="12"/>
  <c r="C129" i="12"/>
  <c r="B129" i="12"/>
  <c r="A129" i="12"/>
  <c r="S128" i="12"/>
  <c r="J128" i="12"/>
  <c r="I128" i="12"/>
  <c r="C128" i="12"/>
  <c r="B128" i="12"/>
  <c r="A128" i="12"/>
  <c r="S127" i="12"/>
  <c r="O127" i="12"/>
  <c r="M127" i="12"/>
  <c r="N127" i="12" s="1"/>
  <c r="J127" i="12"/>
  <c r="I127" i="12"/>
  <c r="C127" i="12"/>
  <c r="B127" i="12"/>
  <c r="A127" i="12"/>
  <c r="S126" i="12"/>
  <c r="J126" i="12"/>
  <c r="I126" i="12"/>
  <c r="C126" i="12"/>
  <c r="B126" i="12"/>
  <c r="A126" i="12"/>
  <c r="S125" i="12"/>
  <c r="O125" i="12"/>
  <c r="M125" i="12"/>
  <c r="N125" i="12" s="1"/>
  <c r="J125" i="12"/>
  <c r="I125" i="12"/>
  <c r="C125" i="12"/>
  <c r="B125" i="12"/>
  <c r="A125" i="12"/>
  <c r="S124" i="12"/>
  <c r="J124" i="12"/>
  <c r="I124" i="12"/>
  <c r="C124" i="12"/>
  <c r="B124" i="12"/>
  <c r="A124" i="12"/>
  <c r="S123" i="12"/>
  <c r="O123" i="12"/>
  <c r="M123" i="12"/>
  <c r="N123" i="12" s="1"/>
  <c r="J123" i="12"/>
  <c r="I123" i="12"/>
  <c r="C123" i="12"/>
  <c r="B123" i="12"/>
  <c r="A123" i="12"/>
  <c r="S122" i="12"/>
  <c r="J122" i="12"/>
  <c r="I122" i="12"/>
  <c r="C122" i="12"/>
  <c r="B122" i="12"/>
  <c r="A122" i="12"/>
  <c r="S121" i="12"/>
  <c r="O121" i="12"/>
  <c r="M121" i="12"/>
  <c r="N121" i="12" s="1"/>
  <c r="J121" i="12"/>
  <c r="I121" i="12"/>
  <c r="C121" i="12"/>
  <c r="B121" i="12"/>
  <c r="A121" i="12"/>
  <c r="S120" i="12"/>
  <c r="J120" i="12"/>
  <c r="I120" i="12"/>
  <c r="C120" i="12"/>
  <c r="B120" i="12"/>
  <c r="A120" i="12"/>
  <c r="S119" i="12"/>
  <c r="O119" i="12"/>
  <c r="M119" i="12"/>
  <c r="N119" i="12" s="1"/>
  <c r="J119" i="12"/>
  <c r="I119" i="12"/>
  <c r="C119" i="12"/>
  <c r="B119" i="12"/>
  <c r="A119" i="12"/>
  <c r="S118" i="12"/>
  <c r="J118" i="12"/>
  <c r="I118" i="12"/>
  <c r="C118" i="12"/>
  <c r="B118" i="12"/>
  <c r="A118" i="12"/>
  <c r="S117" i="12"/>
  <c r="O117" i="12"/>
  <c r="M117" i="12"/>
  <c r="N117" i="12" s="1"/>
  <c r="J117" i="12"/>
  <c r="I117" i="12"/>
  <c r="C117" i="12"/>
  <c r="B117" i="12"/>
  <c r="A117" i="12"/>
  <c r="S116" i="12"/>
  <c r="J116" i="12"/>
  <c r="I116" i="12"/>
  <c r="C116" i="12"/>
  <c r="B116" i="12"/>
  <c r="A116" i="12"/>
  <c r="S115" i="12"/>
  <c r="O115" i="12"/>
  <c r="M115" i="12"/>
  <c r="N115" i="12" s="1"/>
  <c r="J115" i="12"/>
  <c r="I115" i="12"/>
  <c r="C115" i="12"/>
  <c r="B115" i="12"/>
  <c r="A115" i="12"/>
  <c r="S114" i="12"/>
  <c r="J114" i="12"/>
  <c r="I114" i="12"/>
  <c r="C114" i="12"/>
  <c r="B114" i="12"/>
  <c r="A114" i="12"/>
  <c r="S113" i="12"/>
  <c r="O113" i="12"/>
  <c r="M113" i="12"/>
  <c r="N113" i="12" s="1"/>
  <c r="J113" i="12"/>
  <c r="I113" i="12"/>
  <c r="C113" i="12"/>
  <c r="B113" i="12"/>
  <c r="A113" i="12"/>
  <c r="S112" i="12"/>
  <c r="J112" i="12"/>
  <c r="I112" i="12"/>
  <c r="C112" i="12"/>
  <c r="B112" i="12"/>
  <c r="A112" i="12"/>
  <c r="S111" i="12"/>
  <c r="O111" i="12"/>
  <c r="M111" i="12"/>
  <c r="N111" i="12" s="1"/>
  <c r="J111" i="12"/>
  <c r="I111" i="12"/>
  <c r="C111" i="12"/>
  <c r="B111" i="12"/>
  <c r="A111" i="12"/>
  <c r="S110" i="12"/>
  <c r="J110" i="12"/>
  <c r="I110" i="12"/>
  <c r="C110" i="12"/>
  <c r="B110" i="12"/>
  <c r="A110" i="12"/>
  <c r="S109" i="12"/>
  <c r="O109" i="12"/>
  <c r="M109" i="12"/>
  <c r="N109" i="12" s="1"/>
  <c r="J109" i="12"/>
  <c r="I109" i="12"/>
  <c r="C109" i="12"/>
  <c r="B109" i="12"/>
  <c r="A109" i="12"/>
  <c r="S108" i="12"/>
  <c r="M108" i="12"/>
  <c r="J108" i="12"/>
  <c r="I108" i="12"/>
  <c r="C108" i="12"/>
  <c r="B108" i="12"/>
  <c r="A108" i="12"/>
  <c r="K108" i="12" s="1"/>
  <c r="S107" i="12"/>
  <c r="M107" i="12"/>
  <c r="J107" i="12"/>
  <c r="I107" i="12"/>
  <c r="C107" i="12"/>
  <c r="B107" i="12"/>
  <c r="A107" i="12"/>
  <c r="K107" i="12" s="1"/>
  <c r="S106" i="12"/>
  <c r="M106" i="12"/>
  <c r="J106" i="12"/>
  <c r="I106" i="12"/>
  <c r="C106" i="12"/>
  <c r="B106" i="12"/>
  <c r="A106" i="12"/>
  <c r="K106" i="12" s="1"/>
  <c r="S105" i="12"/>
  <c r="M105" i="12"/>
  <c r="J105" i="12"/>
  <c r="I105" i="12"/>
  <c r="C105" i="12"/>
  <c r="B105" i="12"/>
  <c r="A105" i="12"/>
  <c r="K105" i="12" s="1"/>
  <c r="S104" i="12"/>
  <c r="M104" i="12"/>
  <c r="J104" i="12"/>
  <c r="I104" i="12"/>
  <c r="C104" i="12"/>
  <c r="B104" i="12"/>
  <c r="A104" i="12"/>
  <c r="K104" i="12" s="1"/>
  <c r="S103" i="12"/>
  <c r="M103" i="12"/>
  <c r="J103" i="12"/>
  <c r="I103" i="12"/>
  <c r="C103" i="12"/>
  <c r="B103" i="12"/>
  <c r="A103" i="12"/>
  <c r="K103" i="12" s="1"/>
  <c r="S102" i="12"/>
  <c r="M102" i="12"/>
  <c r="J102" i="12"/>
  <c r="I102" i="12"/>
  <c r="C102" i="12"/>
  <c r="B102" i="12"/>
  <c r="A102" i="12"/>
  <c r="K102" i="12" s="1"/>
  <c r="S101" i="12"/>
  <c r="M101" i="12"/>
  <c r="J101" i="12"/>
  <c r="I101" i="12"/>
  <c r="C101" i="12"/>
  <c r="B101" i="12"/>
  <c r="A101" i="12"/>
  <c r="K101" i="12" s="1"/>
  <c r="S100" i="12"/>
  <c r="M100" i="12"/>
  <c r="J100" i="12"/>
  <c r="I100" i="12"/>
  <c r="C100" i="12"/>
  <c r="B100" i="12"/>
  <c r="A100" i="12"/>
  <c r="K100" i="12" s="1"/>
  <c r="S99" i="12"/>
  <c r="M99" i="12"/>
  <c r="J99" i="12"/>
  <c r="I99" i="12"/>
  <c r="C99" i="12"/>
  <c r="B99" i="12"/>
  <c r="A99" i="12"/>
  <c r="K99" i="12" s="1"/>
  <c r="S98" i="12"/>
  <c r="M98" i="12"/>
  <c r="J98" i="12"/>
  <c r="I98" i="12"/>
  <c r="C98" i="12"/>
  <c r="B98" i="12"/>
  <c r="A98" i="12"/>
  <c r="K98" i="12" s="1"/>
  <c r="S97" i="12"/>
  <c r="M97" i="12"/>
  <c r="J97" i="12"/>
  <c r="I97" i="12"/>
  <c r="C97" i="12"/>
  <c r="B97" i="12"/>
  <c r="A97" i="12"/>
  <c r="K97" i="12" s="1"/>
  <c r="S96" i="12"/>
  <c r="M96" i="12"/>
  <c r="J96" i="12"/>
  <c r="I96" i="12"/>
  <c r="C96" i="12"/>
  <c r="B96" i="12"/>
  <c r="A96" i="12"/>
  <c r="S95" i="12"/>
  <c r="M95" i="12"/>
  <c r="J95" i="12"/>
  <c r="I95" i="12"/>
  <c r="C95" i="12"/>
  <c r="B95" i="12"/>
  <c r="A95" i="12"/>
  <c r="S94" i="12"/>
  <c r="M94" i="12"/>
  <c r="J94" i="12"/>
  <c r="I94" i="12"/>
  <c r="C94" i="12"/>
  <c r="B94" i="12"/>
  <c r="A94" i="12"/>
  <c r="S93" i="12"/>
  <c r="M93" i="12"/>
  <c r="J93" i="12"/>
  <c r="I93" i="12"/>
  <c r="C93" i="12"/>
  <c r="B93" i="12"/>
  <c r="A93" i="12"/>
  <c r="S92" i="12"/>
  <c r="M92" i="12"/>
  <c r="J92" i="12"/>
  <c r="I92" i="12"/>
  <c r="C92" i="12"/>
  <c r="B92" i="12"/>
  <c r="A92" i="12"/>
  <c r="S91" i="12"/>
  <c r="M91" i="12"/>
  <c r="J91" i="12"/>
  <c r="I91" i="12"/>
  <c r="C91" i="12"/>
  <c r="B91" i="12"/>
  <c r="A91" i="12"/>
  <c r="S90" i="12"/>
  <c r="M90" i="12"/>
  <c r="J90" i="12"/>
  <c r="I90" i="12"/>
  <c r="C90" i="12"/>
  <c r="B90" i="12"/>
  <c r="A90" i="12"/>
  <c r="S89" i="12"/>
  <c r="M89" i="12"/>
  <c r="J89" i="12"/>
  <c r="I89" i="12"/>
  <c r="C89" i="12"/>
  <c r="B89" i="12"/>
  <c r="A89" i="12"/>
  <c r="S88" i="12"/>
  <c r="M88" i="12"/>
  <c r="J88" i="12"/>
  <c r="I88" i="12"/>
  <c r="C88" i="12"/>
  <c r="B88" i="12"/>
  <c r="A88" i="12"/>
  <c r="S87" i="12"/>
  <c r="M87" i="12"/>
  <c r="J87" i="12"/>
  <c r="I87" i="12"/>
  <c r="C87" i="12"/>
  <c r="B87" i="12"/>
  <c r="A87" i="12"/>
  <c r="S86" i="12"/>
  <c r="M86" i="12"/>
  <c r="J86" i="12"/>
  <c r="I86" i="12"/>
  <c r="C86" i="12"/>
  <c r="B86" i="12"/>
  <c r="A86" i="12"/>
  <c r="S85" i="12"/>
  <c r="M85" i="12"/>
  <c r="J85" i="12"/>
  <c r="I85" i="12"/>
  <c r="C85" i="12"/>
  <c r="B85" i="12"/>
  <c r="A85" i="12"/>
  <c r="S84" i="12"/>
  <c r="M84" i="12"/>
  <c r="J84" i="12"/>
  <c r="I84" i="12"/>
  <c r="C84" i="12"/>
  <c r="B84" i="12"/>
  <c r="A84" i="12"/>
  <c r="S83" i="12"/>
  <c r="M83" i="12"/>
  <c r="J83" i="12"/>
  <c r="I83" i="12"/>
  <c r="C83" i="12"/>
  <c r="B83" i="12"/>
  <c r="A83" i="12"/>
  <c r="S82" i="12"/>
  <c r="M82" i="12"/>
  <c r="J82" i="12"/>
  <c r="I82" i="12"/>
  <c r="C82" i="12"/>
  <c r="B82" i="12"/>
  <c r="A82" i="12"/>
  <c r="S81" i="12"/>
  <c r="M81" i="12"/>
  <c r="J81" i="12"/>
  <c r="I81" i="12"/>
  <c r="C81" i="12"/>
  <c r="B81" i="12"/>
  <c r="A81" i="12"/>
  <c r="S80" i="12"/>
  <c r="M80" i="12"/>
  <c r="J80" i="12"/>
  <c r="I80" i="12"/>
  <c r="C80" i="12"/>
  <c r="B80" i="12"/>
  <c r="A80" i="12"/>
  <c r="S79" i="12"/>
  <c r="M79" i="12"/>
  <c r="J79" i="12"/>
  <c r="I79" i="12"/>
  <c r="C79" i="12"/>
  <c r="B79" i="12"/>
  <c r="A79" i="12"/>
  <c r="S78" i="12"/>
  <c r="M78" i="12"/>
  <c r="J78" i="12"/>
  <c r="I78" i="12"/>
  <c r="C78" i="12"/>
  <c r="B78" i="12"/>
  <c r="A78" i="12"/>
  <c r="S77" i="12"/>
  <c r="M77" i="12"/>
  <c r="J77" i="12"/>
  <c r="I77" i="12"/>
  <c r="C77" i="12"/>
  <c r="B77" i="12"/>
  <c r="A77" i="12"/>
  <c r="S76" i="12"/>
  <c r="M76" i="12"/>
  <c r="J76" i="12"/>
  <c r="I76" i="12"/>
  <c r="C76" i="12"/>
  <c r="B76" i="12"/>
  <c r="A76" i="12"/>
  <c r="S75" i="12"/>
  <c r="M75" i="12"/>
  <c r="J75" i="12"/>
  <c r="I75" i="12"/>
  <c r="C75" i="12"/>
  <c r="B75" i="12"/>
  <c r="A75" i="12"/>
  <c r="S74" i="12"/>
  <c r="M74" i="12"/>
  <c r="J74" i="12"/>
  <c r="I74" i="12"/>
  <c r="C74" i="12"/>
  <c r="B74" i="12"/>
  <c r="A74" i="12"/>
  <c r="S73" i="12"/>
  <c r="M73" i="12"/>
  <c r="J73" i="12"/>
  <c r="I73" i="12"/>
  <c r="C73" i="12"/>
  <c r="B73" i="12"/>
  <c r="A73" i="12"/>
  <c r="S72" i="12"/>
  <c r="M72" i="12"/>
  <c r="J72" i="12"/>
  <c r="I72" i="12"/>
  <c r="C72" i="12"/>
  <c r="B72" i="12"/>
  <c r="A72" i="12"/>
  <c r="S71" i="12"/>
  <c r="M71" i="12"/>
  <c r="J71" i="12"/>
  <c r="I71" i="12"/>
  <c r="C71" i="12"/>
  <c r="B71" i="12"/>
  <c r="A71" i="12"/>
  <c r="S70" i="12"/>
  <c r="M70" i="12"/>
  <c r="J70" i="12"/>
  <c r="I70" i="12"/>
  <c r="C70" i="12"/>
  <c r="B70" i="12"/>
  <c r="A70" i="12"/>
  <c r="S69" i="12"/>
  <c r="M69" i="12"/>
  <c r="J69" i="12"/>
  <c r="I69" i="12"/>
  <c r="C69" i="12"/>
  <c r="B69" i="12"/>
  <c r="A69" i="12"/>
  <c r="S68" i="12"/>
  <c r="M68" i="12"/>
  <c r="J68" i="12"/>
  <c r="I68" i="12"/>
  <c r="C68" i="12"/>
  <c r="B68" i="12"/>
  <c r="A68" i="12"/>
  <c r="S67" i="12"/>
  <c r="M67" i="12"/>
  <c r="J67" i="12"/>
  <c r="I67" i="12"/>
  <c r="C67" i="12"/>
  <c r="B67" i="12"/>
  <c r="A67" i="12"/>
  <c r="S66" i="12"/>
  <c r="M66" i="12"/>
  <c r="J66" i="12"/>
  <c r="I66" i="12"/>
  <c r="C66" i="12"/>
  <c r="B66" i="12"/>
  <c r="A66" i="12"/>
  <c r="S65" i="12"/>
  <c r="M65" i="12"/>
  <c r="J65" i="12"/>
  <c r="I65" i="12"/>
  <c r="C65" i="12"/>
  <c r="B65" i="12"/>
  <c r="A65" i="12"/>
  <c r="S64" i="12"/>
  <c r="M64" i="12"/>
  <c r="J64" i="12"/>
  <c r="I64" i="12"/>
  <c r="C64" i="12"/>
  <c r="B64" i="12"/>
  <c r="A64" i="12"/>
  <c r="S63" i="12"/>
  <c r="M63" i="12"/>
  <c r="J63" i="12"/>
  <c r="I63" i="12"/>
  <c r="C63" i="12"/>
  <c r="B63" i="12"/>
  <c r="A63" i="12"/>
  <c r="S62" i="12"/>
  <c r="M62" i="12"/>
  <c r="J62" i="12"/>
  <c r="I62" i="12"/>
  <c r="C62" i="12"/>
  <c r="B62" i="12"/>
  <c r="A62" i="12"/>
  <c r="S61" i="12"/>
  <c r="M61" i="12"/>
  <c r="J61" i="12"/>
  <c r="I61" i="12"/>
  <c r="C61" i="12"/>
  <c r="B61" i="12"/>
  <c r="A61" i="12"/>
  <c r="S60" i="12"/>
  <c r="M60" i="12"/>
  <c r="J60" i="12"/>
  <c r="I60" i="12"/>
  <c r="C60" i="12"/>
  <c r="B60" i="12"/>
  <c r="A60" i="12"/>
  <c r="S59" i="12"/>
  <c r="M59" i="12"/>
  <c r="J59" i="12"/>
  <c r="I59" i="12"/>
  <c r="C59" i="12"/>
  <c r="B59" i="12"/>
  <c r="A59" i="12"/>
  <c r="S58" i="12"/>
  <c r="M58" i="12"/>
  <c r="J58" i="12"/>
  <c r="I58" i="12"/>
  <c r="C58" i="12"/>
  <c r="B58" i="12"/>
  <c r="A58" i="12"/>
  <c r="S57" i="12"/>
  <c r="M57" i="12"/>
  <c r="J57" i="12"/>
  <c r="I57" i="12"/>
  <c r="C57" i="12"/>
  <c r="B57" i="12"/>
  <c r="A57" i="12"/>
  <c r="S56" i="12"/>
  <c r="M56" i="12"/>
  <c r="J56" i="12"/>
  <c r="I56" i="12"/>
  <c r="C56" i="12"/>
  <c r="B56" i="12"/>
  <c r="A56" i="12"/>
  <c r="S55" i="12"/>
  <c r="M55" i="12"/>
  <c r="J55" i="12"/>
  <c r="I55" i="12"/>
  <c r="C55" i="12"/>
  <c r="B55" i="12"/>
  <c r="A55" i="12"/>
  <c r="S54" i="12"/>
  <c r="M54" i="12"/>
  <c r="J54" i="12"/>
  <c r="I54" i="12"/>
  <c r="C54" i="12"/>
  <c r="B54" i="12"/>
  <c r="A54" i="12"/>
  <c r="S53" i="12"/>
  <c r="M53" i="12"/>
  <c r="J53" i="12"/>
  <c r="I53" i="12"/>
  <c r="C53" i="12"/>
  <c r="B53" i="12"/>
  <c r="A53" i="12"/>
  <c r="S52" i="12"/>
  <c r="M52" i="12"/>
  <c r="J52" i="12"/>
  <c r="I52" i="12"/>
  <c r="C52" i="12"/>
  <c r="B52" i="12"/>
  <c r="A52" i="12"/>
  <c r="S51" i="12"/>
  <c r="M51" i="12"/>
  <c r="J51" i="12"/>
  <c r="I51" i="12"/>
  <c r="C51" i="12"/>
  <c r="B51" i="12"/>
  <c r="A51" i="12"/>
  <c r="S50" i="12"/>
  <c r="M50" i="12"/>
  <c r="J50" i="12"/>
  <c r="I50" i="12"/>
  <c r="C50" i="12"/>
  <c r="B50" i="12"/>
  <c r="A50" i="12"/>
  <c r="S49" i="12"/>
  <c r="M49" i="12"/>
  <c r="J49" i="12"/>
  <c r="I49" i="12"/>
  <c r="C49" i="12"/>
  <c r="B49" i="12"/>
  <c r="A49" i="12"/>
  <c r="S48" i="12"/>
  <c r="M48" i="12"/>
  <c r="J48" i="12"/>
  <c r="I48" i="12"/>
  <c r="C48" i="12"/>
  <c r="B48" i="12"/>
  <c r="A48" i="12"/>
  <c r="S47" i="12"/>
  <c r="M47" i="12"/>
  <c r="J47" i="12"/>
  <c r="I47" i="12"/>
  <c r="C47" i="12"/>
  <c r="B47" i="12"/>
  <c r="A47" i="12"/>
  <c r="S46" i="12"/>
  <c r="M46" i="12"/>
  <c r="J46" i="12"/>
  <c r="I46" i="12"/>
  <c r="C46" i="12"/>
  <c r="B46" i="12"/>
  <c r="A46" i="12"/>
  <c r="S45" i="12"/>
  <c r="M45" i="12"/>
  <c r="J45" i="12"/>
  <c r="I45" i="12"/>
  <c r="C45" i="12"/>
  <c r="B45" i="12"/>
  <c r="A45" i="12"/>
  <c r="S44" i="12"/>
  <c r="M44" i="12"/>
  <c r="J44" i="12"/>
  <c r="I44" i="12"/>
  <c r="C44" i="12"/>
  <c r="B44" i="12"/>
  <c r="A44" i="12"/>
  <c r="S43" i="12"/>
  <c r="M43" i="12"/>
  <c r="J43" i="12"/>
  <c r="I43" i="12"/>
  <c r="C43" i="12"/>
  <c r="B43" i="12"/>
  <c r="A43" i="12"/>
  <c r="S42" i="12"/>
  <c r="M42" i="12"/>
  <c r="J42" i="12"/>
  <c r="I42" i="12"/>
  <c r="C42" i="12"/>
  <c r="B42" i="12"/>
  <c r="A42" i="12"/>
  <c r="S41" i="12"/>
  <c r="M41" i="12"/>
  <c r="J41" i="12"/>
  <c r="I41" i="12"/>
  <c r="C41" i="12"/>
  <c r="B41" i="12"/>
  <c r="A41" i="12"/>
  <c r="S40" i="12"/>
  <c r="M40" i="12"/>
  <c r="J40" i="12"/>
  <c r="I40" i="12"/>
  <c r="C40" i="12"/>
  <c r="B40" i="12"/>
  <c r="A40" i="12"/>
  <c r="S39" i="12"/>
  <c r="M39" i="12"/>
  <c r="J39" i="12"/>
  <c r="I39" i="12"/>
  <c r="C39" i="12"/>
  <c r="B39" i="12"/>
  <c r="A39" i="12"/>
  <c r="S38" i="12"/>
  <c r="M38" i="12"/>
  <c r="J38" i="12"/>
  <c r="I38" i="12"/>
  <c r="C38" i="12"/>
  <c r="B38" i="12"/>
  <c r="A38" i="12"/>
  <c r="S37" i="12"/>
  <c r="M37" i="12"/>
  <c r="J37" i="12"/>
  <c r="I37" i="12"/>
  <c r="C37" i="12"/>
  <c r="B37" i="12"/>
  <c r="A37" i="12"/>
  <c r="S36" i="12"/>
  <c r="M36" i="12"/>
  <c r="J36" i="12"/>
  <c r="I36" i="12"/>
  <c r="C36" i="12"/>
  <c r="B36" i="12"/>
  <c r="A36" i="12"/>
  <c r="S35" i="12"/>
  <c r="M35" i="12"/>
  <c r="J35" i="12"/>
  <c r="I35" i="12"/>
  <c r="C35" i="12"/>
  <c r="B35" i="12"/>
  <c r="A35" i="12"/>
  <c r="S34" i="12"/>
  <c r="M34" i="12"/>
  <c r="J34" i="12"/>
  <c r="I34" i="12"/>
  <c r="C34" i="12"/>
  <c r="B34" i="12"/>
  <c r="A34" i="12"/>
  <c r="S33" i="12"/>
  <c r="M33" i="12"/>
  <c r="J33" i="12"/>
  <c r="I33" i="12"/>
  <c r="C33" i="12"/>
  <c r="B33" i="12"/>
  <c r="A33" i="12"/>
  <c r="S32" i="12"/>
  <c r="M32" i="12"/>
  <c r="J32" i="12"/>
  <c r="I32" i="12"/>
  <c r="C32" i="12"/>
  <c r="B32" i="12"/>
  <c r="A32" i="12"/>
  <c r="S31" i="12"/>
  <c r="M31" i="12"/>
  <c r="J31" i="12"/>
  <c r="I31" i="12"/>
  <c r="C31" i="12"/>
  <c r="B31" i="12"/>
  <c r="A31" i="12"/>
  <c r="S30" i="12"/>
  <c r="M30" i="12"/>
  <c r="J30" i="12"/>
  <c r="I30" i="12"/>
  <c r="C30" i="12"/>
  <c r="B30" i="12"/>
  <c r="A30" i="12"/>
  <c r="S29" i="12"/>
  <c r="M29" i="12"/>
  <c r="J29" i="12"/>
  <c r="I29" i="12"/>
  <c r="C29" i="12"/>
  <c r="B29" i="12"/>
  <c r="A29" i="12"/>
  <c r="S28" i="12"/>
  <c r="M28" i="12"/>
  <c r="J28" i="12"/>
  <c r="I28" i="12"/>
  <c r="C28" i="12"/>
  <c r="B28" i="12"/>
  <c r="A28" i="12"/>
  <c r="S27" i="12"/>
  <c r="M27" i="12"/>
  <c r="J27" i="12"/>
  <c r="I27" i="12"/>
  <c r="C27" i="12"/>
  <c r="B27" i="12"/>
  <c r="A27" i="12"/>
  <c r="S26" i="12"/>
  <c r="M26" i="12"/>
  <c r="J26" i="12"/>
  <c r="I26" i="12"/>
  <c r="C26" i="12"/>
  <c r="B26" i="12"/>
  <c r="A26" i="12"/>
  <c r="S25" i="12"/>
  <c r="M25" i="12"/>
  <c r="J25" i="12"/>
  <c r="I25" i="12"/>
  <c r="C25" i="12"/>
  <c r="B25" i="12"/>
  <c r="A25" i="12"/>
  <c r="S24" i="12"/>
  <c r="M24" i="12"/>
  <c r="J24" i="12"/>
  <c r="I24" i="12"/>
  <c r="C24" i="12"/>
  <c r="B24" i="12"/>
  <c r="A24" i="12"/>
  <c r="S23" i="12"/>
  <c r="M23" i="12"/>
  <c r="J23" i="12"/>
  <c r="I23" i="12"/>
  <c r="C23" i="12"/>
  <c r="B23" i="12"/>
  <c r="A23" i="12"/>
  <c r="S22" i="12"/>
  <c r="J22" i="12"/>
  <c r="I22" i="12"/>
  <c r="C22" i="12"/>
  <c r="B22" i="12"/>
  <c r="A22" i="12"/>
  <c r="S21" i="12"/>
  <c r="J21" i="12"/>
  <c r="I21" i="12"/>
  <c r="C21" i="12"/>
  <c r="B21" i="12"/>
  <c r="A21" i="12"/>
  <c r="S20" i="12"/>
  <c r="M20" i="12"/>
  <c r="J20" i="12"/>
  <c r="I20" i="12"/>
  <c r="C20" i="12"/>
  <c r="B20" i="12"/>
  <c r="A20" i="12"/>
  <c r="S19" i="12"/>
  <c r="M19" i="12"/>
  <c r="J19" i="12"/>
  <c r="I19" i="12"/>
  <c r="C19" i="12"/>
  <c r="B19" i="12"/>
  <c r="A19" i="12"/>
  <c r="S18" i="12"/>
  <c r="J18" i="12"/>
  <c r="I18" i="12"/>
  <c r="C18" i="12"/>
  <c r="B18" i="12"/>
  <c r="A18" i="12"/>
  <c r="S17" i="12"/>
  <c r="J17" i="12"/>
  <c r="I17" i="12"/>
  <c r="C17" i="12"/>
  <c r="B17" i="12"/>
  <c r="A17" i="12"/>
  <c r="S16" i="12"/>
  <c r="M16" i="12"/>
  <c r="J16" i="12"/>
  <c r="I16" i="12"/>
  <c r="C16" i="12"/>
  <c r="B16" i="12"/>
  <c r="A16" i="12"/>
  <c r="S15" i="12"/>
  <c r="M15" i="12"/>
  <c r="J15" i="12"/>
  <c r="I15" i="12"/>
  <c r="C15" i="12"/>
  <c r="B15" i="12"/>
  <c r="A15" i="12"/>
  <c r="S14" i="12"/>
  <c r="J14" i="12"/>
  <c r="I14" i="12"/>
  <c r="C14" i="12"/>
  <c r="B14" i="12"/>
  <c r="A14" i="12"/>
  <c r="S13" i="12"/>
  <c r="J13" i="12"/>
  <c r="I13" i="12"/>
  <c r="C13" i="12"/>
  <c r="B13" i="12"/>
  <c r="A13" i="12"/>
  <c r="S12" i="12"/>
  <c r="M12" i="12"/>
  <c r="J12" i="12"/>
  <c r="I12" i="12"/>
  <c r="C12" i="12"/>
  <c r="B12" i="12"/>
  <c r="A12" i="12"/>
  <c r="S11" i="12"/>
  <c r="M11" i="12"/>
  <c r="J11" i="12"/>
  <c r="I11" i="12"/>
  <c r="C11" i="12"/>
  <c r="B11" i="12"/>
  <c r="A11" i="12"/>
  <c r="S10" i="12"/>
  <c r="J10" i="12"/>
  <c r="I10" i="12"/>
  <c r="C10" i="12"/>
  <c r="B10" i="12"/>
  <c r="A10" i="12"/>
  <c r="S9" i="12"/>
  <c r="J9" i="12"/>
  <c r="I9" i="12"/>
  <c r="C9" i="12"/>
  <c r="B9" i="12"/>
  <c r="A9" i="12"/>
  <c r="S8" i="12"/>
  <c r="M8" i="12"/>
  <c r="J8" i="12"/>
  <c r="I8" i="12"/>
  <c r="C8" i="12"/>
  <c r="B8" i="12"/>
  <c r="A8" i="12"/>
  <c r="S7" i="12"/>
  <c r="M7" i="12"/>
  <c r="J7" i="12"/>
  <c r="I7" i="12"/>
  <c r="C7" i="12"/>
  <c r="B7" i="12"/>
  <c r="A7" i="12"/>
  <c r="S6" i="12"/>
  <c r="J6" i="12"/>
  <c r="I6" i="12"/>
  <c r="C6" i="12"/>
  <c r="B6" i="12"/>
  <c r="A6" i="12"/>
  <c r="S5" i="12"/>
  <c r="J5" i="12"/>
  <c r="I5" i="12"/>
  <c r="C5" i="12"/>
  <c r="B5" i="12"/>
  <c r="A5" i="12"/>
  <c r="S4" i="12"/>
  <c r="M4" i="12"/>
  <c r="J4" i="12"/>
  <c r="I4" i="12"/>
  <c r="C4" i="12"/>
  <c r="B4" i="12"/>
  <c r="A4" i="12"/>
  <c r="S3" i="12"/>
  <c r="M3" i="12"/>
  <c r="J3" i="12"/>
  <c r="I3" i="12"/>
  <c r="C3" i="12"/>
  <c r="B3" i="12"/>
  <c r="A3" i="12"/>
  <c r="A1" i="12"/>
  <c r="H303" i="11"/>
  <c r="G303" i="11"/>
  <c r="E303" i="11"/>
  <c r="S302" i="11"/>
  <c r="R302" i="11"/>
  <c r="J302" i="11"/>
  <c r="C302" i="11"/>
  <c r="B302" i="11"/>
  <c r="A302" i="11"/>
  <c r="D302" i="12" s="1"/>
  <c r="S301" i="11"/>
  <c r="R301" i="11"/>
  <c r="J301" i="11"/>
  <c r="C301" i="11"/>
  <c r="B301" i="11"/>
  <c r="A301" i="11"/>
  <c r="D301" i="12" s="1"/>
  <c r="S300" i="11"/>
  <c r="R300" i="11"/>
  <c r="J300" i="11"/>
  <c r="C300" i="11"/>
  <c r="B300" i="11"/>
  <c r="A300" i="11"/>
  <c r="D300" i="12" s="1"/>
  <c r="S299" i="11"/>
  <c r="R299" i="11"/>
  <c r="J299" i="11"/>
  <c r="C299" i="11"/>
  <c r="B299" i="11"/>
  <c r="A299" i="11"/>
  <c r="D299" i="12" s="1"/>
  <c r="S298" i="11"/>
  <c r="R298" i="11"/>
  <c r="J298" i="11"/>
  <c r="C298" i="11"/>
  <c r="B298" i="11"/>
  <c r="A298" i="11"/>
  <c r="D298" i="12" s="1"/>
  <c r="S297" i="11"/>
  <c r="R297" i="11"/>
  <c r="J297" i="11"/>
  <c r="C297" i="11"/>
  <c r="B297" i="11"/>
  <c r="A297" i="11"/>
  <c r="D297" i="12" s="1"/>
  <c r="S296" i="11"/>
  <c r="R296" i="11"/>
  <c r="J296" i="11"/>
  <c r="C296" i="11"/>
  <c r="B296" i="11"/>
  <c r="A296" i="11"/>
  <c r="D296" i="12" s="1"/>
  <c r="S295" i="11"/>
  <c r="R295" i="11"/>
  <c r="J295" i="11"/>
  <c r="C295" i="11"/>
  <c r="B295" i="11"/>
  <c r="A295" i="11"/>
  <c r="D295" i="12" s="1"/>
  <c r="S294" i="11"/>
  <c r="R294" i="11"/>
  <c r="J294" i="11"/>
  <c r="C294" i="11"/>
  <c r="B294" i="11"/>
  <c r="A294" i="11"/>
  <c r="D294" i="12" s="1"/>
  <c r="S293" i="11"/>
  <c r="R293" i="11"/>
  <c r="J293" i="11"/>
  <c r="C293" i="11"/>
  <c r="B293" i="11"/>
  <c r="A293" i="11"/>
  <c r="D293" i="12" s="1"/>
  <c r="S292" i="11"/>
  <c r="R292" i="11"/>
  <c r="J292" i="11"/>
  <c r="C292" i="11"/>
  <c r="B292" i="11"/>
  <c r="A292" i="11"/>
  <c r="D292" i="12" s="1"/>
  <c r="S291" i="11"/>
  <c r="R291" i="11"/>
  <c r="J291" i="11"/>
  <c r="C291" i="11"/>
  <c r="B291" i="11"/>
  <c r="A291" i="11"/>
  <c r="D291" i="12" s="1"/>
  <c r="S290" i="11"/>
  <c r="R290" i="11"/>
  <c r="J290" i="11"/>
  <c r="C290" i="11"/>
  <c r="B290" i="11"/>
  <c r="A290" i="11"/>
  <c r="D290" i="12" s="1"/>
  <c r="S289" i="11"/>
  <c r="R289" i="11"/>
  <c r="J289" i="11"/>
  <c r="C289" i="11"/>
  <c r="B289" i="11"/>
  <c r="A289" i="11"/>
  <c r="D289" i="12" s="1"/>
  <c r="S288" i="11"/>
  <c r="R288" i="11"/>
  <c r="J288" i="11"/>
  <c r="C288" i="11"/>
  <c r="B288" i="11"/>
  <c r="A288" i="11"/>
  <c r="D288" i="12" s="1"/>
  <c r="S287" i="11"/>
  <c r="R287" i="11"/>
  <c r="J287" i="11"/>
  <c r="C287" i="11"/>
  <c r="B287" i="11"/>
  <c r="A287" i="11"/>
  <c r="D287" i="12" s="1"/>
  <c r="S286" i="11"/>
  <c r="R286" i="11"/>
  <c r="J286" i="11"/>
  <c r="C286" i="11"/>
  <c r="B286" i="11"/>
  <c r="A286" i="11"/>
  <c r="D286" i="12" s="1"/>
  <c r="S285" i="11"/>
  <c r="R285" i="11"/>
  <c r="J285" i="11"/>
  <c r="C285" i="11"/>
  <c r="B285" i="11"/>
  <c r="A285" i="11"/>
  <c r="D285" i="12" s="1"/>
  <c r="S284" i="11"/>
  <c r="R284" i="11"/>
  <c r="J284" i="11"/>
  <c r="C284" i="11"/>
  <c r="B284" i="11"/>
  <c r="A284" i="11"/>
  <c r="D284" i="12" s="1"/>
  <c r="S283" i="11"/>
  <c r="R283" i="11"/>
  <c r="J283" i="11"/>
  <c r="C283" i="11"/>
  <c r="B283" i="11"/>
  <c r="A283" i="11"/>
  <c r="D283" i="12" s="1"/>
  <c r="S282" i="11"/>
  <c r="R282" i="11"/>
  <c r="J282" i="11"/>
  <c r="C282" i="11"/>
  <c r="B282" i="11"/>
  <c r="A282" i="11"/>
  <c r="D282" i="12" s="1"/>
  <c r="S281" i="11"/>
  <c r="R281" i="11"/>
  <c r="J281" i="11"/>
  <c r="C281" i="11"/>
  <c r="B281" i="11"/>
  <c r="A281" i="11"/>
  <c r="D281" i="12" s="1"/>
  <c r="S280" i="11"/>
  <c r="R280" i="11"/>
  <c r="J280" i="11"/>
  <c r="C280" i="11"/>
  <c r="B280" i="11"/>
  <c r="A280" i="11"/>
  <c r="D280" i="12" s="1"/>
  <c r="S279" i="11"/>
  <c r="R279" i="11"/>
  <c r="J279" i="11"/>
  <c r="C279" i="11"/>
  <c r="B279" i="11"/>
  <c r="A279" i="11"/>
  <c r="D279" i="12" s="1"/>
  <c r="S278" i="11"/>
  <c r="R278" i="11"/>
  <c r="J278" i="11"/>
  <c r="C278" i="11"/>
  <c r="B278" i="11"/>
  <c r="A278" i="11"/>
  <c r="D278" i="12" s="1"/>
  <c r="S277" i="11"/>
  <c r="R277" i="11"/>
  <c r="J277" i="11"/>
  <c r="C277" i="11"/>
  <c r="B277" i="11"/>
  <c r="A277" i="11"/>
  <c r="D277" i="12" s="1"/>
  <c r="S276" i="11"/>
  <c r="R276" i="11"/>
  <c r="J276" i="11"/>
  <c r="C276" i="11"/>
  <c r="B276" i="11"/>
  <c r="A276" i="11"/>
  <c r="D276" i="12" s="1"/>
  <c r="S275" i="11"/>
  <c r="R275" i="11"/>
  <c r="J275" i="11"/>
  <c r="C275" i="11"/>
  <c r="B275" i="11"/>
  <c r="A275" i="11"/>
  <c r="D275" i="12" s="1"/>
  <c r="S274" i="11"/>
  <c r="R274" i="11"/>
  <c r="J274" i="11"/>
  <c r="C274" i="11"/>
  <c r="B274" i="11"/>
  <c r="A274" i="11"/>
  <c r="D274" i="12" s="1"/>
  <c r="S273" i="11"/>
  <c r="R273" i="11"/>
  <c r="J273" i="11"/>
  <c r="C273" i="11"/>
  <c r="B273" i="11"/>
  <c r="A273" i="11"/>
  <c r="D273" i="12" s="1"/>
  <c r="S272" i="11"/>
  <c r="R272" i="11"/>
  <c r="J272" i="11"/>
  <c r="C272" i="11"/>
  <c r="B272" i="11"/>
  <c r="A272" i="11"/>
  <c r="D272" i="12" s="1"/>
  <c r="S271" i="11"/>
  <c r="R271" i="11"/>
  <c r="J271" i="11"/>
  <c r="C271" i="11"/>
  <c r="B271" i="11"/>
  <c r="A271" i="11"/>
  <c r="D271" i="12" s="1"/>
  <c r="S270" i="11"/>
  <c r="R270" i="11"/>
  <c r="J270" i="11"/>
  <c r="C270" i="11"/>
  <c r="B270" i="11"/>
  <c r="A270" i="11"/>
  <c r="D270" i="12" s="1"/>
  <c r="S269" i="11"/>
  <c r="R269" i="11"/>
  <c r="J269" i="11"/>
  <c r="C269" i="11"/>
  <c r="B269" i="11"/>
  <c r="A269" i="11"/>
  <c r="D269" i="12" s="1"/>
  <c r="S268" i="11"/>
  <c r="R268" i="11"/>
  <c r="J268" i="11"/>
  <c r="C268" i="11"/>
  <c r="B268" i="11"/>
  <c r="A268" i="11"/>
  <c r="D268" i="12" s="1"/>
  <c r="S267" i="11"/>
  <c r="R267" i="11"/>
  <c r="J267" i="11"/>
  <c r="C267" i="11"/>
  <c r="B267" i="11"/>
  <c r="A267" i="11"/>
  <c r="D267" i="12" s="1"/>
  <c r="S266" i="11"/>
  <c r="R266" i="11"/>
  <c r="J266" i="11"/>
  <c r="C266" i="11"/>
  <c r="B266" i="11"/>
  <c r="A266" i="11"/>
  <c r="D266" i="12" s="1"/>
  <c r="S265" i="11"/>
  <c r="R265" i="11"/>
  <c r="J265" i="11"/>
  <c r="C265" i="11"/>
  <c r="B265" i="11"/>
  <c r="A265" i="11"/>
  <c r="D265" i="12" s="1"/>
  <c r="S264" i="11"/>
  <c r="R264" i="11"/>
  <c r="J264" i="11"/>
  <c r="C264" i="11"/>
  <c r="B264" i="11"/>
  <c r="A264" i="11"/>
  <c r="D264" i="12" s="1"/>
  <c r="S263" i="11"/>
  <c r="R263" i="11"/>
  <c r="J263" i="11"/>
  <c r="C263" i="11"/>
  <c r="B263" i="11"/>
  <c r="A263" i="11"/>
  <c r="D263" i="12" s="1"/>
  <c r="S262" i="11"/>
  <c r="R262" i="11"/>
  <c r="J262" i="11"/>
  <c r="C262" i="11"/>
  <c r="B262" i="11"/>
  <c r="A262" i="11"/>
  <c r="D262" i="12" s="1"/>
  <c r="S261" i="11"/>
  <c r="R261" i="11"/>
  <c r="J261" i="11"/>
  <c r="C261" i="11"/>
  <c r="B261" i="11"/>
  <c r="A261" i="11"/>
  <c r="D261" i="12" s="1"/>
  <c r="S260" i="11"/>
  <c r="R260" i="11"/>
  <c r="J260" i="11"/>
  <c r="C260" i="11"/>
  <c r="B260" i="11"/>
  <c r="A260" i="11"/>
  <c r="D260" i="12" s="1"/>
  <c r="S259" i="11"/>
  <c r="R259" i="11"/>
  <c r="J259" i="11"/>
  <c r="C259" i="11"/>
  <c r="B259" i="11"/>
  <c r="A259" i="11"/>
  <c r="D259" i="12" s="1"/>
  <c r="S258" i="11"/>
  <c r="R258" i="11"/>
  <c r="J258" i="11"/>
  <c r="C258" i="11"/>
  <c r="B258" i="11"/>
  <c r="A258" i="11"/>
  <c r="D258" i="12" s="1"/>
  <c r="S257" i="11"/>
  <c r="R257" i="11"/>
  <c r="J257" i="11"/>
  <c r="C257" i="11"/>
  <c r="B257" i="11"/>
  <c r="A257" i="11"/>
  <c r="D257" i="12" s="1"/>
  <c r="S256" i="11"/>
  <c r="R256" i="11"/>
  <c r="J256" i="11"/>
  <c r="C256" i="11"/>
  <c r="B256" i="11"/>
  <c r="A256" i="11"/>
  <c r="D256" i="12" s="1"/>
  <c r="S255" i="11"/>
  <c r="R255" i="11"/>
  <c r="J255" i="11"/>
  <c r="C255" i="11"/>
  <c r="B255" i="11"/>
  <c r="A255" i="11"/>
  <c r="D255" i="12" s="1"/>
  <c r="S254" i="11"/>
  <c r="R254" i="11"/>
  <c r="J254" i="11"/>
  <c r="C254" i="11"/>
  <c r="B254" i="11"/>
  <c r="A254" i="11"/>
  <c r="D254" i="12" s="1"/>
  <c r="S253" i="11"/>
  <c r="R253" i="11"/>
  <c r="J253" i="11"/>
  <c r="C253" i="11"/>
  <c r="B253" i="11"/>
  <c r="A253" i="11"/>
  <c r="D253" i="12" s="1"/>
  <c r="S252" i="11"/>
  <c r="R252" i="11"/>
  <c r="J252" i="11"/>
  <c r="C252" i="11"/>
  <c r="B252" i="11"/>
  <c r="A252" i="11"/>
  <c r="D252" i="12" s="1"/>
  <c r="S251" i="11"/>
  <c r="R251" i="11"/>
  <c r="J251" i="11"/>
  <c r="C251" i="11"/>
  <c r="B251" i="11"/>
  <c r="A251" i="11"/>
  <c r="D251" i="12" s="1"/>
  <c r="S250" i="11"/>
  <c r="R250" i="11"/>
  <c r="J250" i="11"/>
  <c r="C250" i="11"/>
  <c r="B250" i="11"/>
  <c r="A250" i="11"/>
  <c r="D250" i="12" s="1"/>
  <c r="S249" i="11"/>
  <c r="R249" i="11"/>
  <c r="J249" i="11"/>
  <c r="C249" i="11"/>
  <c r="B249" i="11"/>
  <c r="A249" i="11"/>
  <c r="D249" i="12" s="1"/>
  <c r="S248" i="11"/>
  <c r="J248" i="11"/>
  <c r="C248" i="11"/>
  <c r="B248" i="11"/>
  <c r="A248" i="11"/>
  <c r="S247" i="11"/>
  <c r="J247" i="11"/>
  <c r="C247" i="11"/>
  <c r="B247" i="11"/>
  <c r="A247" i="11"/>
  <c r="S246" i="11"/>
  <c r="J246" i="11"/>
  <c r="C246" i="11"/>
  <c r="B246" i="11"/>
  <c r="A246" i="11"/>
  <c r="S245" i="11"/>
  <c r="J245" i="11"/>
  <c r="C245" i="11"/>
  <c r="B245" i="11"/>
  <c r="A245" i="11"/>
  <c r="S244" i="11"/>
  <c r="J244" i="11"/>
  <c r="C244" i="11"/>
  <c r="B244" i="11"/>
  <c r="A244" i="11"/>
  <c r="S243" i="11"/>
  <c r="J243" i="11"/>
  <c r="C243" i="11"/>
  <c r="B243" i="11"/>
  <c r="A243" i="11"/>
  <c r="S242" i="11"/>
  <c r="J242" i="11"/>
  <c r="C242" i="11"/>
  <c r="B242" i="11"/>
  <c r="A242" i="11"/>
  <c r="S241" i="11"/>
  <c r="J241" i="11"/>
  <c r="C241" i="11"/>
  <c r="B241" i="11"/>
  <c r="A241" i="11"/>
  <c r="S240" i="11"/>
  <c r="J240" i="11"/>
  <c r="C240" i="11"/>
  <c r="B240" i="11"/>
  <c r="A240" i="11"/>
  <c r="S239" i="11"/>
  <c r="J239" i="11"/>
  <c r="C239" i="11"/>
  <c r="B239" i="11"/>
  <c r="A239" i="11"/>
  <c r="S238" i="11"/>
  <c r="J238" i="11"/>
  <c r="C238" i="11"/>
  <c r="B238" i="11"/>
  <c r="A238" i="11"/>
  <c r="S237" i="11"/>
  <c r="J237" i="11"/>
  <c r="C237" i="11"/>
  <c r="B237" i="11"/>
  <c r="A237" i="11"/>
  <c r="S236" i="11"/>
  <c r="J236" i="11"/>
  <c r="C236" i="11"/>
  <c r="B236" i="11"/>
  <c r="A236" i="11"/>
  <c r="S235" i="11"/>
  <c r="J235" i="11"/>
  <c r="C235" i="11"/>
  <c r="B235" i="11"/>
  <c r="A235" i="11"/>
  <c r="S234" i="11"/>
  <c r="J234" i="11"/>
  <c r="C234" i="11"/>
  <c r="B234" i="11"/>
  <c r="A234" i="11"/>
  <c r="S233" i="11"/>
  <c r="J233" i="11"/>
  <c r="C233" i="11"/>
  <c r="B233" i="11"/>
  <c r="A233" i="11"/>
  <c r="S232" i="11"/>
  <c r="J232" i="11"/>
  <c r="C232" i="11"/>
  <c r="B232" i="11"/>
  <c r="A232" i="11"/>
  <c r="S231" i="11"/>
  <c r="J231" i="11"/>
  <c r="C231" i="11"/>
  <c r="B231" i="11"/>
  <c r="A231" i="11"/>
  <c r="S230" i="11"/>
  <c r="J230" i="11"/>
  <c r="C230" i="11"/>
  <c r="B230" i="11"/>
  <c r="A230" i="11"/>
  <c r="S229" i="11"/>
  <c r="J229" i="11"/>
  <c r="C229" i="11"/>
  <c r="B229" i="11"/>
  <c r="A229" i="11"/>
  <c r="S228" i="11"/>
  <c r="J228" i="11"/>
  <c r="C228" i="11"/>
  <c r="B228" i="11"/>
  <c r="A228" i="11"/>
  <c r="S227" i="11"/>
  <c r="J227" i="11"/>
  <c r="C227" i="11"/>
  <c r="B227" i="11"/>
  <c r="A227" i="11"/>
  <c r="S226" i="11"/>
  <c r="J226" i="11"/>
  <c r="C226" i="11"/>
  <c r="B226" i="11"/>
  <c r="A226" i="11"/>
  <c r="S225" i="11"/>
  <c r="J225" i="11"/>
  <c r="C225" i="11"/>
  <c r="B225" i="11"/>
  <c r="A225" i="11"/>
  <c r="S224" i="11"/>
  <c r="J224" i="11"/>
  <c r="C224" i="11"/>
  <c r="B224" i="11"/>
  <c r="A224" i="11"/>
  <c r="S223" i="11"/>
  <c r="J223" i="11"/>
  <c r="C223" i="11"/>
  <c r="B223" i="11"/>
  <c r="A223" i="11"/>
  <c r="S222" i="11"/>
  <c r="J222" i="11"/>
  <c r="C222" i="11"/>
  <c r="B222" i="11"/>
  <c r="A222" i="11"/>
  <c r="S221" i="11"/>
  <c r="J221" i="11"/>
  <c r="C221" i="11"/>
  <c r="B221" i="11"/>
  <c r="A221" i="11"/>
  <c r="S220" i="11"/>
  <c r="J220" i="11"/>
  <c r="C220" i="11"/>
  <c r="B220" i="11"/>
  <c r="A220" i="11"/>
  <c r="S219" i="11"/>
  <c r="J219" i="11"/>
  <c r="C219" i="11"/>
  <c r="B219" i="11"/>
  <c r="A219" i="11"/>
  <c r="S218" i="11"/>
  <c r="J218" i="11"/>
  <c r="C218" i="11"/>
  <c r="B218" i="11"/>
  <c r="A218" i="11"/>
  <c r="S217" i="11"/>
  <c r="J217" i="11"/>
  <c r="C217" i="11"/>
  <c r="B217" i="11"/>
  <c r="A217" i="11"/>
  <c r="S216" i="11"/>
  <c r="J216" i="11"/>
  <c r="C216" i="11"/>
  <c r="B216" i="11"/>
  <c r="A216" i="11"/>
  <c r="S215" i="11"/>
  <c r="J215" i="11"/>
  <c r="C215" i="11"/>
  <c r="B215" i="11"/>
  <c r="A215" i="11"/>
  <c r="S214" i="11"/>
  <c r="J214" i="11"/>
  <c r="C214" i="11"/>
  <c r="B214" i="11"/>
  <c r="A214" i="11"/>
  <c r="S213" i="11"/>
  <c r="J213" i="11"/>
  <c r="C213" i="11"/>
  <c r="B213" i="11"/>
  <c r="A213" i="11"/>
  <c r="S212" i="11"/>
  <c r="J212" i="11"/>
  <c r="C212" i="11"/>
  <c r="B212" i="11"/>
  <c r="A212" i="11"/>
  <c r="S211" i="11"/>
  <c r="J211" i="11"/>
  <c r="C211" i="11"/>
  <c r="B211" i="11"/>
  <c r="A211" i="11"/>
  <c r="S210" i="11"/>
  <c r="J210" i="11"/>
  <c r="C210" i="11"/>
  <c r="B210" i="11"/>
  <c r="A210" i="11"/>
  <c r="S209" i="11"/>
  <c r="J209" i="11"/>
  <c r="C209" i="11"/>
  <c r="B209" i="11"/>
  <c r="A209" i="11"/>
  <c r="S208" i="11"/>
  <c r="J208" i="11"/>
  <c r="C208" i="11"/>
  <c r="B208" i="11"/>
  <c r="A208" i="11"/>
  <c r="S207" i="11"/>
  <c r="J207" i="11"/>
  <c r="C207" i="11"/>
  <c r="B207" i="11"/>
  <c r="A207" i="11"/>
  <c r="S206" i="11"/>
  <c r="J206" i="11"/>
  <c r="C206" i="11"/>
  <c r="B206" i="11"/>
  <c r="A206" i="11"/>
  <c r="S205" i="11"/>
  <c r="J205" i="11"/>
  <c r="C205" i="11"/>
  <c r="B205" i="11"/>
  <c r="A205" i="11"/>
  <c r="S204" i="11"/>
  <c r="J204" i="11"/>
  <c r="C204" i="11"/>
  <c r="B204" i="11"/>
  <c r="A204" i="11"/>
  <c r="S203" i="11"/>
  <c r="J203" i="11"/>
  <c r="C203" i="11"/>
  <c r="B203" i="11"/>
  <c r="A203" i="11"/>
  <c r="S202" i="11"/>
  <c r="J202" i="11"/>
  <c r="C202" i="11"/>
  <c r="B202" i="11"/>
  <c r="A202" i="11"/>
  <c r="S201" i="11"/>
  <c r="J201" i="11"/>
  <c r="C201" i="11"/>
  <c r="B201" i="11"/>
  <c r="A201" i="11"/>
  <c r="S200" i="11"/>
  <c r="J200" i="11"/>
  <c r="C200" i="11"/>
  <c r="B200" i="11"/>
  <c r="A200" i="11"/>
  <c r="S199" i="11"/>
  <c r="J199" i="11"/>
  <c r="C199" i="11"/>
  <c r="B199" i="11"/>
  <c r="A199" i="11"/>
  <c r="S198" i="11"/>
  <c r="J198" i="11"/>
  <c r="C198" i="11"/>
  <c r="B198" i="11"/>
  <c r="A198" i="11"/>
  <c r="S197" i="11"/>
  <c r="J197" i="11"/>
  <c r="C197" i="11"/>
  <c r="B197" i="11"/>
  <c r="A197" i="11"/>
  <c r="S196" i="11"/>
  <c r="J196" i="11"/>
  <c r="C196" i="11"/>
  <c r="B196" i="11"/>
  <c r="A196" i="11"/>
  <c r="S195" i="11"/>
  <c r="J195" i="11"/>
  <c r="C195" i="11"/>
  <c r="B195" i="11"/>
  <c r="A195" i="11"/>
  <c r="S194" i="11"/>
  <c r="J194" i="11"/>
  <c r="C194" i="11"/>
  <c r="B194" i="11"/>
  <c r="A194" i="11"/>
  <c r="S193" i="11"/>
  <c r="J193" i="11"/>
  <c r="C193" i="11"/>
  <c r="B193" i="11"/>
  <c r="A193" i="11"/>
  <c r="S192" i="11"/>
  <c r="J192" i="11"/>
  <c r="C192" i="11"/>
  <c r="B192" i="11"/>
  <c r="A192" i="11"/>
  <c r="S191" i="11"/>
  <c r="J191" i="11"/>
  <c r="C191" i="11"/>
  <c r="B191" i="11"/>
  <c r="A191" i="11"/>
  <c r="S190" i="11"/>
  <c r="J190" i="11"/>
  <c r="C190" i="11"/>
  <c r="B190" i="11"/>
  <c r="A190" i="11"/>
  <c r="S189" i="11"/>
  <c r="J189" i="11"/>
  <c r="C189" i="11"/>
  <c r="B189" i="11"/>
  <c r="A189" i="11"/>
  <c r="S188" i="11"/>
  <c r="J188" i="11"/>
  <c r="C188" i="11"/>
  <c r="B188" i="11"/>
  <c r="A188" i="11"/>
  <c r="S187" i="11"/>
  <c r="J187" i="11"/>
  <c r="C187" i="11"/>
  <c r="B187" i="11"/>
  <c r="A187" i="11"/>
  <c r="S186" i="11"/>
  <c r="J186" i="11"/>
  <c r="C186" i="11"/>
  <c r="B186" i="11"/>
  <c r="A186" i="11"/>
  <c r="S185" i="11"/>
  <c r="J185" i="11"/>
  <c r="C185" i="11"/>
  <c r="B185" i="11"/>
  <c r="A185" i="11"/>
  <c r="S184" i="11"/>
  <c r="J184" i="11"/>
  <c r="C184" i="11"/>
  <c r="B184" i="11"/>
  <c r="A184" i="11"/>
  <c r="S183" i="11"/>
  <c r="J183" i="11"/>
  <c r="C183" i="11"/>
  <c r="B183" i="11"/>
  <c r="A183" i="11"/>
  <c r="S182" i="11"/>
  <c r="J182" i="11"/>
  <c r="C182" i="11"/>
  <c r="B182" i="11"/>
  <c r="A182" i="11"/>
  <c r="S181" i="11"/>
  <c r="J181" i="11"/>
  <c r="C181" i="11"/>
  <c r="B181" i="11"/>
  <c r="A181" i="11"/>
  <c r="S180" i="11"/>
  <c r="J180" i="11"/>
  <c r="C180" i="11"/>
  <c r="B180" i="11"/>
  <c r="A180" i="11"/>
  <c r="S179" i="11"/>
  <c r="J179" i="11"/>
  <c r="C179" i="11"/>
  <c r="B179" i="11"/>
  <c r="A179" i="11"/>
  <c r="S178" i="11"/>
  <c r="J178" i="11"/>
  <c r="C178" i="11"/>
  <c r="B178" i="11"/>
  <c r="A178" i="11"/>
  <c r="S177" i="11"/>
  <c r="J177" i="11"/>
  <c r="C177" i="11"/>
  <c r="B177" i="11"/>
  <c r="A177" i="11"/>
  <c r="S176" i="11"/>
  <c r="J176" i="11"/>
  <c r="C176" i="11"/>
  <c r="B176" i="11"/>
  <c r="A176" i="11"/>
  <c r="S175" i="11"/>
  <c r="J175" i="11"/>
  <c r="C175" i="11"/>
  <c r="B175" i="11"/>
  <c r="A175" i="11"/>
  <c r="S174" i="11"/>
  <c r="J174" i="11"/>
  <c r="C174" i="11"/>
  <c r="B174" i="11"/>
  <c r="A174" i="11"/>
  <c r="S173" i="11"/>
  <c r="J173" i="11"/>
  <c r="C173" i="11"/>
  <c r="B173" i="11"/>
  <c r="A173" i="11"/>
  <c r="S172" i="11"/>
  <c r="J172" i="11"/>
  <c r="C172" i="11"/>
  <c r="B172" i="11"/>
  <c r="A172" i="11"/>
  <c r="S171" i="11"/>
  <c r="J171" i="11"/>
  <c r="C171" i="11"/>
  <c r="B171" i="11"/>
  <c r="A171" i="11"/>
  <c r="S170" i="11"/>
  <c r="J170" i="11"/>
  <c r="C170" i="11"/>
  <c r="B170" i="11"/>
  <c r="A170" i="11"/>
  <c r="S169" i="11"/>
  <c r="J169" i="11"/>
  <c r="C169" i="11"/>
  <c r="B169" i="11"/>
  <c r="A169" i="11"/>
  <c r="S168" i="11"/>
  <c r="J168" i="11"/>
  <c r="C168" i="11"/>
  <c r="B168" i="11"/>
  <c r="A168" i="11"/>
  <c r="S167" i="11"/>
  <c r="J167" i="11"/>
  <c r="C167" i="11"/>
  <c r="B167" i="11"/>
  <c r="A167" i="11"/>
  <c r="S166" i="11"/>
  <c r="J166" i="11"/>
  <c r="C166" i="11"/>
  <c r="B166" i="11"/>
  <c r="A166" i="11"/>
  <c r="S165" i="11"/>
  <c r="J165" i="11"/>
  <c r="C165" i="11"/>
  <c r="B165" i="11"/>
  <c r="A165" i="11"/>
  <c r="S164" i="11"/>
  <c r="J164" i="11"/>
  <c r="C164" i="11"/>
  <c r="B164" i="11"/>
  <c r="A164" i="11"/>
  <c r="S163" i="11"/>
  <c r="J163" i="11"/>
  <c r="C163" i="11"/>
  <c r="B163" i="11"/>
  <c r="A163" i="11"/>
  <c r="S162" i="11"/>
  <c r="J162" i="11"/>
  <c r="C162" i="11"/>
  <c r="B162" i="11"/>
  <c r="A162" i="11"/>
  <c r="S161" i="11"/>
  <c r="J161" i="11"/>
  <c r="C161" i="11"/>
  <c r="B161" i="11"/>
  <c r="A161" i="11"/>
  <c r="S160" i="11"/>
  <c r="J160" i="11"/>
  <c r="C160" i="11"/>
  <c r="B160" i="11"/>
  <c r="A160" i="11"/>
  <c r="S159" i="11"/>
  <c r="J159" i="11"/>
  <c r="C159" i="11"/>
  <c r="B159" i="11"/>
  <c r="A159" i="11"/>
  <c r="S158" i="11"/>
  <c r="J158" i="11"/>
  <c r="C158" i="11"/>
  <c r="B158" i="11"/>
  <c r="A158" i="11"/>
  <c r="S157" i="11"/>
  <c r="J157" i="11"/>
  <c r="C157" i="11"/>
  <c r="B157" i="11"/>
  <c r="A157" i="11"/>
  <c r="S156" i="11"/>
  <c r="J156" i="11"/>
  <c r="C156" i="11"/>
  <c r="B156" i="11"/>
  <c r="A156" i="11"/>
  <c r="S155" i="11"/>
  <c r="J155" i="11"/>
  <c r="C155" i="11"/>
  <c r="B155" i="11"/>
  <c r="A155" i="11"/>
  <c r="S154" i="11"/>
  <c r="J154" i="11"/>
  <c r="C154" i="11"/>
  <c r="B154" i="11"/>
  <c r="A154" i="11"/>
  <c r="S153" i="11"/>
  <c r="J153" i="11"/>
  <c r="C153" i="11"/>
  <c r="B153" i="11"/>
  <c r="A153" i="11"/>
  <c r="S152" i="11"/>
  <c r="J152" i="11"/>
  <c r="C152" i="11"/>
  <c r="B152" i="11"/>
  <c r="A152" i="11"/>
  <c r="S151" i="11"/>
  <c r="J151" i="11"/>
  <c r="C151" i="11"/>
  <c r="B151" i="11"/>
  <c r="A151" i="11"/>
  <c r="S150" i="11"/>
  <c r="J150" i="11"/>
  <c r="C150" i="11"/>
  <c r="B150" i="11"/>
  <c r="A150" i="11"/>
  <c r="S149" i="11"/>
  <c r="J149" i="11"/>
  <c r="C149" i="11"/>
  <c r="B149" i="11"/>
  <c r="A149" i="11"/>
  <c r="S148" i="11"/>
  <c r="J148" i="11"/>
  <c r="C148" i="11"/>
  <c r="B148" i="11"/>
  <c r="A148" i="11"/>
  <c r="S147" i="11"/>
  <c r="J147" i="11"/>
  <c r="C147" i="11"/>
  <c r="B147" i="11"/>
  <c r="A147" i="11"/>
  <c r="S146" i="11"/>
  <c r="J146" i="11"/>
  <c r="C146" i="11"/>
  <c r="B146" i="11"/>
  <c r="A146" i="11"/>
  <c r="S145" i="11"/>
  <c r="J145" i="11"/>
  <c r="C145" i="11"/>
  <c r="B145" i="11"/>
  <c r="A145" i="11"/>
  <c r="S144" i="11"/>
  <c r="J144" i="11"/>
  <c r="C144" i="11"/>
  <c r="B144" i="11"/>
  <c r="A144" i="11"/>
  <c r="S143" i="11"/>
  <c r="J143" i="11"/>
  <c r="C143" i="11"/>
  <c r="B143" i="11"/>
  <c r="A143" i="11"/>
  <c r="S142" i="11"/>
  <c r="J142" i="11"/>
  <c r="C142" i="11"/>
  <c r="B142" i="11"/>
  <c r="A142" i="11"/>
  <c r="S141" i="11"/>
  <c r="J141" i="11"/>
  <c r="C141" i="11"/>
  <c r="B141" i="11"/>
  <c r="A141" i="11"/>
  <c r="S140" i="11"/>
  <c r="J140" i="11"/>
  <c r="C140" i="11"/>
  <c r="B140" i="11"/>
  <c r="A140" i="11"/>
  <c r="S139" i="11"/>
  <c r="J139" i="11"/>
  <c r="C139" i="11"/>
  <c r="B139" i="11"/>
  <c r="A139" i="11"/>
  <c r="S138" i="11"/>
  <c r="J138" i="11"/>
  <c r="C138" i="11"/>
  <c r="B138" i="11"/>
  <c r="A138" i="11"/>
  <c r="S137" i="11"/>
  <c r="J137" i="11"/>
  <c r="C137" i="11"/>
  <c r="B137" i="11"/>
  <c r="A137" i="11"/>
  <c r="S136" i="11"/>
  <c r="J136" i="11"/>
  <c r="C136" i="11"/>
  <c r="B136" i="11"/>
  <c r="A136" i="11"/>
  <c r="S135" i="11"/>
  <c r="J135" i="11"/>
  <c r="C135" i="11"/>
  <c r="B135" i="11"/>
  <c r="A135" i="11"/>
  <c r="S134" i="11"/>
  <c r="J134" i="11"/>
  <c r="C134" i="11"/>
  <c r="B134" i="11"/>
  <c r="A134" i="11"/>
  <c r="S133" i="11"/>
  <c r="J133" i="11"/>
  <c r="C133" i="11"/>
  <c r="B133" i="11"/>
  <c r="A133" i="11"/>
  <c r="S132" i="11"/>
  <c r="J132" i="11"/>
  <c r="C132" i="11"/>
  <c r="B132" i="11"/>
  <c r="A132" i="11"/>
  <c r="S131" i="11"/>
  <c r="J131" i="11"/>
  <c r="C131" i="11"/>
  <c r="B131" i="11"/>
  <c r="A131" i="11"/>
  <c r="S130" i="11"/>
  <c r="J130" i="11"/>
  <c r="C130" i="11"/>
  <c r="B130" i="11"/>
  <c r="A130" i="11"/>
  <c r="S129" i="11"/>
  <c r="J129" i="11"/>
  <c r="C129" i="11"/>
  <c r="B129" i="11"/>
  <c r="A129" i="11"/>
  <c r="S128" i="11"/>
  <c r="J128" i="11"/>
  <c r="C128" i="11"/>
  <c r="B128" i="11"/>
  <c r="A128" i="11"/>
  <c r="S127" i="11"/>
  <c r="J127" i="11"/>
  <c r="C127" i="11"/>
  <c r="B127" i="11"/>
  <c r="A127" i="11"/>
  <c r="S126" i="11"/>
  <c r="J126" i="11"/>
  <c r="C126" i="11"/>
  <c r="B126" i="11"/>
  <c r="A126" i="11"/>
  <c r="S125" i="11"/>
  <c r="J125" i="11"/>
  <c r="C125" i="11"/>
  <c r="B125" i="11"/>
  <c r="A125" i="11"/>
  <c r="S124" i="11"/>
  <c r="J124" i="11"/>
  <c r="C124" i="11"/>
  <c r="B124" i="11"/>
  <c r="A124" i="11"/>
  <c r="S123" i="11"/>
  <c r="J123" i="11"/>
  <c r="C123" i="11"/>
  <c r="B123" i="11"/>
  <c r="A123" i="11"/>
  <c r="S122" i="11"/>
  <c r="J122" i="11"/>
  <c r="C122" i="11"/>
  <c r="B122" i="11"/>
  <c r="A122" i="11"/>
  <c r="S121" i="11"/>
  <c r="J121" i="11"/>
  <c r="C121" i="11"/>
  <c r="B121" i="11"/>
  <c r="A121" i="11"/>
  <c r="S120" i="11"/>
  <c r="J120" i="11"/>
  <c r="C120" i="11"/>
  <c r="B120" i="11"/>
  <c r="A120" i="11"/>
  <c r="S119" i="11"/>
  <c r="J119" i="11"/>
  <c r="C119" i="11"/>
  <c r="B119" i="11"/>
  <c r="A119" i="11"/>
  <c r="S118" i="11"/>
  <c r="J118" i="11"/>
  <c r="C118" i="11"/>
  <c r="B118" i="11"/>
  <c r="A118" i="11"/>
  <c r="S117" i="11"/>
  <c r="J117" i="11"/>
  <c r="C117" i="11"/>
  <c r="B117" i="11"/>
  <c r="A117" i="11"/>
  <c r="S116" i="11"/>
  <c r="J116" i="11"/>
  <c r="C116" i="11"/>
  <c r="B116" i="11"/>
  <c r="A116" i="11"/>
  <c r="S115" i="11"/>
  <c r="J115" i="11"/>
  <c r="C115" i="11"/>
  <c r="B115" i="11"/>
  <c r="A115" i="11"/>
  <c r="S114" i="11"/>
  <c r="J114" i="11"/>
  <c r="C114" i="11"/>
  <c r="B114" i="11"/>
  <c r="A114" i="11"/>
  <c r="S113" i="11"/>
  <c r="J113" i="11"/>
  <c r="C113" i="11"/>
  <c r="B113" i="11"/>
  <c r="A113" i="11"/>
  <c r="S112" i="11"/>
  <c r="J112" i="11"/>
  <c r="C112" i="11"/>
  <c r="B112" i="11"/>
  <c r="A112" i="11"/>
  <c r="S111" i="11"/>
  <c r="J111" i="11"/>
  <c r="C111" i="11"/>
  <c r="B111" i="11"/>
  <c r="A111" i="11"/>
  <c r="S110" i="11"/>
  <c r="J110" i="11"/>
  <c r="C110" i="11"/>
  <c r="B110" i="11"/>
  <c r="A110" i="11"/>
  <c r="S109" i="11"/>
  <c r="J109" i="11"/>
  <c r="C109" i="11"/>
  <c r="B109" i="11"/>
  <c r="A109" i="11"/>
  <c r="S108" i="11"/>
  <c r="J108" i="11"/>
  <c r="C108" i="11"/>
  <c r="B108" i="11"/>
  <c r="A108" i="11"/>
  <c r="S107" i="11"/>
  <c r="J107" i="11"/>
  <c r="C107" i="11"/>
  <c r="B107" i="11"/>
  <c r="A107" i="11"/>
  <c r="S106" i="11"/>
  <c r="J106" i="11"/>
  <c r="C106" i="11"/>
  <c r="B106" i="11"/>
  <c r="A106" i="11"/>
  <c r="S105" i="11"/>
  <c r="J105" i="11"/>
  <c r="C105" i="11"/>
  <c r="B105" i="11"/>
  <c r="A105" i="11"/>
  <c r="S104" i="11"/>
  <c r="J104" i="11"/>
  <c r="C104" i="11"/>
  <c r="B104" i="11"/>
  <c r="A104" i="11"/>
  <c r="S103" i="11"/>
  <c r="J103" i="11"/>
  <c r="C103" i="11"/>
  <c r="B103" i="11"/>
  <c r="A103" i="11"/>
  <c r="S102" i="11"/>
  <c r="J102" i="11"/>
  <c r="C102" i="11"/>
  <c r="B102" i="11"/>
  <c r="A102" i="11"/>
  <c r="S101" i="11"/>
  <c r="J101" i="11"/>
  <c r="C101" i="11"/>
  <c r="B101" i="11"/>
  <c r="A101" i="11"/>
  <c r="S100" i="11"/>
  <c r="J100" i="11"/>
  <c r="C100" i="11"/>
  <c r="B100" i="11"/>
  <c r="A100" i="11"/>
  <c r="S99" i="11"/>
  <c r="J99" i="11"/>
  <c r="C99" i="11"/>
  <c r="B99" i="11"/>
  <c r="A99" i="11"/>
  <c r="S98" i="11"/>
  <c r="J98" i="11"/>
  <c r="C98" i="11"/>
  <c r="B98" i="11"/>
  <c r="A98" i="11"/>
  <c r="S97" i="11"/>
  <c r="J97" i="11"/>
  <c r="C97" i="11"/>
  <c r="B97" i="11"/>
  <c r="A97" i="11"/>
  <c r="S96" i="11"/>
  <c r="J96" i="11"/>
  <c r="C96" i="11"/>
  <c r="B96" i="11"/>
  <c r="A96" i="11"/>
  <c r="S95" i="11"/>
  <c r="J95" i="11"/>
  <c r="C95" i="11"/>
  <c r="B95" i="11"/>
  <c r="A95" i="11"/>
  <c r="S94" i="11"/>
  <c r="J94" i="11"/>
  <c r="C94" i="11"/>
  <c r="B94" i="11"/>
  <c r="A94" i="11"/>
  <c r="S93" i="11"/>
  <c r="J93" i="11"/>
  <c r="C93" i="11"/>
  <c r="B93" i="11"/>
  <c r="A93" i="11"/>
  <c r="S92" i="11"/>
  <c r="J92" i="11"/>
  <c r="C92" i="11"/>
  <c r="B92" i="11"/>
  <c r="A92" i="11"/>
  <c r="S91" i="11"/>
  <c r="J91" i="11"/>
  <c r="C91" i="11"/>
  <c r="B91" i="11"/>
  <c r="A91" i="11"/>
  <c r="S90" i="11"/>
  <c r="J90" i="11"/>
  <c r="C90" i="11"/>
  <c r="B90" i="11"/>
  <c r="A90" i="11"/>
  <c r="S89" i="11"/>
  <c r="J89" i="11"/>
  <c r="C89" i="11"/>
  <c r="B89" i="11"/>
  <c r="A89" i="11"/>
  <c r="S88" i="11"/>
  <c r="J88" i="11"/>
  <c r="C88" i="11"/>
  <c r="B88" i="11"/>
  <c r="A88" i="11"/>
  <c r="S87" i="11"/>
  <c r="J87" i="11"/>
  <c r="C87" i="11"/>
  <c r="B87" i="11"/>
  <c r="A87" i="11"/>
  <c r="S86" i="11"/>
  <c r="J86" i="11"/>
  <c r="C86" i="11"/>
  <c r="I86" i="11" s="1"/>
  <c r="B86" i="11"/>
  <c r="A86" i="11"/>
  <c r="S85" i="11"/>
  <c r="J85" i="11"/>
  <c r="C85" i="11"/>
  <c r="I85" i="11" s="1"/>
  <c r="B85" i="11"/>
  <c r="A85" i="11"/>
  <c r="S84" i="11"/>
  <c r="J84" i="11"/>
  <c r="C84" i="11"/>
  <c r="I84" i="11" s="1"/>
  <c r="B84" i="11"/>
  <c r="A84" i="11"/>
  <c r="S83" i="11"/>
  <c r="J83" i="11"/>
  <c r="C83" i="11"/>
  <c r="I83" i="11" s="1"/>
  <c r="B83" i="11"/>
  <c r="A83" i="11"/>
  <c r="S82" i="11"/>
  <c r="J82" i="11"/>
  <c r="C82" i="11"/>
  <c r="I82" i="11" s="1"/>
  <c r="B82" i="11"/>
  <c r="A82" i="11"/>
  <c r="S81" i="11"/>
  <c r="J81" i="11"/>
  <c r="C81" i="11"/>
  <c r="I81" i="11" s="1"/>
  <c r="B81" i="11"/>
  <c r="A81" i="11"/>
  <c r="S80" i="11"/>
  <c r="J80" i="11"/>
  <c r="C80" i="11"/>
  <c r="I80" i="11" s="1"/>
  <c r="B80" i="11"/>
  <c r="A80" i="11"/>
  <c r="S79" i="11"/>
  <c r="J79" i="11"/>
  <c r="C79" i="11"/>
  <c r="I79" i="11" s="1"/>
  <c r="B79" i="11"/>
  <c r="A79" i="11"/>
  <c r="S78" i="11"/>
  <c r="J78" i="11"/>
  <c r="C78" i="11"/>
  <c r="I78" i="11" s="1"/>
  <c r="B78" i="11"/>
  <c r="A78" i="11"/>
  <c r="S77" i="11"/>
  <c r="J77" i="11"/>
  <c r="C77" i="11"/>
  <c r="I77" i="11" s="1"/>
  <c r="B77" i="11"/>
  <c r="A77" i="11"/>
  <c r="S76" i="11"/>
  <c r="J76" i="11"/>
  <c r="C76" i="11"/>
  <c r="I76" i="11" s="1"/>
  <c r="B76" i="11"/>
  <c r="A76" i="11"/>
  <c r="S75" i="11"/>
  <c r="J75" i="11"/>
  <c r="C75" i="11"/>
  <c r="I75" i="11" s="1"/>
  <c r="B75" i="11"/>
  <c r="A75" i="11"/>
  <c r="S74" i="11"/>
  <c r="J74" i="11"/>
  <c r="C74" i="11"/>
  <c r="I74" i="11" s="1"/>
  <c r="B74" i="11"/>
  <c r="A74" i="11"/>
  <c r="S73" i="11"/>
  <c r="J73" i="11"/>
  <c r="C73" i="11"/>
  <c r="I73" i="11" s="1"/>
  <c r="B73" i="11"/>
  <c r="A73" i="11"/>
  <c r="S72" i="11"/>
  <c r="J72" i="11"/>
  <c r="C72" i="11"/>
  <c r="I72" i="11" s="1"/>
  <c r="B72" i="11"/>
  <c r="A72" i="11"/>
  <c r="S71" i="11"/>
  <c r="J71" i="11"/>
  <c r="C71" i="11"/>
  <c r="I71" i="11" s="1"/>
  <c r="B71" i="11"/>
  <c r="A71" i="11"/>
  <c r="S70" i="11"/>
  <c r="J70" i="11"/>
  <c r="C70" i="11"/>
  <c r="I70" i="11" s="1"/>
  <c r="B70" i="11"/>
  <c r="A70" i="11"/>
  <c r="S69" i="11"/>
  <c r="J69" i="11"/>
  <c r="C69" i="11"/>
  <c r="I69" i="11" s="1"/>
  <c r="B69" i="11"/>
  <c r="A69" i="11"/>
  <c r="S68" i="11"/>
  <c r="J68" i="11"/>
  <c r="C68" i="11"/>
  <c r="I68" i="11" s="1"/>
  <c r="B68" i="11"/>
  <c r="A68" i="11"/>
  <c r="S67" i="11"/>
  <c r="J67" i="11"/>
  <c r="C67" i="11"/>
  <c r="I67" i="11" s="1"/>
  <c r="B67" i="11"/>
  <c r="A67" i="11"/>
  <c r="S66" i="11"/>
  <c r="J66" i="11"/>
  <c r="C66" i="11"/>
  <c r="I66" i="11" s="1"/>
  <c r="B66" i="11"/>
  <c r="A66" i="11"/>
  <c r="S65" i="11"/>
  <c r="J65" i="11"/>
  <c r="C65" i="11"/>
  <c r="I65" i="11" s="1"/>
  <c r="B65" i="11"/>
  <c r="A65" i="11"/>
  <c r="S64" i="11"/>
  <c r="J64" i="11"/>
  <c r="C64" i="11"/>
  <c r="I64" i="11" s="1"/>
  <c r="B64" i="11"/>
  <c r="A64" i="11"/>
  <c r="S63" i="11"/>
  <c r="J63" i="11"/>
  <c r="C63" i="11"/>
  <c r="B63" i="11"/>
  <c r="A63" i="11"/>
  <c r="S62" i="11"/>
  <c r="J62" i="11"/>
  <c r="C62" i="11"/>
  <c r="I62" i="11" s="1"/>
  <c r="B62" i="11"/>
  <c r="A62" i="11"/>
  <c r="S61" i="11"/>
  <c r="J61" i="11"/>
  <c r="C61" i="11"/>
  <c r="I61" i="11" s="1"/>
  <c r="B61" i="11"/>
  <c r="A61" i="11"/>
  <c r="S60" i="11"/>
  <c r="J60" i="11"/>
  <c r="C60" i="11"/>
  <c r="I60" i="11" s="1"/>
  <c r="B60" i="11"/>
  <c r="A60" i="11"/>
  <c r="S59" i="11"/>
  <c r="J59" i="11"/>
  <c r="C59" i="11"/>
  <c r="B59" i="11"/>
  <c r="A59" i="11"/>
  <c r="S58" i="11"/>
  <c r="J58" i="11"/>
  <c r="C58" i="11"/>
  <c r="I58" i="11" s="1"/>
  <c r="B58" i="11"/>
  <c r="A58" i="11"/>
  <c r="S57" i="11"/>
  <c r="J57" i="11"/>
  <c r="C57" i="11"/>
  <c r="B57" i="11"/>
  <c r="A57" i="11"/>
  <c r="S56" i="11"/>
  <c r="J56" i="11"/>
  <c r="C56" i="11"/>
  <c r="I56" i="11" s="1"/>
  <c r="B56" i="11"/>
  <c r="A56" i="11"/>
  <c r="S55" i="11"/>
  <c r="J55" i="11"/>
  <c r="C55" i="11"/>
  <c r="B55" i="11"/>
  <c r="A55" i="11"/>
  <c r="S54" i="11"/>
  <c r="J54" i="11"/>
  <c r="C54" i="11"/>
  <c r="I54" i="11" s="1"/>
  <c r="B54" i="11"/>
  <c r="A54" i="11"/>
  <c r="S53" i="11"/>
  <c r="J53" i="11"/>
  <c r="C53" i="11"/>
  <c r="I53" i="11" s="1"/>
  <c r="B53" i="11"/>
  <c r="A53" i="11"/>
  <c r="S52" i="11"/>
  <c r="J52" i="11"/>
  <c r="C52" i="11"/>
  <c r="I52" i="11" s="1"/>
  <c r="B52" i="11"/>
  <c r="A52" i="11"/>
  <c r="S51" i="11"/>
  <c r="J51" i="11"/>
  <c r="C51" i="11"/>
  <c r="I51" i="11" s="1"/>
  <c r="B51" i="11"/>
  <c r="A51" i="11"/>
  <c r="S50" i="11"/>
  <c r="J50" i="11"/>
  <c r="C50" i="11"/>
  <c r="I50" i="11" s="1"/>
  <c r="B50" i="11"/>
  <c r="A50" i="11"/>
  <c r="S49" i="11"/>
  <c r="J49" i="11"/>
  <c r="C49" i="11"/>
  <c r="I49" i="11" s="1"/>
  <c r="B49" i="11"/>
  <c r="A49" i="11"/>
  <c r="S48" i="11"/>
  <c r="J48" i="11"/>
  <c r="C48" i="11"/>
  <c r="I48" i="11" s="1"/>
  <c r="B48" i="11"/>
  <c r="A48" i="11"/>
  <c r="S47" i="11"/>
  <c r="J47" i="11"/>
  <c r="C47" i="11"/>
  <c r="I47" i="11" s="1"/>
  <c r="B47" i="11"/>
  <c r="A47" i="11"/>
  <c r="S46" i="11"/>
  <c r="J46" i="11"/>
  <c r="C46" i="11"/>
  <c r="I46" i="11" s="1"/>
  <c r="B46" i="11"/>
  <c r="A46" i="11"/>
  <c r="S45" i="11"/>
  <c r="M45" i="11"/>
  <c r="P45" i="11" s="1"/>
  <c r="J45" i="11"/>
  <c r="I45" i="11"/>
  <c r="C45" i="11"/>
  <c r="B45" i="11"/>
  <c r="A45" i="11"/>
  <c r="K45" i="11" s="1"/>
  <c r="S44" i="11"/>
  <c r="M44" i="11"/>
  <c r="P44" i="11" s="1"/>
  <c r="J44" i="11"/>
  <c r="I44" i="11"/>
  <c r="C44" i="11"/>
  <c r="B44" i="11"/>
  <c r="A44" i="11"/>
  <c r="K44" i="11" s="1"/>
  <c r="S43" i="11"/>
  <c r="M43" i="11"/>
  <c r="P43" i="11" s="1"/>
  <c r="J43" i="11"/>
  <c r="I43" i="11"/>
  <c r="C43" i="11"/>
  <c r="B43" i="11"/>
  <c r="A43" i="11"/>
  <c r="K43" i="11" s="1"/>
  <c r="S42" i="11"/>
  <c r="M42" i="11"/>
  <c r="P42" i="11" s="1"/>
  <c r="J42" i="11"/>
  <c r="I42" i="11"/>
  <c r="C42" i="11"/>
  <c r="B42" i="11"/>
  <c r="A42" i="11"/>
  <c r="K42" i="11" s="1"/>
  <c r="S41" i="11"/>
  <c r="M41" i="11"/>
  <c r="P41" i="11" s="1"/>
  <c r="J41" i="11"/>
  <c r="I41" i="11"/>
  <c r="C41" i="11"/>
  <c r="B41" i="11"/>
  <c r="A41" i="11"/>
  <c r="K41" i="11" s="1"/>
  <c r="S40" i="11"/>
  <c r="M40" i="11"/>
  <c r="P40" i="11" s="1"/>
  <c r="J40" i="11"/>
  <c r="I40" i="11"/>
  <c r="C40" i="11"/>
  <c r="B40" i="11"/>
  <c r="A40" i="11"/>
  <c r="K40" i="11" s="1"/>
  <c r="S39" i="11"/>
  <c r="M39" i="11"/>
  <c r="P39" i="11" s="1"/>
  <c r="J39" i="11"/>
  <c r="I39" i="11"/>
  <c r="C39" i="11"/>
  <c r="B39" i="11"/>
  <c r="A39" i="11"/>
  <c r="K39" i="11" s="1"/>
  <c r="S38" i="11"/>
  <c r="M38" i="11"/>
  <c r="P38" i="11" s="1"/>
  <c r="J38" i="11"/>
  <c r="I38" i="11"/>
  <c r="C38" i="11"/>
  <c r="B38" i="11"/>
  <c r="A38" i="11"/>
  <c r="K38" i="11" s="1"/>
  <c r="S37" i="11"/>
  <c r="M37" i="11"/>
  <c r="P37" i="11" s="1"/>
  <c r="J37" i="11"/>
  <c r="I37" i="11"/>
  <c r="C37" i="11"/>
  <c r="B37" i="11"/>
  <c r="A37" i="11"/>
  <c r="K37" i="11" s="1"/>
  <c r="S36" i="11"/>
  <c r="M36" i="11"/>
  <c r="P36" i="11" s="1"/>
  <c r="J36" i="11"/>
  <c r="I36" i="11"/>
  <c r="C36" i="11"/>
  <c r="B36" i="11"/>
  <c r="A36" i="11"/>
  <c r="K36" i="11" s="1"/>
  <c r="S35" i="11"/>
  <c r="M35" i="11"/>
  <c r="P35" i="11" s="1"/>
  <c r="J35" i="11"/>
  <c r="I35" i="11"/>
  <c r="C35" i="11"/>
  <c r="B35" i="11"/>
  <c r="A35" i="11"/>
  <c r="K35" i="11" s="1"/>
  <c r="S34" i="11"/>
  <c r="M34" i="11"/>
  <c r="P34" i="11" s="1"/>
  <c r="J34" i="11"/>
  <c r="I34" i="11"/>
  <c r="C34" i="11"/>
  <c r="B34" i="11"/>
  <c r="A34" i="11"/>
  <c r="K34" i="11" s="1"/>
  <c r="S33" i="11"/>
  <c r="M33" i="11"/>
  <c r="P33" i="11" s="1"/>
  <c r="J33" i="11"/>
  <c r="I33" i="11"/>
  <c r="C33" i="11"/>
  <c r="B33" i="11"/>
  <c r="A33" i="11"/>
  <c r="K33" i="11" s="1"/>
  <c r="S32" i="11"/>
  <c r="M32" i="11"/>
  <c r="P32" i="11" s="1"/>
  <c r="J32" i="11"/>
  <c r="I32" i="11"/>
  <c r="C32" i="11"/>
  <c r="B32" i="11"/>
  <c r="A32" i="11"/>
  <c r="K32" i="11" s="1"/>
  <c r="S31" i="11"/>
  <c r="M31" i="11"/>
  <c r="P31" i="11" s="1"/>
  <c r="J31" i="11"/>
  <c r="I31" i="11"/>
  <c r="C31" i="11"/>
  <c r="B31" i="11"/>
  <c r="A31" i="11"/>
  <c r="K31" i="11" s="1"/>
  <c r="S30" i="11"/>
  <c r="M30" i="11"/>
  <c r="P30" i="11" s="1"/>
  <c r="J30" i="11"/>
  <c r="I30" i="11"/>
  <c r="C30" i="11"/>
  <c r="B30" i="11"/>
  <c r="A30" i="11"/>
  <c r="K30" i="11" s="1"/>
  <c r="S29" i="11"/>
  <c r="M29" i="11"/>
  <c r="P29" i="11" s="1"/>
  <c r="J29" i="11"/>
  <c r="I29" i="11"/>
  <c r="C29" i="11"/>
  <c r="B29" i="11"/>
  <c r="A29" i="11"/>
  <c r="K29" i="11" s="1"/>
  <c r="S28" i="11"/>
  <c r="M28" i="11"/>
  <c r="P28" i="11" s="1"/>
  <c r="J28" i="11"/>
  <c r="I28" i="11"/>
  <c r="C28" i="11"/>
  <c r="B28" i="11"/>
  <c r="A28" i="11"/>
  <c r="K28" i="11" s="1"/>
  <c r="S27" i="11"/>
  <c r="M27" i="11"/>
  <c r="P27" i="11" s="1"/>
  <c r="J27" i="11"/>
  <c r="I27" i="11"/>
  <c r="C27" i="11"/>
  <c r="B27" i="11"/>
  <c r="A27" i="11"/>
  <c r="K27" i="11" s="1"/>
  <c r="S26" i="11"/>
  <c r="M26" i="11"/>
  <c r="P26" i="11" s="1"/>
  <c r="J26" i="11"/>
  <c r="I26" i="11"/>
  <c r="C26" i="11"/>
  <c r="B26" i="11"/>
  <c r="A26" i="11"/>
  <c r="K26" i="11" s="1"/>
  <c r="S25" i="11"/>
  <c r="M25" i="11"/>
  <c r="P25" i="11" s="1"/>
  <c r="J25" i="11"/>
  <c r="I25" i="11"/>
  <c r="C25" i="11"/>
  <c r="B25" i="11"/>
  <c r="A25" i="11"/>
  <c r="K25" i="11" s="1"/>
  <c r="S24" i="11"/>
  <c r="M24" i="11"/>
  <c r="P24" i="11" s="1"/>
  <c r="J24" i="11"/>
  <c r="I24" i="11"/>
  <c r="C24" i="11"/>
  <c r="B24" i="11"/>
  <c r="A24" i="11"/>
  <c r="K24" i="11" s="1"/>
  <c r="S23" i="11"/>
  <c r="M23" i="11"/>
  <c r="P23" i="11" s="1"/>
  <c r="J23" i="11"/>
  <c r="I23" i="11"/>
  <c r="C23" i="11"/>
  <c r="B23" i="11"/>
  <c r="A23" i="11"/>
  <c r="K23" i="11" s="1"/>
  <c r="S22" i="11"/>
  <c r="M22" i="11"/>
  <c r="P22" i="11" s="1"/>
  <c r="J22" i="11"/>
  <c r="I22" i="11"/>
  <c r="C22" i="11"/>
  <c r="B22" i="11"/>
  <c r="A22" i="11"/>
  <c r="K22" i="11" s="1"/>
  <c r="S21" i="11"/>
  <c r="M21" i="11"/>
  <c r="P21" i="11" s="1"/>
  <c r="J21" i="11"/>
  <c r="I21" i="11"/>
  <c r="C21" i="11"/>
  <c r="B21" i="11"/>
  <c r="A21" i="11"/>
  <c r="K21" i="11" s="1"/>
  <c r="S20" i="11"/>
  <c r="M20" i="11"/>
  <c r="P20" i="11" s="1"/>
  <c r="J20" i="11"/>
  <c r="I20" i="11"/>
  <c r="C20" i="11"/>
  <c r="B20" i="11"/>
  <c r="A20" i="11"/>
  <c r="K20" i="11" s="1"/>
  <c r="S19" i="11"/>
  <c r="M19" i="11"/>
  <c r="P19" i="11" s="1"/>
  <c r="J19" i="11"/>
  <c r="I19" i="11"/>
  <c r="C19" i="11"/>
  <c r="B19" i="11"/>
  <c r="A19" i="11"/>
  <c r="K19" i="11" s="1"/>
  <c r="S18" i="11"/>
  <c r="M18" i="11"/>
  <c r="P18" i="11" s="1"/>
  <c r="J18" i="11"/>
  <c r="I18" i="11"/>
  <c r="C18" i="11"/>
  <c r="B18" i="11"/>
  <c r="A18" i="11"/>
  <c r="K18" i="11" s="1"/>
  <c r="S17" i="11"/>
  <c r="M17" i="11"/>
  <c r="P17" i="11" s="1"/>
  <c r="J17" i="11"/>
  <c r="I17" i="11"/>
  <c r="C17" i="11"/>
  <c r="B17" i="11"/>
  <c r="A17" i="11"/>
  <c r="K17" i="11" s="1"/>
  <c r="S16" i="11"/>
  <c r="M16" i="11"/>
  <c r="P16" i="11" s="1"/>
  <c r="J16" i="11"/>
  <c r="I16" i="11"/>
  <c r="C16" i="11"/>
  <c r="B16" i="11"/>
  <c r="A16" i="11"/>
  <c r="K16" i="11" s="1"/>
  <c r="S15" i="11"/>
  <c r="M15" i="11"/>
  <c r="P15" i="11" s="1"/>
  <c r="J15" i="11"/>
  <c r="I15" i="11"/>
  <c r="C15" i="11"/>
  <c r="B15" i="11"/>
  <c r="A15" i="11"/>
  <c r="K15" i="11" s="1"/>
  <c r="S14" i="11"/>
  <c r="M14" i="11"/>
  <c r="P14" i="11" s="1"/>
  <c r="J14" i="11"/>
  <c r="I14" i="11"/>
  <c r="C14" i="11"/>
  <c r="B14" i="11"/>
  <c r="A14" i="11"/>
  <c r="K14" i="11" s="1"/>
  <c r="S13" i="11"/>
  <c r="M13" i="11"/>
  <c r="P13" i="11" s="1"/>
  <c r="J13" i="11"/>
  <c r="I13" i="11"/>
  <c r="C13" i="11"/>
  <c r="B13" i="11"/>
  <c r="A13" i="11"/>
  <c r="K13" i="11" s="1"/>
  <c r="S12" i="11"/>
  <c r="M12" i="11"/>
  <c r="P12" i="11" s="1"/>
  <c r="J12" i="11"/>
  <c r="I12" i="11"/>
  <c r="C12" i="11"/>
  <c r="B12" i="11"/>
  <c r="A12" i="11"/>
  <c r="K12" i="11" s="1"/>
  <c r="S11" i="11"/>
  <c r="M11" i="11"/>
  <c r="P11" i="11" s="1"/>
  <c r="J11" i="11"/>
  <c r="I11" i="11"/>
  <c r="C11" i="11"/>
  <c r="B11" i="11"/>
  <c r="A11" i="11"/>
  <c r="K11" i="11" s="1"/>
  <c r="S10" i="11"/>
  <c r="M10" i="11"/>
  <c r="P10" i="11" s="1"/>
  <c r="J10" i="11"/>
  <c r="I10" i="11"/>
  <c r="C10" i="11"/>
  <c r="B10" i="11"/>
  <c r="A10" i="11"/>
  <c r="K10" i="11" s="1"/>
  <c r="S9" i="11"/>
  <c r="M9" i="11"/>
  <c r="P9" i="11" s="1"/>
  <c r="J9" i="11"/>
  <c r="I9" i="11"/>
  <c r="C9" i="11"/>
  <c r="B9" i="11"/>
  <c r="A9" i="11"/>
  <c r="K9" i="11" s="1"/>
  <c r="S8" i="11"/>
  <c r="M8" i="11"/>
  <c r="P8" i="11" s="1"/>
  <c r="J8" i="11"/>
  <c r="I8" i="11"/>
  <c r="C8" i="11"/>
  <c r="B8" i="11"/>
  <c r="A8" i="11"/>
  <c r="K8" i="11" s="1"/>
  <c r="S7" i="11"/>
  <c r="M7" i="11"/>
  <c r="P7" i="11" s="1"/>
  <c r="J7" i="11"/>
  <c r="I7" i="11"/>
  <c r="C7" i="11"/>
  <c r="B7" i="11"/>
  <c r="A7" i="11"/>
  <c r="K7" i="11" s="1"/>
  <c r="S6" i="11"/>
  <c r="M6" i="11"/>
  <c r="P6" i="11" s="1"/>
  <c r="J6" i="11"/>
  <c r="I6" i="11"/>
  <c r="C6" i="11"/>
  <c r="B6" i="11"/>
  <c r="A6" i="11"/>
  <c r="K6" i="11" s="1"/>
  <c r="S5" i="11"/>
  <c r="M5" i="11"/>
  <c r="P5" i="11" s="1"/>
  <c r="J5" i="11"/>
  <c r="I5" i="11"/>
  <c r="C5" i="11"/>
  <c r="B5" i="11"/>
  <c r="A5" i="11"/>
  <c r="K5" i="11" s="1"/>
  <c r="S4" i="11"/>
  <c r="M4" i="11"/>
  <c r="P4" i="11" s="1"/>
  <c r="J4" i="11"/>
  <c r="I4" i="11"/>
  <c r="C4" i="11"/>
  <c r="B4" i="11"/>
  <c r="A4" i="11"/>
  <c r="S3" i="11"/>
  <c r="M3" i="11"/>
  <c r="P3" i="11" s="1"/>
  <c r="J3" i="11"/>
  <c r="I3" i="11"/>
  <c r="C3" i="11"/>
  <c r="B3" i="11"/>
  <c r="A3" i="11"/>
  <c r="A1" i="11"/>
  <c r="H303" i="10"/>
  <c r="G303" i="10"/>
  <c r="E303" i="10"/>
  <c r="S302" i="10"/>
  <c r="R302" i="10"/>
  <c r="O302" i="10"/>
  <c r="M302" i="10"/>
  <c r="N302" i="10" s="1"/>
  <c r="K302" i="10"/>
  <c r="J302" i="10"/>
  <c r="I302" i="10"/>
  <c r="C302" i="10"/>
  <c r="B302" i="10"/>
  <c r="A302" i="10"/>
  <c r="D302" i="11" s="1"/>
  <c r="S301" i="10"/>
  <c r="R301" i="10"/>
  <c r="O301" i="10"/>
  <c r="M301" i="10"/>
  <c r="N301" i="10" s="1"/>
  <c r="K301" i="10"/>
  <c r="J301" i="10"/>
  <c r="I301" i="10"/>
  <c r="C301" i="10"/>
  <c r="B301" i="10"/>
  <c r="A301" i="10"/>
  <c r="D301" i="11" s="1"/>
  <c r="S300" i="10"/>
  <c r="R300" i="10"/>
  <c r="O300" i="10"/>
  <c r="M300" i="10"/>
  <c r="N300" i="10" s="1"/>
  <c r="K300" i="10"/>
  <c r="J300" i="10"/>
  <c r="I300" i="10"/>
  <c r="C300" i="10"/>
  <c r="B300" i="10"/>
  <c r="A300" i="10"/>
  <c r="D300" i="11" s="1"/>
  <c r="S299" i="10"/>
  <c r="R299" i="10"/>
  <c r="O299" i="10"/>
  <c r="M299" i="10"/>
  <c r="N299" i="10" s="1"/>
  <c r="K299" i="10"/>
  <c r="J299" i="10"/>
  <c r="I299" i="10"/>
  <c r="C299" i="10"/>
  <c r="B299" i="10"/>
  <c r="A299" i="10"/>
  <c r="D299" i="11" s="1"/>
  <c r="S298" i="10"/>
  <c r="R298" i="10"/>
  <c r="O298" i="10"/>
  <c r="M298" i="10"/>
  <c r="N298" i="10" s="1"/>
  <c r="K298" i="10"/>
  <c r="J298" i="10"/>
  <c r="I298" i="10"/>
  <c r="C298" i="10"/>
  <c r="B298" i="10"/>
  <c r="A298" i="10"/>
  <c r="D298" i="11" s="1"/>
  <c r="S297" i="10"/>
  <c r="R297" i="10"/>
  <c r="O297" i="10"/>
  <c r="M297" i="10"/>
  <c r="N297" i="10" s="1"/>
  <c r="K297" i="10"/>
  <c r="J297" i="10"/>
  <c r="I297" i="10"/>
  <c r="C297" i="10"/>
  <c r="B297" i="10"/>
  <c r="A297" i="10"/>
  <c r="D297" i="11" s="1"/>
  <c r="S296" i="10"/>
  <c r="R296" i="10"/>
  <c r="O296" i="10"/>
  <c r="M296" i="10"/>
  <c r="N296" i="10" s="1"/>
  <c r="K296" i="10"/>
  <c r="J296" i="10"/>
  <c r="I296" i="10"/>
  <c r="C296" i="10"/>
  <c r="B296" i="10"/>
  <c r="A296" i="10"/>
  <c r="D296" i="11" s="1"/>
  <c r="S295" i="10"/>
  <c r="R295" i="10"/>
  <c r="O295" i="10"/>
  <c r="M295" i="10"/>
  <c r="N295" i="10" s="1"/>
  <c r="K295" i="10"/>
  <c r="J295" i="10"/>
  <c r="I295" i="10"/>
  <c r="C295" i="10"/>
  <c r="B295" i="10"/>
  <c r="A295" i="10"/>
  <c r="D295" i="11" s="1"/>
  <c r="S294" i="10"/>
  <c r="R294" i="10"/>
  <c r="O294" i="10"/>
  <c r="M294" i="10"/>
  <c r="N294" i="10" s="1"/>
  <c r="K294" i="10"/>
  <c r="J294" i="10"/>
  <c r="I294" i="10"/>
  <c r="C294" i="10"/>
  <c r="B294" i="10"/>
  <c r="A294" i="10"/>
  <c r="D294" i="11" s="1"/>
  <c r="S293" i="10"/>
  <c r="R293" i="10"/>
  <c r="O293" i="10"/>
  <c r="M293" i="10"/>
  <c r="N293" i="10" s="1"/>
  <c r="K293" i="10"/>
  <c r="J293" i="10"/>
  <c r="I293" i="10"/>
  <c r="C293" i="10"/>
  <c r="B293" i="10"/>
  <c r="A293" i="10"/>
  <c r="D293" i="11" s="1"/>
  <c r="S292" i="10"/>
  <c r="R292" i="10"/>
  <c r="O292" i="10"/>
  <c r="M292" i="10"/>
  <c r="N292" i="10" s="1"/>
  <c r="K292" i="10"/>
  <c r="J292" i="10"/>
  <c r="I292" i="10"/>
  <c r="C292" i="10"/>
  <c r="B292" i="10"/>
  <c r="A292" i="10"/>
  <c r="D292" i="11" s="1"/>
  <c r="S291" i="10"/>
  <c r="R291" i="10"/>
  <c r="O291" i="10"/>
  <c r="M291" i="10"/>
  <c r="N291" i="10" s="1"/>
  <c r="K291" i="10"/>
  <c r="J291" i="10"/>
  <c r="I291" i="10"/>
  <c r="C291" i="10"/>
  <c r="B291" i="10"/>
  <c r="A291" i="10"/>
  <c r="D291" i="11" s="1"/>
  <c r="S290" i="10"/>
  <c r="R290" i="10"/>
  <c r="O290" i="10"/>
  <c r="M290" i="10"/>
  <c r="N290" i="10" s="1"/>
  <c r="K290" i="10"/>
  <c r="J290" i="10"/>
  <c r="I290" i="10"/>
  <c r="C290" i="10"/>
  <c r="B290" i="10"/>
  <c r="A290" i="10"/>
  <c r="D290" i="11" s="1"/>
  <c r="S289" i="10"/>
  <c r="R289" i="10"/>
  <c r="O289" i="10"/>
  <c r="M289" i="10"/>
  <c r="N289" i="10" s="1"/>
  <c r="K289" i="10"/>
  <c r="J289" i="10"/>
  <c r="I289" i="10"/>
  <c r="C289" i="10"/>
  <c r="B289" i="10"/>
  <c r="A289" i="10"/>
  <c r="D289" i="11" s="1"/>
  <c r="S288" i="10"/>
  <c r="R288" i="10"/>
  <c r="O288" i="10"/>
  <c r="M288" i="10"/>
  <c r="N288" i="10" s="1"/>
  <c r="K288" i="10"/>
  <c r="J288" i="10"/>
  <c r="I288" i="10"/>
  <c r="C288" i="10"/>
  <c r="B288" i="10"/>
  <c r="A288" i="10"/>
  <c r="D288" i="11" s="1"/>
  <c r="S287" i="10"/>
  <c r="R287" i="10"/>
  <c r="O287" i="10"/>
  <c r="M287" i="10"/>
  <c r="N287" i="10" s="1"/>
  <c r="K287" i="10"/>
  <c r="J287" i="10"/>
  <c r="I287" i="10"/>
  <c r="C287" i="10"/>
  <c r="B287" i="10"/>
  <c r="A287" i="10"/>
  <c r="D287" i="11" s="1"/>
  <c r="S286" i="10"/>
  <c r="R286" i="10"/>
  <c r="O286" i="10"/>
  <c r="M286" i="10"/>
  <c r="N286" i="10" s="1"/>
  <c r="K286" i="10"/>
  <c r="J286" i="10"/>
  <c r="I286" i="10"/>
  <c r="C286" i="10"/>
  <c r="B286" i="10"/>
  <c r="A286" i="10"/>
  <c r="D286" i="11" s="1"/>
  <c r="S285" i="10"/>
  <c r="R285" i="10"/>
  <c r="O285" i="10"/>
  <c r="M285" i="10"/>
  <c r="N285" i="10" s="1"/>
  <c r="K285" i="10"/>
  <c r="J285" i="10"/>
  <c r="I285" i="10"/>
  <c r="C285" i="10"/>
  <c r="B285" i="10"/>
  <c r="A285" i="10"/>
  <c r="D285" i="11" s="1"/>
  <c r="S284" i="10"/>
  <c r="R284" i="10"/>
  <c r="O284" i="10"/>
  <c r="M284" i="10"/>
  <c r="N284" i="10" s="1"/>
  <c r="K284" i="10"/>
  <c r="J284" i="10"/>
  <c r="I284" i="10"/>
  <c r="C284" i="10"/>
  <c r="B284" i="10"/>
  <c r="A284" i="10"/>
  <c r="D284" i="11" s="1"/>
  <c r="S283" i="10"/>
  <c r="R283" i="10"/>
  <c r="O283" i="10"/>
  <c r="M283" i="10"/>
  <c r="N283" i="10" s="1"/>
  <c r="K283" i="10"/>
  <c r="J283" i="10"/>
  <c r="I283" i="10"/>
  <c r="C283" i="10"/>
  <c r="B283" i="10"/>
  <c r="A283" i="10"/>
  <c r="D283" i="11" s="1"/>
  <c r="S282" i="10"/>
  <c r="R282" i="10"/>
  <c r="O282" i="10"/>
  <c r="M282" i="10"/>
  <c r="N282" i="10" s="1"/>
  <c r="K282" i="10"/>
  <c r="J282" i="10"/>
  <c r="I282" i="10"/>
  <c r="C282" i="10"/>
  <c r="B282" i="10"/>
  <c r="A282" i="10"/>
  <c r="D282" i="11" s="1"/>
  <c r="S281" i="10"/>
  <c r="R281" i="10"/>
  <c r="O281" i="10"/>
  <c r="M281" i="10"/>
  <c r="N281" i="10" s="1"/>
  <c r="K281" i="10"/>
  <c r="J281" i="10"/>
  <c r="I281" i="10"/>
  <c r="C281" i="10"/>
  <c r="B281" i="10"/>
  <c r="A281" i="10"/>
  <c r="D281" i="11" s="1"/>
  <c r="S280" i="10"/>
  <c r="R280" i="10"/>
  <c r="O280" i="10"/>
  <c r="M280" i="10"/>
  <c r="N280" i="10" s="1"/>
  <c r="K280" i="10"/>
  <c r="J280" i="10"/>
  <c r="I280" i="10"/>
  <c r="C280" i="10"/>
  <c r="B280" i="10"/>
  <c r="A280" i="10"/>
  <c r="D280" i="11" s="1"/>
  <c r="S279" i="10"/>
  <c r="R279" i="10"/>
  <c r="O279" i="10"/>
  <c r="M279" i="10"/>
  <c r="N279" i="10" s="1"/>
  <c r="K279" i="10"/>
  <c r="J279" i="10"/>
  <c r="I279" i="10"/>
  <c r="C279" i="10"/>
  <c r="B279" i="10"/>
  <c r="A279" i="10"/>
  <c r="D279" i="11" s="1"/>
  <c r="S278" i="10"/>
  <c r="R278" i="10"/>
  <c r="O278" i="10"/>
  <c r="M278" i="10"/>
  <c r="N278" i="10" s="1"/>
  <c r="K278" i="10"/>
  <c r="J278" i="10"/>
  <c r="I278" i="10"/>
  <c r="C278" i="10"/>
  <c r="B278" i="10"/>
  <c r="A278" i="10"/>
  <c r="D278" i="11" s="1"/>
  <c r="S277" i="10"/>
  <c r="R277" i="10"/>
  <c r="O277" i="10"/>
  <c r="M277" i="10"/>
  <c r="N277" i="10" s="1"/>
  <c r="K277" i="10"/>
  <c r="J277" i="10"/>
  <c r="I277" i="10"/>
  <c r="C277" i="10"/>
  <c r="B277" i="10"/>
  <c r="A277" i="10"/>
  <c r="D277" i="11" s="1"/>
  <c r="S276" i="10"/>
  <c r="R276" i="10"/>
  <c r="O276" i="10"/>
  <c r="M276" i="10"/>
  <c r="N276" i="10" s="1"/>
  <c r="K276" i="10"/>
  <c r="J276" i="10"/>
  <c r="I276" i="10"/>
  <c r="C276" i="10"/>
  <c r="B276" i="10"/>
  <c r="A276" i="10"/>
  <c r="D276" i="11" s="1"/>
  <c r="S275" i="10"/>
  <c r="R275" i="10"/>
  <c r="O275" i="10"/>
  <c r="M275" i="10"/>
  <c r="N275" i="10" s="1"/>
  <c r="K275" i="10"/>
  <c r="J275" i="10"/>
  <c r="I275" i="10"/>
  <c r="C275" i="10"/>
  <c r="B275" i="10"/>
  <c r="A275" i="10"/>
  <c r="D275" i="11" s="1"/>
  <c r="S274" i="10"/>
  <c r="R274" i="10"/>
  <c r="O274" i="10"/>
  <c r="M274" i="10"/>
  <c r="N274" i="10" s="1"/>
  <c r="K274" i="10"/>
  <c r="J274" i="10"/>
  <c r="C274" i="10"/>
  <c r="I274" i="10" s="1"/>
  <c r="B274" i="10"/>
  <c r="A274" i="10"/>
  <c r="D274" i="11" s="1"/>
  <c r="S273" i="10"/>
  <c r="R273" i="10"/>
  <c r="O273" i="10"/>
  <c r="M273" i="10"/>
  <c r="N273" i="10" s="1"/>
  <c r="K273" i="10"/>
  <c r="J273" i="10"/>
  <c r="C273" i="10"/>
  <c r="I273" i="10" s="1"/>
  <c r="B273" i="10"/>
  <c r="A273" i="10"/>
  <c r="D273" i="11" s="1"/>
  <c r="S272" i="10"/>
  <c r="R272" i="10"/>
  <c r="O272" i="10"/>
  <c r="M272" i="10"/>
  <c r="N272" i="10" s="1"/>
  <c r="K272" i="10"/>
  <c r="J272" i="10"/>
  <c r="C272" i="10"/>
  <c r="I272" i="10" s="1"/>
  <c r="B272" i="10"/>
  <c r="A272" i="10"/>
  <c r="D272" i="11" s="1"/>
  <c r="S271" i="10"/>
  <c r="R271" i="10"/>
  <c r="O271" i="10"/>
  <c r="M271" i="10"/>
  <c r="N271" i="10" s="1"/>
  <c r="K271" i="10"/>
  <c r="J271" i="10"/>
  <c r="C271" i="10"/>
  <c r="I271" i="10" s="1"/>
  <c r="B271" i="10"/>
  <c r="A271" i="10"/>
  <c r="D271" i="11" s="1"/>
  <c r="S270" i="10"/>
  <c r="R270" i="10"/>
  <c r="O270" i="10"/>
  <c r="N270" i="10"/>
  <c r="M270" i="10"/>
  <c r="K270" i="10"/>
  <c r="J270" i="10"/>
  <c r="C270" i="10"/>
  <c r="I270" i="10" s="1"/>
  <c r="B270" i="10"/>
  <c r="A270" i="10"/>
  <c r="D270" i="11" s="1"/>
  <c r="S269" i="10"/>
  <c r="R269" i="10"/>
  <c r="O269" i="10"/>
  <c r="N269" i="10"/>
  <c r="M269" i="10"/>
  <c r="K269" i="10"/>
  <c r="J269" i="10"/>
  <c r="C269" i="10"/>
  <c r="I269" i="10" s="1"/>
  <c r="B269" i="10"/>
  <c r="A269" i="10"/>
  <c r="D269" i="11" s="1"/>
  <c r="S268" i="10"/>
  <c r="R268" i="10"/>
  <c r="O268" i="10"/>
  <c r="N268" i="10"/>
  <c r="M268" i="10"/>
  <c r="K268" i="10"/>
  <c r="J268" i="10"/>
  <c r="C268" i="10"/>
  <c r="I268" i="10" s="1"/>
  <c r="B268" i="10"/>
  <c r="A268" i="10"/>
  <c r="D268" i="11" s="1"/>
  <c r="S267" i="10"/>
  <c r="R267" i="10"/>
  <c r="O267" i="10"/>
  <c r="N267" i="10"/>
  <c r="M267" i="10"/>
  <c r="K267" i="10"/>
  <c r="J267" i="10"/>
  <c r="C267" i="10"/>
  <c r="I267" i="10" s="1"/>
  <c r="B267" i="10"/>
  <c r="A267" i="10"/>
  <c r="D267" i="11" s="1"/>
  <c r="S266" i="10"/>
  <c r="R266" i="10"/>
  <c r="O266" i="10"/>
  <c r="N266" i="10"/>
  <c r="M266" i="10"/>
  <c r="K266" i="10"/>
  <c r="J266" i="10"/>
  <c r="C266" i="10"/>
  <c r="I266" i="10" s="1"/>
  <c r="B266" i="10"/>
  <c r="A266" i="10"/>
  <c r="D266" i="11" s="1"/>
  <c r="S265" i="10"/>
  <c r="R265" i="10"/>
  <c r="O265" i="10"/>
  <c r="N265" i="10"/>
  <c r="M265" i="10"/>
  <c r="K265" i="10"/>
  <c r="J265" i="10"/>
  <c r="C265" i="10"/>
  <c r="I265" i="10" s="1"/>
  <c r="B265" i="10"/>
  <c r="A265" i="10"/>
  <c r="D265" i="11" s="1"/>
  <c r="S264" i="10"/>
  <c r="R264" i="10"/>
  <c r="O264" i="10"/>
  <c r="N264" i="10"/>
  <c r="M264" i="10"/>
  <c r="K264" i="10"/>
  <c r="J264" i="10"/>
  <c r="C264" i="10"/>
  <c r="I264" i="10" s="1"/>
  <c r="B264" i="10"/>
  <c r="A264" i="10"/>
  <c r="D264" i="11" s="1"/>
  <c r="S263" i="10"/>
  <c r="R263" i="10"/>
  <c r="O263" i="10"/>
  <c r="N263" i="10"/>
  <c r="M263" i="10"/>
  <c r="K263" i="10"/>
  <c r="J263" i="10"/>
  <c r="C263" i="10"/>
  <c r="I263" i="10" s="1"/>
  <c r="B263" i="10"/>
  <c r="A263" i="10"/>
  <c r="D263" i="11" s="1"/>
  <c r="S262" i="10"/>
  <c r="R262" i="10"/>
  <c r="O262" i="10"/>
  <c r="N262" i="10"/>
  <c r="M262" i="10"/>
  <c r="K262" i="10"/>
  <c r="J262" i="10"/>
  <c r="C262" i="10"/>
  <c r="I262" i="10" s="1"/>
  <c r="B262" i="10"/>
  <c r="A262" i="10"/>
  <c r="D262" i="11" s="1"/>
  <c r="S261" i="10"/>
  <c r="R261" i="10"/>
  <c r="O261" i="10"/>
  <c r="N261" i="10"/>
  <c r="M261" i="10"/>
  <c r="K261" i="10"/>
  <c r="J261" i="10"/>
  <c r="C261" i="10"/>
  <c r="I261" i="10" s="1"/>
  <c r="B261" i="10"/>
  <c r="A261" i="10"/>
  <c r="D261" i="11" s="1"/>
  <c r="S260" i="10"/>
  <c r="R260" i="10"/>
  <c r="O260" i="10"/>
  <c r="N260" i="10"/>
  <c r="M260" i="10"/>
  <c r="K260" i="10"/>
  <c r="J260" i="10"/>
  <c r="C260" i="10"/>
  <c r="I260" i="10" s="1"/>
  <c r="B260" i="10"/>
  <c r="A260" i="10"/>
  <c r="D260" i="11" s="1"/>
  <c r="S259" i="10"/>
  <c r="R259" i="10"/>
  <c r="O259" i="10"/>
  <c r="N259" i="10"/>
  <c r="M259" i="10"/>
  <c r="K259" i="10"/>
  <c r="J259" i="10"/>
  <c r="C259" i="10"/>
  <c r="I259" i="10" s="1"/>
  <c r="B259" i="10"/>
  <c r="A259" i="10"/>
  <c r="D259" i="11" s="1"/>
  <c r="S258" i="10"/>
  <c r="R258" i="10"/>
  <c r="O258" i="10"/>
  <c r="N258" i="10"/>
  <c r="M258" i="10"/>
  <c r="K258" i="10"/>
  <c r="J258" i="10"/>
  <c r="C258" i="10"/>
  <c r="I258" i="10" s="1"/>
  <c r="B258" i="10"/>
  <c r="A258" i="10"/>
  <c r="D258" i="11" s="1"/>
  <c r="S257" i="10"/>
  <c r="R257" i="10"/>
  <c r="O257" i="10"/>
  <c r="N257" i="10"/>
  <c r="M257" i="10"/>
  <c r="K257" i="10"/>
  <c r="J257" i="10"/>
  <c r="C257" i="10"/>
  <c r="I257" i="10" s="1"/>
  <c r="B257" i="10"/>
  <c r="A257" i="10"/>
  <c r="D257" i="11" s="1"/>
  <c r="S256" i="10"/>
  <c r="R256" i="10"/>
  <c r="O256" i="10"/>
  <c r="N256" i="10"/>
  <c r="M256" i="10"/>
  <c r="K256" i="10"/>
  <c r="J256" i="10"/>
  <c r="C256" i="10"/>
  <c r="I256" i="10" s="1"/>
  <c r="B256" i="10"/>
  <c r="A256" i="10"/>
  <c r="D256" i="11" s="1"/>
  <c r="S255" i="10"/>
  <c r="R255" i="10"/>
  <c r="O255" i="10"/>
  <c r="N255" i="10"/>
  <c r="M255" i="10"/>
  <c r="K255" i="10"/>
  <c r="J255" i="10"/>
  <c r="C255" i="10"/>
  <c r="I255" i="10" s="1"/>
  <c r="B255" i="10"/>
  <c r="A255" i="10"/>
  <c r="D255" i="11" s="1"/>
  <c r="S254" i="10"/>
  <c r="R254" i="10"/>
  <c r="O254" i="10"/>
  <c r="N254" i="10"/>
  <c r="M254" i="10"/>
  <c r="K254" i="10"/>
  <c r="J254" i="10"/>
  <c r="C254" i="10"/>
  <c r="I254" i="10" s="1"/>
  <c r="B254" i="10"/>
  <c r="A254" i="10"/>
  <c r="D254" i="11" s="1"/>
  <c r="S253" i="10"/>
  <c r="R253" i="10"/>
  <c r="O253" i="10"/>
  <c r="N253" i="10"/>
  <c r="M253" i="10"/>
  <c r="K253" i="10"/>
  <c r="J253" i="10"/>
  <c r="C253" i="10"/>
  <c r="I253" i="10" s="1"/>
  <c r="B253" i="10"/>
  <c r="A253" i="10"/>
  <c r="D253" i="11" s="1"/>
  <c r="S252" i="10"/>
  <c r="R252" i="10"/>
  <c r="O252" i="10"/>
  <c r="N252" i="10"/>
  <c r="M252" i="10"/>
  <c r="P252" i="10" s="1"/>
  <c r="K252" i="10"/>
  <c r="J252" i="10"/>
  <c r="C252" i="10"/>
  <c r="I252" i="10" s="1"/>
  <c r="B252" i="10"/>
  <c r="A252" i="10"/>
  <c r="D252" i="11" s="1"/>
  <c r="S251" i="10"/>
  <c r="R251" i="10"/>
  <c r="J251" i="10"/>
  <c r="C251" i="10"/>
  <c r="I251" i="10" s="1"/>
  <c r="B251" i="10"/>
  <c r="A251" i="10"/>
  <c r="D251" i="11" s="1"/>
  <c r="S250" i="10"/>
  <c r="R250" i="10"/>
  <c r="J250" i="10"/>
  <c r="C250" i="10"/>
  <c r="I250" i="10" s="1"/>
  <c r="B250" i="10"/>
  <c r="A250" i="10"/>
  <c r="D250" i="11" s="1"/>
  <c r="S249" i="10"/>
  <c r="R249" i="10"/>
  <c r="J249" i="10"/>
  <c r="C249" i="10"/>
  <c r="I249" i="10" s="1"/>
  <c r="B249" i="10"/>
  <c r="A249" i="10"/>
  <c r="D249" i="11" s="1"/>
  <c r="S248" i="10"/>
  <c r="J248" i="10"/>
  <c r="C248" i="10"/>
  <c r="I248" i="10" s="1"/>
  <c r="B248" i="10"/>
  <c r="A248" i="10"/>
  <c r="S247" i="10"/>
  <c r="J247" i="10"/>
  <c r="C247" i="10"/>
  <c r="I247" i="10" s="1"/>
  <c r="B247" i="10"/>
  <c r="A247" i="10"/>
  <c r="S246" i="10"/>
  <c r="J246" i="10"/>
  <c r="C246" i="10"/>
  <c r="I246" i="10" s="1"/>
  <c r="B246" i="10"/>
  <c r="A246" i="10"/>
  <c r="S245" i="10"/>
  <c r="J245" i="10"/>
  <c r="C245" i="10"/>
  <c r="I245" i="10" s="1"/>
  <c r="B245" i="10"/>
  <c r="A245" i="10"/>
  <c r="S244" i="10"/>
  <c r="J244" i="10"/>
  <c r="C244" i="10"/>
  <c r="I244" i="10" s="1"/>
  <c r="B244" i="10"/>
  <c r="A244" i="10"/>
  <c r="S243" i="10"/>
  <c r="J243" i="10"/>
  <c r="C243" i="10"/>
  <c r="I243" i="10" s="1"/>
  <c r="B243" i="10"/>
  <c r="A243" i="10"/>
  <c r="S242" i="10"/>
  <c r="J242" i="10"/>
  <c r="C242" i="10"/>
  <c r="I242" i="10" s="1"/>
  <c r="B242" i="10"/>
  <c r="A242" i="10"/>
  <c r="S241" i="10"/>
  <c r="J241" i="10"/>
  <c r="C241" i="10"/>
  <c r="I241" i="10" s="1"/>
  <c r="B241" i="10"/>
  <c r="A241" i="10"/>
  <c r="S240" i="10"/>
  <c r="J240" i="10"/>
  <c r="C240" i="10"/>
  <c r="I240" i="10" s="1"/>
  <c r="B240" i="10"/>
  <c r="A240" i="10"/>
  <c r="S239" i="10"/>
  <c r="J239" i="10"/>
  <c r="C239" i="10"/>
  <c r="I239" i="10" s="1"/>
  <c r="B239" i="10"/>
  <c r="A239" i="10"/>
  <c r="S238" i="10"/>
  <c r="J238" i="10"/>
  <c r="C238" i="10"/>
  <c r="I238" i="10" s="1"/>
  <c r="B238" i="10"/>
  <c r="A238" i="10"/>
  <c r="S237" i="10"/>
  <c r="J237" i="10"/>
  <c r="C237" i="10"/>
  <c r="I237" i="10" s="1"/>
  <c r="B237" i="10"/>
  <c r="A237" i="10"/>
  <c r="S236" i="10"/>
  <c r="J236" i="10"/>
  <c r="C236" i="10"/>
  <c r="I236" i="10" s="1"/>
  <c r="B236" i="10"/>
  <c r="A236" i="10"/>
  <c r="S235" i="10"/>
  <c r="J235" i="10"/>
  <c r="C235" i="10"/>
  <c r="I235" i="10" s="1"/>
  <c r="B235" i="10"/>
  <c r="A235" i="10"/>
  <c r="S234" i="10"/>
  <c r="J234" i="10"/>
  <c r="C234" i="10"/>
  <c r="I234" i="10" s="1"/>
  <c r="B234" i="10"/>
  <c r="A234" i="10"/>
  <c r="S233" i="10"/>
  <c r="J233" i="10"/>
  <c r="C233" i="10"/>
  <c r="I233" i="10" s="1"/>
  <c r="B233" i="10"/>
  <c r="A233" i="10"/>
  <c r="S232" i="10"/>
  <c r="J232" i="10"/>
  <c r="C232" i="10"/>
  <c r="I232" i="10" s="1"/>
  <c r="B232" i="10"/>
  <c r="A232" i="10"/>
  <c r="S231" i="10"/>
  <c r="J231" i="10"/>
  <c r="C231" i="10"/>
  <c r="I231" i="10" s="1"/>
  <c r="B231" i="10"/>
  <c r="A231" i="10"/>
  <c r="S230" i="10"/>
  <c r="J230" i="10"/>
  <c r="C230" i="10"/>
  <c r="I230" i="10" s="1"/>
  <c r="B230" i="10"/>
  <c r="A230" i="10"/>
  <c r="S229" i="10"/>
  <c r="J229" i="10"/>
  <c r="C229" i="10"/>
  <c r="I229" i="10" s="1"/>
  <c r="B229" i="10"/>
  <c r="A229" i="10"/>
  <c r="S228" i="10"/>
  <c r="J228" i="10"/>
  <c r="C228" i="10"/>
  <c r="I228" i="10" s="1"/>
  <c r="B228" i="10"/>
  <c r="A228" i="10"/>
  <c r="S227" i="10"/>
  <c r="J227" i="10"/>
  <c r="C227" i="10"/>
  <c r="I227" i="10" s="1"/>
  <c r="B227" i="10"/>
  <c r="A227" i="10"/>
  <c r="S226" i="10"/>
  <c r="J226" i="10"/>
  <c r="C226" i="10"/>
  <c r="I226" i="10" s="1"/>
  <c r="B226" i="10"/>
  <c r="A226" i="10"/>
  <c r="S225" i="10"/>
  <c r="J225" i="10"/>
  <c r="C225" i="10"/>
  <c r="I225" i="10" s="1"/>
  <c r="B225" i="10"/>
  <c r="A225" i="10"/>
  <c r="S224" i="10"/>
  <c r="J224" i="10"/>
  <c r="C224" i="10"/>
  <c r="I224" i="10" s="1"/>
  <c r="B224" i="10"/>
  <c r="A224" i="10"/>
  <c r="S223" i="10"/>
  <c r="J223" i="10"/>
  <c r="C223" i="10"/>
  <c r="I223" i="10" s="1"/>
  <c r="B223" i="10"/>
  <c r="A223" i="10"/>
  <c r="S222" i="10"/>
  <c r="J222" i="10"/>
  <c r="C222" i="10"/>
  <c r="I222" i="10" s="1"/>
  <c r="B222" i="10"/>
  <c r="A222" i="10"/>
  <c r="S221" i="10"/>
  <c r="J221" i="10"/>
  <c r="C221" i="10"/>
  <c r="I221" i="10" s="1"/>
  <c r="B221" i="10"/>
  <c r="A221" i="10"/>
  <c r="S220" i="10"/>
  <c r="J220" i="10"/>
  <c r="C220" i="10"/>
  <c r="I220" i="10" s="1"/>
  <c r="B220" i="10"/>
  <c r="A220" i="10"/>
  <c r="S219" i="10"/>
  <c r="J219" i="10"/>
  <c r="C219" i="10"/>
  <c r="I219" i="10" s="1"/>
  <c r="B219" i="10"/>
  <c r="A219" i="10"/>
  <c r="S218" i="10"/>
  <c r="J218" i="10"/>
  <c r="C218" i="10"/>
  <c r="I218" i="10" s="1"/>
  <c r="B218" i="10"/>
  <c r="A218" i="10"/>
  <c r="S217" i="10"/>
  <c r="J217" i="10"/>
  <c r="C217" i="10"/>
  <c r="I217" i="10" s="1"/>
  <c r="B217" i="10"/>
  <c r="A217" i="10"/>
  <c r="S216" i="10"/>
  <c r="J216" i="10"/>
  <c r="C216" i="10"/>
  <c r="I216" i="10" s="1"/>
  <c r="B216" i="10"/>
  <c r="A216" i="10"/>
  <c r="S215" i="10"/>
  <c r="J215" i="10"/>
  <c r="C215" i="10"/>
  <c r="I215" i="10" s="1"/>
  <c r="B215" i="10"/>
  <c r="A215" i="10"/>
  <c r="S214" i="10"/>
  <c r="J214" i="10"/>
  <c r="C214" i="10"/>
  <c r="I214" i="10" s="1"/>
  <c r="B214" i="10"/>
  <c r="A214" i="10"/>
  <c r="S213" i="10"/>
  <c r="J213" i="10"/>
  <c r="C213" i="10"/>
  <c r="I213" i="10" s="1"/>
  <c r="B213" i="10"/>
  <c r="A213" i="10"/>
  <c r="S212" i="10"/>
  <c r="J212" i="10"/>
  <c r="C212" i="10"/>
  <c r="I212" i="10" s="1"/>
  <c r="B212" i="10"/>
  <c r="A212" i="10"/>
  <c r="S211" i="10"/>
  <c r="J211" i="10"/>
  <c r="C211" i="10"/>
  <c r="I211" i="10" s="1"/>
  <c r="B211" i="10"/>
  <c r="A211" i="10"/>
  <c r="S210" i="10"/>
  <c r="J210" i="10"/>
  <c r="C210" i="10"/>
  <c r="I210" i="10" s="1"/>
  <c r="B210" i="10"/>
  <c r="A210" i="10"/>
  <c r="S209" i="10"/>
  <c r="J209" i="10"/>
  <c r="C209" i="10"/>
  <c r="I209" i="10" s="1"/>
  <c r="B209" i="10"/>
  <c r="A209" i="10"/>
  <c r="S208" i="10"/>
  <c r="J208" i="10"/>
  <c r="C208" i="10"/>
  <c r="I208" i="10" s="1"/>
  <c r="B208" i="10"/>
  <c r="A208" i="10"/>
  <c r="S207" i="10"/>
  <c r="J207" i="10"/>
  <c r="C207" i="10"/>
  <c r="I207" i="10" s="1"/>
  <c r="B207" i="10"/>
  <c r="A207" i="10"/>
  <c r="S206" i="10"/>
  <c r="J206" i="10"/>
  <c r="C206" i="10"/>
  <c r="I206" i="10" s="1"/>
  <c r="B206" i="10"/>
  <c r="A206" i="10"/>
  <c r="S205" i="10"/>
  <c r="J205" i="10"/>
  <c r="C205" i="10"/>
  <c r="I205" i="10" s="1"/>
  <c r="B205" i="10"/>
  <c r="A205" i="10"/>
  <c r="S204" i="10"/>
  <c r="J204" i="10"/>
  <c r="C204" i="10"/>
  <c r="I204" i="10" s="1"/>
  <c r="B204" i="10"/>
  <c r="A204" i="10"/>
  <c r="S203" i="10"/>
  <c r="J203" i="10"/>
  <c r="C203" i="10"/>
  <c r="I203" i="10" s="1"/>
  <c r="B203" i="10"/>
  <c r="A203" i="10"/>
  <c r="S202" i="10"/>
  <c r="J202" i="10"/>
  <c r="C202" i="10"/>
  <c r="I202" i="10" s="1"/>
  <c r="B202" i="10"/>
  <c r="A202" i="10"/>
  <c r="S201" i="10"/>
  <c r="J201" i="10"/>
  <c r="C201" i="10"/>
  <c r="I201" i="10" s="1"/>
  <c r="B201" i="10"/>
  <c r="A201" i="10"/>
  <c r="S200" i="10"/>
  <c r="J200" i="10"/>
  <c r="C200" i="10"/>
  <c r="I200" i="10" s="1"/>
  <c r="B200" i="10"/>
  <c r="A200" i="10"/>
  <c r="S199" i="10"/>
  <c r="J199" i="10"/>
  <c r="C199" i="10"/>
  <c r="I199" i="10" s="1"/>
  <c r="B199" i="10"/>
  <c r="A199" i="10"/>
  <c r="S198" i="10"/>
  <c r="J198" i="10"/>
  <c r="C198" i="10"/>
  <c r="I198" i="10" s="1"/>
  <c r="B198" i="10"/>
  <c r="A198" i="10"/>
  <c r="S197" i="10"/>
  <c r="J197" i="10"/>
  <c r="C197" i="10"/>
  <c r="I197" i="10" s="1"/>
  <c r="B197" i="10"/>
  <c r="A197" i="10"/>
  <c r="S196" i="10"/>
  <c r="J196" i="10"/>
  <c r="C196" i="10"/>
  <c r="I196" i="10" s="1"/>
  <c r="B196" i="10"/>
  <c r="A196" i="10"/>
  <c r="S195" i="10"/>
  <c r="J195" i="10"/>
  <c r="C195" i="10"/>
  <c r="I195" i="10" s="1"/>
  <c r="B195" i="10"/>
  <c r="A195" i="10"/>
  <c r="S194" i="10"/>
  <c r="J194" i="10"/>
  <c r="C194" i="10"/>
  <c r="I194" i="10" s="1"/>
  <c r="B194" i="10"/>
  <c r="A194" i="10"/>
  <c r="S193" i="10"/>
  <c r="J193" i="10"/>
  <c r="C193" i="10"/>
  <c r="I193" i="10" s="1"/>
  <c r="B193" i="10"/>
  <c r="A193" i="10"/>
  <c r="S192" i="10"/>
  <c r="J192" i="10"/>
  <c r="C192" i="10"/>
  <c r="I192" i="10" s="1"/>
  <c r="B192" i="10"/>
  <c r="A192" i="10"/>
  <c r="S191" i="10"/>
  <c r="J191" i="10"/>
  <c r="C191" i="10"/>
  <c r="I191" i="10" s="1"/>
  <c r="B191" i="10"/>
  <c r="A191" i="10"/>
  <c r="S190" i="10"/>
  <c r="J190" i="10"/>
  <c r="C190" i="10"/>
  <c r="I190" i="10" s="1"/>
  <c r="B190" i="10"/>
  <c r="A190" i="10"/>
  <c r="S189" i="10"/>
  <c r="J189" i="10"/>
  <c r="C189" i="10"/>
  <c r="I189" i="10" s="1"/>
  <c r="B189" i="10"/>
  <c r="A189" i="10"/>
  <c r="S188" i="10"/>
  <c r="J188" i="10"/>
  <c r="C188" i="10"/>
  <c r="I188" i="10" s="1"/>
  <c r="B188" i="10"/>
  <c r="A188" i="10"/>
  <c r="S187" i="10"/>
  <c r="J187" i="10"/>
  <c r="C187" i="10"/>
  <c r="I187" i="10" s="1"/>
  <c r="B187" i="10"/>
  <c r="A187" i="10"/>
  <c r="S186" i="10"/>
  <c r="J186" i="10"/>
  <c r="C186" i="10"/>
  <c r="I186" i="10" s="1"/>
  <c r="B186" i="10"/>
  <c r="A186" i="10"/>
  <c r="S185" i="10"/>
  <c r="J185" i="10"/>
  <c r="C185" i="10"/>
  <c r="I185" i="10" s="1"/>
  <c r="B185" i="10"/>
  <c r="A185" i="10"/>
  <c r="S184" i="10"/>
  <c r="J184" i="10"/>
  <c r="C184" i="10"/>
  <c r="I184" i="10" s="1"/>
  <c r="B184" i="10"/>
  <c r="A184" i="10"/>
  <c r="S183" i="10"/>
  <c r="J183" i="10"/>
  <c r="C183" i="10"/>
  <c r="I183" i="10" s="1"/>
  <c r="B183" i="10"/>
  <c r="A183" i="10"/>
  <c r="S182" i="10"/>
  <c r="J182" i="10"/>
  <c r="C182" i="10"/>
  <c r="I182" i="10" s="1"/>
  <c r="B182" i="10"/>
  <c r="A182" i="10"/>
  <c r="S181" i="10"/>
  <c r="J181" i="10"/>
  <c r="C181" i="10"/>
  <c r="I181" i="10" s="1"/>
  <c r="B181" i="10"/>
  <c r="A181" i="10"/>
  <c r="S180" i="10"/>
  <c r="J180" i="10"/>
  <c r="C180" i="10"/>
  <c r="I180" i="10" s="1"/>
  <c r="B180" i="10"/>
  <c r="A180" i="10"/>
  <c r="S179" i="10"/>
  <c r="J179" i="10"/>
  <c r="C179" i="10"/>
  <c r="I179" i="10" s="1"/>
  <c r="B179" i="10"/>
  <c r="A179" i="10"/>
  <c r="S178" i="10"/>
  <c r="J178" i="10"/>
  <c r="C178" i="10"/>
  <c r="I178" i="10" s="1"/>
  <c r="B178" i="10"/>
  <c r="A178" i="10"/>
  <c r="S177" i="10"/>
  <c r="J177" i="10"/>
  <c r="C177" i="10"/>
  <c r="I177" i="10" s="1"/>
  <c r="B177" i="10"/>
  <c r="A177" i="10"/>
  <c r="S176" i="10"/>
  <c r="J176" i="10"/>
  <c r="C176" i="10"/>
  <c r="I176" i="10" s="1"/>
  <c r="B176" i="10"/>
  <c r="A176" i="10"/>
  <c r="S175" i="10"/>
  <c r="J175" i="10"/>
  <c r="C175" i="10"/>
  <c r="I175" i="10" s="1"/>
  <c r="B175" i="10"/>
  <c r="A175" i="10"/>
  <c r="S174" i="10"/>
  <c r="J174" i="10"/>
  <c r="C174" i="10"/>
  <c r="I174" i="10" s="1"/>
  <c r="B174" i="10"/>
  <c r="A174" i="10"/>
  <c r="S173" i="10"/>
  <c r="J173" i="10"/>
  <c r="C173" i="10"/>
  <c r="I173" i="10" s="1"/>
  <c r="B173" i="10"/>
  <c r="A173" i="10"/>
  <c r="S172" i="10"/>
  <c r="J172" i="10"/>
  <c r="C172" i="10"/>
  <c r="I172" i="10" s="1"/>
  <c r="B172" i="10"/>
  <c r="A172" i="10"/>
  <c r="S171" i="10"/>
  <c r="J171" i="10"/>
  <c r="C171" i="10"/>
  <c r="I171" i="10" s="1"/>
  <c r="B171" i="10"/>
  <c r="A171" i="10"/>
  <c r="S170" i="10"/>
  <c r="J170" i="10"/>
  <c r="C170" i="10"/>
  <c r="I170" i="10" s="1"/>
  <c r="B170" i="10"/>
  <c r="A170" i="10"/>
  <c r="S169" i="10"/>
  <c r="J169" i="10"/>
  <c r="C169" i="10"/>
  <c r="I169" i="10" s="1"/>
  <c r="B169" i="10"/>
  <c r="A169" i="10"/>
  <c r="S168" i="10"/>
  <c r="J168" i="10"/>
  <c r="C168" i="10"/>
  <c r="I168" i="10" s="1"/>
  <c r="B168" i="10"/>
  <c r="A168" i="10"/>
  <c r="S167" i="10"/>
  <c r="J167" i="10"/>
  <c r="C167" i="10"/>
  <c r="I167" i="10" s="1"/>
  <c r="B167" i="10"/>
  <c r="A167" i="10"/>
  <c r="S166" i="10"/>
  <c r="J166" i="10"/>
  <c r="C166" i="10"/>
  <c r="I166" i="10" s="1"/>
  <c r="B166" i="10"/>
  <c r="A166" i="10"/>
  <c r="S165" i="10"/>
  <c r="J165" i="10"/>
  <c r="C165" i="10"/>
  <c r="I165" i="10" s="1"/>
  <c r="B165" i="10"/>
  <c r="A165" i="10"/>
  <c r="S164" i="10"/>
  <c r="J164" i="10"/>
  <c r="C164" i="10"/>
  <c r="I164" i="10" s="1"/>
  <c r="B164" i="10"/>
  <c r="A164" i="10"/>
  <c r="S163" i="10"/>
  <c r="J163" i="10"/>
  <c r="C163" i="10"/>
  <c r="I163" i="10" s="1"/>
  <c r="B163" i="10"/>
  <c r="A163" i="10"/>
  <c r="S162" i="10"/>
  <c r="J162" i="10"/>
  <c r="C162" i="10"/>
  <c r="I162" i="10" s="1"/>
  <c r="B162" i="10"/>
  <c r="A162" i="10"/>
  <c r="S161" i="10"/>
  <c r="J161" i="10"/>
  <c r="C161" i="10"/>
  <c r="I161" i="10" s="1"/>
  <c r="B161" i="10"/>
  <c r="A161" i="10"/>
  <c r="S160" i="10"/>
  <c r="J160" i="10"/>
  <c r="C160" i="10"/>
  <c r="I160" i="10" s="1"/>
  <c r="B160" i="10"/>
  <c r="A160" i="10"/>
  <c r="S159" i="10"/>
  <c r="J159" i="10"/>
  <c r="C159" i="10"/>
  <c r="I159" i="10" s="1"/>
  <c r="B159" i="10"/>
  <c r="A159" i="10"/>
  <c r="S158" i="10"/>
  <c r="J158" i="10"/>
  <c r="C158" i="10"/>
  <c r="I158" i="10" s="1"/>
  <c r="B158" i="10"/>
  <c r="A158" i="10"/>
  <c r="S157" i="10"/>
  <c r="J157" i="10"/>
  <c r="C157" i="10"/>
  <c r="I157" i="10" s="1"/>
  <c r="B157" i="10"/>
  <c r="A157" i="10"/>
  <c r="S156" i="10"/>
  <c r="J156" i="10"/>
  <c r="C156" i="10"/>
  <c r="I156" i="10" s="1"/>
  <c r="B156" i="10"/>
  <c r="A156" i="10"/>
  <c r="S155" i="10"/>
  <c r="J155" i="10"/>
  <c r="C155" i="10"/>
  <c r="I155" i="10" s="1"/>
  <c r="B155" i="10"/>
  <c r="A155" i="10"/>
  <c r="S154" i="10"/>
  <c r="J154" i="10"/>
  <c r="C154" i="10"/>
  <c r="I154" i="10" s="1"/>
  <c r="B154" i="10"/>
  <c r="A154" i="10"/>
  <c r="S153" i="10"/>
  <c r="J153" i="10"/>
  <c r="C153" i="10"/>
  <c r="I153" i="10" s="1"/>
  <c r="B153" i="10"/>
  <c r="A153" i="10"/>
  <c r="S152" i="10"/>
  <c r="J152" i="10"/>
  <c r="C152" i="10"/>
  <c r="I152" i="10" s="1"/>
  <c r="B152" i="10"/>
  <c r="A152" i="10"/>
  <c r="S151" i="10"/>
  <c r="J151" i="10"/>
  <c r="C151" i="10"/>
  <c r="I151" i="10" s="1"/>
  <c r="B151" i="10"/>
  <c r="A151" i="10"/>
  <c r="S150" i="10"/>
  <c r="J150" i="10"/>
  <c r="C150" i="10"/>
  <c r="I150" i="10" s="1"/>
  <c r="B150" i="10"/>
  <c r="A150" i="10"/>
  <c r="S149" i="10"/>
  <c r="J149" i="10"/>
  <c r="C149" i="10"/>
  <c r="I149" i="10" s="1"/>
  <c r="B149" i="10"/>
  <c r="A149" i="10"/>
  <c r="S148" i="10"/>
  <c r="J148" i="10"/>
  <c r="C148" i="10"/>
  <c r="I148" i="10" s="1"/>
  <c r="B148" i="10"/>
  <c r="A148" i="10"/>
  <c r="S147" i="10"/>
  <c r="J147" i="10"/>
  <c r="C147" i="10"/>
  <c r="I147" i="10" s="1"/>
  <c r="B147" i="10"/>
  <c r="A147" i="10"/>
  <c r="S146" i="10"/>
  <c r="J146" i="10"/>
  <c r="C146" i="10"/>
  <c r="I146" i="10" s="1"/>
  <c r="B146" i="10"/>
  <c r="A146" i="10"/>
  <c r="S145" i="10"/>
  <c r="J145" i="10"/>
  <c r="C145" i="10"/>
  <c r="I145" i="10" s="1"/>
  <c r="B145" i="10"/>
  <c r="A145" i="10"/>
  <c r="S144" i="10"/>
  <c r="J144" i="10"/>
  <c r="C144" i="10"/>
  <c r="I144" i="10" s="1"/>
  <c r="B144" i="10"/>
  <c r="A144" i="10"/>
  <c r="S143" i="10"/>
  <c r="J143" i="10"/>
  <c r="C143" i="10"/>
  <c r="I143" i="10" s="1"/>
  <c r="B143" i="10"/>
  <c r="A143" i="10"/>
  <c r="S142" i="10"/>
  <c r="J142" i="10"/>
  <c r="C142" i="10"/>
  <c r="I142" i="10" s="1"/>
  <c r="B142" i="10"/>
  <c r="A142" i="10"/>
  <c r="S141" i="10"/>
  <c r="J141" i="10"/>
  <c r="C141" i="10"/>
  <c r="I141" i="10" s="1"/>
  <c r="B141" i="10"/>
  <c r="A141" i="10"/>
  <c r="S140" i="10"/>
  <c r="J140" i="10"/>
  <c r="C140" i="10"/>
  <c r="I140" i="10" s="1"/>
  <c r="B140" i="10"/>
  <c r="A140" i="10"/>
  <c r="S139" i="10"/>
  <c r="J139" i="10"/>
  <c r="C139" i="10"/>
  <c r="I139" i="10" s="1"/>
  <c r="B139" i="10"/>
  <c r="A139" i="10"/>
  <c r="S138" i="10"/>
  <c r="J138" i="10"/>
  <c r="C138" i="10"/>
  <c r="I138" i="10" s="1"/>
  <c r="B138" i="10"/>
  <c r="A138" i="10"/>
  <c r="S137" i="10"/>
  <c r="J137" i="10"/>
  <c r="C137" i="10"/>
  <c r="I137" i="10" s="1"/>
  <c r="B137" i="10"/>
  <c r="A137" i="10"/>
  <c r="S136" i="10"/>
  <c r="J136" i="10"/>
  <c r="C136" i="10"/>
  <c r="I136" i="10" s="1"/>
  <c r="B136" i="10"/>
  <c r="A136" i="10"/>
  <c r="S135" i="10"/>
  <c r="J135" i="10"/>
  <c r="C135" i="10"/>
  <c r="I135" i="10" s="1"/>
  <c r="B135" i="10"/>
  <c r="A135" i="10"/>
  <c r="S134" i="10"/>
  <c r="J134" i="10"/>
  <c r="C134" i="10"/>
  <c r="I134" i="10" s="1"/>
  <c r="B134" i="10"/>
  <c r="A134" i="10"/>
  <c r="S133" i="10"/>
  <c r="J133" i="10"/>
  <c r="C133" i="10"/>
  <c r="I133" i="10" s="1"/>
  <c r="B133" i="10"/>
  <c r="A133" i="10"/>
  <c r="S132" i="10"/>
  <c r="J132" i="10"/>
  <c r="C132" i="10"/>
  <c r="I132" i="10" s="1"/>
  <c r="B132" i="10"/>
  <c r="A132" i="10"/>
  <c r="S131" i="10"/>
  <c r="J131" i="10"/>
  <c r="C131" i="10"/>
  <c r="I131" i="10" s="1"/>
  <c r="B131" i="10"/>
  <c r="A131" i="10"/>
  <c r="S130" i="10"/>
  <c r="J130" i="10"/>
  <c r="C130" i="10"/>
  <c r="I130" i="10" s="1"/>
  <c r="B130" i="10"/>
  <c r="A130" i="10"/>
  <c r="S129" i="10"/>
  <c r="J129" i="10"/>
  <c r="C129" i="10"/>
  <c r="I129" i="10" s="1"/>
  <c r="B129" i="10"/>
  <c r="A129" i="10"/>
  <c r="S128" i="10"/>
  <c r="J128" i="10"/>
  <c r="C128" i="10"/>
  <c r="I128" i="10" s="1"/>
  <c r="B128" i="10"/>
  <c r="A128" i="10"/>
  <c r="S127" i="10"/>
  <c r="J127" i="10"/>
  <c r="C127" i="10"/>
  <c r="I127" i="10" s="1"/>
  <c r="B127" i="10"/>
  <c r="A127" i="10"/>
  <c r="S126" i="10"/>
  <c r="J126" i="10"/>
  <c r="C126" i="10"/>
  <c r="I126" i="10" s="1"/>
  <c r="B126" i="10"/>
  <c r="A126" i="10"/>
  <c r="S125" i="10"/>
  <c r="J125" i="10"/>
  <c r="C125" i="10"/>
  <c r="I125" i="10" s="1"/>
  <c r="B125" i="10"/>
  <c r="A125" i="10"/>
  <c r="S124" i="10"/>
  <c r="J124" i="10"/>
  <c r="C124" i="10"/>
  <c r="I124" i="10" s="1"/>
  <c r="B124" i="10"/>
  <c r="A124" i="10"/>
  <c r="S123" i="10"/>
  <c r="J123" i="10"/>
  <c r="C123" i="10"/>
  <c r="I123" i="10" s="1"/>
  <c r="B123" i="10"/>
  <c r="A123" i="10"/>
  <c r="S122" i="10"/>
  <c r="J122" i="10"/>
  <c r="C122" i="10"/>
  <c r="I122" i="10" s="1"/>
  <c r="B122" i="10"/>
  <c r="A122" i="10"/>
  <c r="S121" i="10"/>
  <c r="J121" i="10"/>
  <c r="C121" i="10"/>
  <c r="I121" i="10" s="1"/>
  <c r="B121" i="10"/>
  <c r="A121" i="10"/>
  <c r="S120" i="10"/>
  <c r="J120" i="10"/>
  <c r="C120" i="10"/>
  <c r="I120" i="10" s="1"/>
  <c r="B120" i="10"/>
  <c r="A120" i="10"/>
  <c r="S119" i="10"/>
  <c r="J119" i="10"/>
  <c r="C119" i="10"/>
  <c r="I119" i="10" s="1"/>
  <c r="B119" i="10"/>
  <c r="A119" i="10"/>
  <c r="S118" i="10"/>
  <c r="J118" i="10"/>
  <c r="C118" i="10"/>
  <c r="I118" i="10" s="1"/>
  <c r="B118" i="10"/>
  <c r="A118" i="10"/>
  <c r="S117" i="10"/>
  <c r="J117" i="10"/>
  <c r="C117" i="10"/>
  <c r="I117" i="10" s="1"/>
  <c r="B117" i="10"/>
  <c r="A117" i="10"/>
  <c r="S116" i="10"/>
  <c r="J116" i="10"/>
  <c r="C116" i="10"/>
  <c r="I116" i="10" s="1"/>
  <c r="B116" i="10"/>
  <c r="A116" i="10"/>
  <c r="S115" i="10"/>
  <c r="J115" i="10"/>
  <c r="C115" i="10"/>
  <c r="I115" i="10" s="1"/>
  <c r="B115" i="10"/>
  <c r="A115" i="10"/>
  <c r="S114" i="10"/>
  <c r="J114" i="10"/>
  <c r="C114" i="10"/>
  <c r="I114" i="10" s="1"/>
  <c r="B114" i="10"/>
  <c r="A114" i="10"/>
  <c r="S113" i="10"/>
  <c r="J113" i="10"/>
  <c r="C113" i="10"/>
  <c r="I113" i="10" s="1"/>
  <c r="B113" i="10"/>
  <c r="A113" i="10"/>
  <c r="S112" i="10"/>
  <c r="J112" i="10"/>
  <c r="C112" i="10"/>
  <c r="I112" i="10" s="1"/>
  <c r="B112" i="10"/>
  <c r="A112" i="10"/>
  <c r="S111" i="10"/>
  <c r="J111" i="10"/>
  <c r="C111" i="10"/>
  <c r="I111" i="10" s="1"/>
  <c r="B111" i="10"/>
  <c r="A111" i="10"/>
  <c r="S110" i="10"/>
  <c r="J110" i="10"/>
  <c r="C110" i="10"/>
  <c r="I110" i="10" s="1"/>
  <c r="B110" i="10"/>
  <c r="A110" i="10"/>
  <c r="S109" i="10"/>
  <c r="J109" i="10"/>
  <c r="C109" i="10"/>
  <c r="I109" i="10" s="1"/>
  <c r="B109" i="10"/>
  <c r="A109" i="10"/>
  <c r="S108" i="10"/>
  <c r="J108" i="10"/>
  <c r="C108" i="10"/>
  <c r="I108" i="10" s="1"/>
  <c r="B108" i="10"/>
  <c r="A108" i="10"/>
  <c r="S107" i="10"/>
  <c r="J107" i="10"/>
  <c r="C107" i="10"/>
  <c r="I107" i="10" s="1"/>
  <c r="B107" i="10"/>
  <c r="A107" i="10"/>
  <c r="S106" i="10"/>
  <c r="J106" i="10"/>
  <c r="C106" i="10"/>
  <c r="I106" i="10" s="1"/>
  <c r="B106" i="10"/>
  <c r="A106" i="10"/>
  <c r="S105" i="10"/>
  <c r="J105" i="10"/>
  <c r="C105" i="10"/>
  <c r="I105" i="10" s="1"/>
  <c r="B105" i="10"/>
  <c r="A105" i="10"/>
  <c r="S104" i="10"/>
  <c r="J104" i="10"/>
  <c r="C104" i="10"/>
  <c r="I104" i="10" s="1"/>
  <c r="B104" i="10"/>
  <c r="A104" i="10"/>
  <c r="S103" i="10"/>
  <c r="J103" i="10"/>
  <c r="C103" i="10"/>
  <c r="I103" i="10" s="1"/>
  <c r="B103" i="10"/>
  <c r="A103" i="10"/>
  <c r="S102" i="10"/>
  <c r="J102" i="10"/>
  <c r="C102" i="10"/>
  <c r="I102" i="10" s="1"/>
  <c r="B102" i="10"/>
  <c r="A102" i="10"/>
  <c r="S101" i="10"/>
  <c r="J101" i="10"/>
  <c r="C101" i="10"/>
  <c r="I101" i="10" s="1"/>
  <c r="B101" i="10"/>
  <c r="A101" i="10"/>
  <c r="S100" i="10"/>
  <c r="J100" i="10"/>
  <c r="C100" i="10"/>
  <c r="I100" i="10" s="1"/>
  <c r="B100" i="10"/>
  <c r="A100" i="10"/>
  <c r="S99" i="10"/>
  <c r="J99" i="10"/>
  <c r="C99" i="10"/>
  <c r="I99" i="10" s="1"/>
  <c r="B99" i="10"/>
  <c r="A99" i="10"/>
  <c r="S98" i="10"/>
  <c r="J98" i="10"/>
  <c r="C98" i="10"/>
  <c r="I98" i="10" s="1"/>
  <c r="B98" i="10"/>
  <c r="A98" i="10"/>
  <c r="S97" i="10"/>
  <c r="J97" i="10"/>
  <c r="C97" i="10"/>
  <c r="I97" i="10" s="1"/>
  <c r="B97" i="10"/>
  <c r="A97" i="10"/>
  <c r="S96" i="10"/>
  <c r="J96" i="10"/>
  <c r="C96" i="10"/>
  <c r="I96" i="10" s="1"/>
  <c r="B96" i="10"/>
  <c r="A96" i="10"/>
  <c r="S95" i="10"/>
  <c r="J95" i="10"/>
  <c r="C95" i="10"/>
  <c r="I95" i="10" s="1"/>
  <c r="B95" i="10"/>
  <c r="A95" i="10"/>
  <c r="S94" i="10"/>
  <c r="J94" i="10"/>
  <c r="C94" i="10"/>
  <c r="I94" i="10" s="1"/>
  <c r="B94" i="10"/>
  <c r="A94" i="10"/>
  <c r="S93" i="10"/>
  <c r="J93" i="10"/>
  <c r="C93" i="10"/>
  <c r="I93" i="10" s="1"/>
  <c r="B93" i="10"/>
  <c r="A93" i="10"/>
  <c r="S92" i="10"/>
  <c r="J92" i="10"/>
  <c r="C92" i="10"/>
  <c r="I92" i="10" s="1"/>
  <c r="B92" i="10"/>
  <c r="A92" i="10"/>
  <c r="S91" i="10"/>
  <c r="J91" i="10"/>
  <c r="C91" i="10"/>
  <c r="I91" i="10" s="1"/>
  <c r="B91" i="10"/>
  <c r="A91" i="10"/>
  <c r="S90" i="10"/>
  <c r="J90" i="10"/>
  <c r="C90" i="10"/>
  <c r="I90" i="10" s="1"/>
  <c r="B90" i="10"/>
  <c r="A90" i="10"/>
  <c r="S89" i="10"/>
  <c r="J89" i="10"/>
  <c r="C89" i="10"/>
  <c r="I89" i="10" s="1"/>
  <c r="B89" i="10"/>
  <c r="A89" i="10"/>
  <c r="S88" i="10"/>
  <c r="J88" i="10"/>
  <c r="C88" i="10"/>
  <c r="I88" i="10" s="1"/>
  <c r="B88" i="10"/>
  <c r="A88" i="10"/>
  <c r="S87" i="10"/>
  <c r="J87" i="10"/>
  <c r="C87" i="10"/>
  <c r="I87" i="10" s="1"/>
  <c r="B87" i="10"/>
  <c r="A87" i="10"/>
  <c r="S86" i="10"/>
  <c r="J86" i="10"/>
  <c r="C86" i="10"/>
  <c r="I86" i="10" s="1"/>
  <c r="B86" i="10"/>
  <c r="A86" i="10"/>
  <c r="S85" i="10"/>
  <c r="J85" i="10"/>
  <c r="C85" i="10"/>
  <c r="I85" i="10" s="1"/>
  <c r="B85" i="10"/>
  <c r="A85" i="10"/>
  <c r="S84" i="10"/>
  <c r="J84" i="10"/>
  <c r="C84" i="10"/>
  <c r="I84" i="10" s="1"/>
  <c r="B84" i="10"/>
  <c r="A84" i="10"/>
  <c r="S83" i="10"/>
  <c r="J83" i="10"/>
  <c r="C83" i="10"/>
  <c r="I83" i="10" s="1"/>
  <c r="B83" i="10"/>
  <c r="A83" i="10"/>
  <c r="S82" i="10"/>
  <c r="J82" i="10"/>
  <c r="C82" i="10"/>
  <c r="I82" i="10" s="1"/>
  <c r="B82" i="10"/>
  <c r="A82" i="10"/>
  <c r="S81" i="10"/>
  <c r="J81" i="10"/>
  <c r="C81" i="10"/>
  <c r="I81" i="10" s="1"/>
  <c r="B81" i="10"/>
  <c r="A81" i="10"/>
  <c r="S80" i="10"/>
  <c r="J80" i="10"/>
  <c r="C80" i="10"/>
  <c r="I80" i="10" s="1"/>
  <c r="B80" i="10"/>
  <c r="A80" i="10"/>
  <c r="S79" i="10"/>
  <c r="J79" i="10"/>
  <c r="C79" i="10"/>
  <c r="I79" i="10" s="1"/>
  <c r="B79" i="10"/>
  <c r="A79" i="10"/>
  <c r="S78" i="10"/>
  <c r="J78" i="10"/>
  <c r="C78" i="10"/>
  <c r="I78" i="10" s="1"/>
  <c r="B78" i="10"/>
  <c r="A78" i="10"/>
  <c r="S77" i="10"/>
  <c r="J77" i="10"/>
  <c r="C77" i="10"/>
  <c r="I77" i="10" s="1"/>
  <c r="B77" i="10"/>
  <c r="A77" i="10"/>
  <c r="S76" i="10"/>
  <c r="J76" i="10"/>
  <c r="C76" i="10"/>
  <c r="I76" i="10" s="1"/>
  <c r="B76" i="10"/>
  <c r="A76" i="10"/>
  <c r="S75" i="10"/>
  <c r="J75" i="10"/>
  <c r="C75" i="10"/>
  <c r="I75" i="10" s="1"/>
  <c r="B75" i="10"/>
  <c r="A75" i="10"/>
  <c r="S74" i="10"/>
  <c r="J74" i="10"/>
  <c r="C74" i="10"/>
  <c r="I74" i="10" s="1"/>
  <c r="B74" i="10"/>
  <c r="A74" i="10"/>
  <c r="S73" i="10"/>
  <c r="J73" i="10"/>
  <c r="C73" i="10"/>
  <c r="I73" i="10" s="1"/>
  <c r="B73" i="10"/>
  <c r="A73" i="10"/>
  <c r="S72" i="10"/>
  <c r="J72" i="10"/>
  <c r="C72" i="10"/>
  <c r="I72" i="10" s="1"/>
  <c r="B72" i="10"/>
  <c r="A72" i="10"/>
  <c r="S71" i="10"/>
  <c r="J71" i="10"/>
  <c r="C71" i="10"/>
  <c r="I71" i="10" s="1"/>
  <c r="B71" i="10"/>
  <c r="A71" i="10"/>
  <c r="S70" i="10"/>
  <c r="J70" i="10"/>
  <c r="C70" i="10"/>
  <c r="I70" i="10" s="1"/>
  <c r="B70" i="10"/>
  <c r="A70" i="10"/>
  <c r="S69" i="10"/>
  <c r="J69" i="10"/>
  <c r="C69" i="10"/>
  <c r="I69" i="10" s="1"/>
  <c r="B69" i="10"/>
  <c r="A69" i="10"/>
  <c r="S68" i="10"/>
  <c r="J68" i="10"/>
  <c r="C68" i="10"/>
  <c r="I68" i="10" s="1"/>
  <c r="B68" i="10"/>
  <c r="A68" i="10"/>
  <c r="S67" i="10"/>
  <c r="J67" i="10"/>
  <c r="C67" i="10"/>
  <c r="I67" i="10" s="1"/>
  <c r="B67" i="10"/>
  <c r="A67" i="10"/>
  <c r="S66" i="10"/>
  <c r="J66" i="10"/>
  <c r="C66" i="10"/>
  <c r="I66" i="10" s="1"/>
  <c r="B66" i="10"/>
  <c r="A66" i="10"/>
  <c r="S65" i="10"/>
  <c r="J65" i="10"/>
  <c r="C65" i="10"/>
  <c r="I65" i="10" s="1"/>
  <c r="B65" i="10"/>
  <c r="A65" i="10"/>
  <c r="S64" i="10"/>
  <c r="J64" i="10"/>
  <c r="C64" i="10"/>
  <c r="I64" i="10" s="1"/>
  <c r="B64" i="10"/>
  <c r="A64" i="10"/>
  <c r="S63" i="10"/>
  <c r="J63" i="10"/>
  <c r="C63" i="10"/>
  <c r="I63" i="10" s="1"/>
  <c r="B63" i="10"/>
  <c r="A63" i="10"/>
  <c r="S62" i="10"/>
  <c r="J62" i="10"/>
  <c r="C62" i="10"/>
  <c r="I62" i="10" s="1"/>
  <c r="B62" i="10"/>
  <c r="A62" i="10"/>
  <c r="S61" i="10"/>
  <c r="J61" i="10"/>
  <c r="C61" i="10"/>
  <c r="I61" i="10" s="1"/>
  <c r="B61" i="10"/>
  <c r="A61" i="10"/>
  <c r="S60" i="10"/>
  <c r="J60" i="10"/>
  <c r="C60" i="10"/>
  <c r="I60" i="10" s="1"/>
  <c r="B60" i="10"/>
  <c r="A60" i="10"/>
  <c r="S59" i="10"/>
  <c r="J59" i="10"/>
  <c r="C59" i="10"/>
  <c r="I59" i="10" s="1"/>
  <c r="B59" i="10"/>
  <c r="A59" i="10"/>
  <c r="S58" i="10"/>
  <c r="J58" i="10"/>
  <c r="C58" i="10"/>
  <c r="I58" i="10" s="1"/>
  <c r="B58" i="10"/>
  <c r="A58" i="10"/>
  <c r="S57" i="10"/>
  <c r="J57" i="10"/>
  <c r="C57" i="10"/>
  <c r="I57" i="10" s="1"/>
  <c r="B57" i="10"/>
  <c r="A57" i="10"/>
  <c r="S56" i="10"/>
  <c r="J56" i="10"/>
  <c r="C56" i="10"/>
  <c r="I56" i="10" s="1"/>
  <c r="B56" i="10"/>
  <c r="A56" i="10"/>
  <c r="S55" i="10"/>
  <c r="J55" i="10"/>
  <c r="C55" i="10"/>
  <c r="I55" i="10" s="1"/>
  <c r="B55" i="10"/>
  <c r="A55" i="10"/>
  <c r="S54" i="10"/>
  <c r="J54" i="10"/>
  <c r="C54" i="10"/>
  <c r="I54" i="10" s="1"/>
  <c r="B54" i="10"/>
  <c r="A54" i="10"/>
  <c r="S53" i="10"/>
  <c r="J53" i="10"/>
  <c r="C53" i="10"/>
  <c r="I53" i="10" s="1"/>
  <c r="B53" i="10"/>
  <c r="A53" i="10"/>
  <c r="S52" i="10"/>
  <c r="J52" i="10"/>
  <c r="C52" i="10"/>
  <c r="I52" i="10" s="1"/>
  <c r="B52" i="10"/>
  <c r="A52" i="10"/>
  <c r="S51" i="10"/>
  <c r="J51" i="10"/>
  <c r="C51" i="10"/>
  <c r="I51" i="10" s="1"/>
  <c r="B51" i="10"/>
  <c r="A51" i="10"/>
  <c r="S50" i="10"/>
  <c r="J50" i="10"/>
  <c r="C50" i="10"/>
  <c r="I50" i="10" s="1"/>
  <c r="B50" i="10"/>
  <c r="A50" i="10"/>
  <c r="S49" i="10"/>
  <c r="J49" i="10"/>
  <c r="C49" i="10"/>
  <c r="I49" i="10" s="1"/>
  <c r="B49" i="10"/>
  <c r="A49" i="10"/>
  <c r="S48" i="10"/>
  <c r="J48" i="10"/>
  <c r="C48" i="10"/>
  <c r="I48" i="10" s="1"/>
  <c r="B48" i="10"/>
  <c r="A48" i="10"/>
  <c r="S47" i="10"/>
  <c r="J47" i="10"/>
  <c r="C47" i="10"/>
  <c r="I47" i="10" s="1"/>
  <c r="B47" i="10"/>
  <c r="A47" i="10"/>
  <c r="S46" i="10"/>
  <c r="J46" i="10"/>
  <c r="C46" i="10"/>
  <c r="I46" i="10" s="1"/>
  <c r="B46" i="10"/>
  <c r="A46" i="10"/>
  <c r="S45" i="10"/>
  <c r="J45" i="10"/>
  <c r="C45" i="10"/>
  <c r="I45" i="10" s="1"/>
  <c r="B45" i="10"/>
  <c r="A45" i="10"/>
  <c r="S44" i="10"/>
  <c r="J44" i="10"/>
  <c r="C44" i="10"/>
  <c r="I44" i="10" s="1"/>
  <c r="B44" i="10"/>
  <c r="A44" i="10"/>
  <c r="S43" i="10"/>
  <c r="J43" i="10"/>
  <c r="C43" i="10"/>
  <c r="I43" i="10" s="1"/>
  <c r="B43" i="10"/>
  <c r="A43" i="10"/>
  <c r="S42" i="10"/>
  <c r="J42" i="10"/>
  <c r="C42" i="10"/>
  <c r="I42" i="10" s="1"/>
  <c r="B42" i="10"/>
  <c r="A42" i="10"/>
  <c r="S41" i="10"/>
  <c r="J41" i="10"/>
  <c r="C41" i="10"/>
  <c r="I41" i="10" s="1"/>
  <c r="B41" i="10"/>
  <c r="A41" i="10"/>
  <c r="S40" i="10"/>
  <c r="J40" i="10"/>
  <c r="C40" i="10"/>
  <c r="I40" i="10" s="1"/>
  <c r="B40" i="10"/>
  <c r="A40" i="10"/>
  <c r="S39" i="10"/>
  <c r="J39" i="10"/>
  <c r="C39" i="10"/>
  <c r="I39" i="10" s="1"/>
  <c r="B39" i="10"/>
  <c r="A39" i="10"/>
  <c r="S38" i="10"/>
  <c r="J38" i="10"/>
  <c r="C38" i="10"/>
  <c r="I38" i="10" s="1"/>
  <c r="B38" i="10"/>
  <c r="A38" i="10"/>
  <c r="S37" i="10"/>
  <c r="J37" i="10"/>
  <c r="C37" i="10"/>
  <c r="I37" i="10" s="1"/>
  <c r="B37" i="10"/>
  <c r="A37" i="10"/>
  <c r="S36" i="10"/>
  <c r="J36" i="10"/>
  <c r="C36" i="10"/>
  <c r="I36" i="10" s="1"/>
  <c r="B36" i="10"/>
  <c r="A36" i="10"/>
  <c r="S35" i="10"/>
  <c r="J35" i="10"/>
  <c r="C35" i="10"/>
  <c r="I35" i="10" s="1"/>
  <c r="B35" i="10"/>
  <c r="A35" i="10"/>
  <c r="S34" i="10"/>
  <c r="J34" i="10"/>
  <c r="C34" i="10"/>
  <c r="I34" i="10" s="1"/>
  <c r="B34" i="10"/>
  <c r="A34" i="10"/>
  <c r="S33" i="10"/>
  <c r="J33" i="10"/>
  <c r="C33" i="10"/>
  <c r="I33" i="10" s="1"/>
  <c r="B33" i="10"/>
  <c r="A33" i="10"/>
  <c r="S32" i="10"/>
  <c r="J32" i="10"/>
  <c r="C32" i="10"/>
  <c r="I32" i="10" s="1"/>
  <c r="B32" i="10"/>
  <c r="A32" i="10"/>
  <c r="S31" i="10"/>
  <c r="J31" i="10"/>
  <c r="C31" i="10"/>
  <c r="I31" i="10" s="1"/>
  <c r="B31" i="10"/>
  <c r="A31" i="10"/>
  <c r="S30" i="10"/>
  <c r="J30" i="10"/>
  <c r="C30" i="10"/>
  <c r="I30" i="10" s="1"/>
  <c r="B30" i="10"/>
  <c r="A30" i="10"/>
  <c r="S29" i="10"/>
  <c r="J29" i="10"/>
  <c r="C29" i="10"/>
  <c r="I29" i="10" s="1"/>
  <c r="B29" i="10"/>
  <c r="A29" i="10"/>
  <c r="S28" i="10"/>
  <c r="J28" i="10"/>
  <c r="C28" i="10"/>
  <c r="I28" i="10" s="1"/>
  <c r="B28" i="10"/>
  <c r="A28" i="10"/>
  <c r="S27" i="10"/>
  <c r="J27" i="10"/>
  <c r="C27" i="10"/>
  <c r="I27" i="10" s="1"/>
  <c r="B27" i="10"/>
  <c r="A27" i="10"/>
  <c r="S26" i="10"/>
  <c r="J26" i="10"/>
  <c r="C26" i="10"/>
  <c r="I26" i="10" s="1"/>
  <c r="B26" i="10"/>
  <c r="A26" i="10"/>
  <c r="S25" i="10"/>
  <c r="J25" i="10"/>
  <c r="C25" i="10"/>
  <c r="I25" i="10" s="1"/>
  <c r="B25" i="10"/>
  <c r="A25" i="10"/>
  <c r="S24" i="10"/>
  <c r="J24" i="10"/>
  <c r="C24" i="10"/>
  <c r="I24" i="10" s="1"/>
  <c r="B24" i="10"/>
  <c r="A24" i="10"/>
  <c r="S23" i="10"/>
  <c r="J23" i="10"/>
  <c r="C23" i="10"/>
  <c r="I23" i="10" s="1"/>
  <c r="B23" i="10"/>
  <c r="A23" i="10"/>
  <c r="S22" i="10"/>
  <c r="J22" i="10"/>
  <c r="C22" i="10"/>
  <c r="I22" i="10" s="1"/>
  <c r="B22" i="10"/>
  <c r="A22" i="10"/>
  <c r="S21" i="10"/>
  <c r="J21" i="10"/>
  <c r="C21" i="10"/>
  <c r="I21" i="10" s="1"/>
  <c r="B21" i="10"/>
  <c r="A21" i="10"/>
  <c r="S20" i="10"/>
  <c r="J20" i="10"/>
  <c r="C20" i="10"/>
  <c r="I20" i="10" s="1"/>
  <c r="B20" i="10"/>
  <c r="A20" i="10"/>
  <c r="S19" i="10"/>
  <c r="J19" i="10"/>
  <c r="C19" i="10"/>
  <c r="I19" i="10" s="1"/>
  <c r="B19" i="10"/>
  <c r="A19" i="10"/>
  <c r="S18" i="10"/>
  <c r="J18" i="10"/>
  <c r="C18" i="10"/>
  <c r="I18" i="10" s="1"/>
  <c r="B18" i="10"/>
  <c r="A18" i="10"/>
  <c r="S17" i="10"/>
  <c r="J17" i="10"/>
  <c r="C17" i="10"/>
  <c r="I17" i="10" s="1"/>
  <c r="B17" i="10"/>
  <c r="A17" i="10"/>
  <c r="S16" i="10"/>
  <c r="J16" i="10"/>
  <c r="C16" i="10"/>
  <c r="I16" i="10" s="1"/>
  <c r="B16" i="10"/>
  <c r="A16" i="10"/>
  <c r="S15" i="10"/>
  <c r="J15" i="10"/>
  <c r="C15" i="10"/>
  <c r="I15" i="10" s="1"/>
  <c r="B15" i="10"/>
  <c r="A15" i="10"/>
  <c r="S14" i="10"/>
  <c r="J14" i="10"/>
  <c r="C14" i="10"/>
  <c r="I14" i="10" s="1"/>
  <c r="B14" i="10"/>
  <c r="A14" i="10"/>
  <c r="S13" i="10"/>
  <c r="J13" i="10"/>
  <c r="C13" i="10"/>
  <c r="I13" i="10" s="1"/>
  <c r="B13" i="10"/>
  <c r="A13" i="10"/>
  <c r="S12" i="10"/>
  <c r="J12" i="10"/>
  <c r="C12" i="10"/>
  <c r="I12" i="10" s="1"/>
  <c r="B12" i="10"/>
  <c r="A12" i="10"/>
  <c r="S11" i="10"/>
  <c r="J11" i="10"/>
  <c r="C11" i="10"/>
  <c r="I11" i="10" s="1"/>
  <c r="B11" i="10"/>
  <c r="A11" i="10"/>
  <c r="S10" i="10"/>
  <c r="J10" i="10"/>
  <c r="C10" i="10"/>
  <c r="I10" i="10" s="1"/>
  <c r="B10" i="10"/>
  <c r="A10" i="10"/>
  <c r="S9" i="10"/>
  <c r="J9" i="10"/>
  <c r="C9" i="10"/>
  <c r="I9" i="10" s="1"/>
  <c r="B9" i="10"/>
  <c r="A9" i="10"/>
  <c r="S8" i="10"/>
  <c r="J8" i="10"/>
  <c r="C8" i="10"/>
  <c r="I8" i="10" s="1"/>
  <c r="B8" i="10"/>
  <c r="A8" i="10"/>
  <c r="S7" i="10"/>
  <c r="J7" i="10"/>
  <c r="C7" i="10"/>
  <c r="I7" i="10" s="1"/>
  <c r="B7" i="10"/>
  <c r="A7" i="10"/>
  <c r="S6" i="10"/>
  <c r="J6" i="10"/>
  <c r="C6" i="10"/>
  <c r="I6" i="10" s="1"/>
  <c r="B6" i="10"/>
  <c r="A6" i="10"/>
  <c r="S5" i="10"/>
  <c r="J5" i="10"/>
  <c r="C5" i="10"/>
  <c r="I5" i="10" s="1"/>
  <c r="B5" i="10"/>
  <c r="A5" i="10"/>
  <c r="S4" i="10"/>
  <c r="J4" i="10"/>
  <c r="C4" i="10"/>
  <c r="I4" i="10" s="1"/>
  <c r="B4" i="10"/>
  <c r="A4" i="10"/>
  <c r="S3" i="10"/>
  <c r="J3" i="10"/>
  <c r="C3" i="10"/>
  <c r="I3" i="10" s="1"/>
  <c r="B3" i="10"/>
  <c r="A3" i="10"/>
  <c r="A1" i="10"/>
  <c r="H303" i="9"/>
  <c r="G303" i="9"/>
  <c r="E303" i="9"/>
  <c r="S302" i="9"/>
  <c r="J302" i="9"/>
  <c r="I302" i="9"/>
  <c r="C302" i="9"/>
  <c r="B302" i="9"/>
  <c r="A302" i="9"/>
  <c r="D302" i="10" s="1"/>
  <c r="S301" i="9"/>
  <c r="J301" i="9"/>
  <c r="I301" i="9"/>
  <c r="C301" i="9"/>
  <c r="B301" i="9"/>
  <c r="A301" i="9"/>
  <c r="D301" i="10" s="1"/>
  <c r="S300" i="9"/>
  <c r="J300" i="9"/>
  <c r="I300" i="9"/>
  <c r="C300" i="9"/>
  <c r="B300" i="9"/>
  <c r="A300" i="9"/>
  <c r="D300" i="10" s="1"/>
  <c r="S299" i="9"/>
  <c r="J299" i="9"/>
  <c r="I299" i="9"/>
  <c r="C299" i="9"/>
  <c r="B299" i="9"/>
  <c r="A299" i="9"/>
  <c r="D299" i="10" s="1"/>
  <c r="S298" i="9"/>
  <c r="J298" i="9"/>
  <c r="I298" i="9"/>
  <c r="C298" i="9"/>
  <c r="B298" i="9"/>
  <c r="A298" i="9"/>
  <c r="D298" i="10" s="1"/>
  <c r="S297" i="9"/>
  <c r="J297" i="9"/>
  <c r="I297" i="9"/>
  <c r="C297" i="9"/>
  <c r="B297" i="9"/>
  <c r="A297" i="9"/>
  <c r="D297" i="10" s="1"/>
  <c r="S296" i="9"/>
  <c r="J296" i="9"/>
  <c r="I296" i="9"/>
  <c r="C296" i="9"/>
  <c r="B296" i="9"/>
  <c r="A296" i="9"/>
  <c r="D296" i="10" s="1"/>
  <c r="S295" i="9"/>
  <c r="J295" i="9"/>
  <c r="I295" i="9"/>
  <c r="C295" i="9"/>
  <c r="B295" i="9"/>
  <c r="A295" i="9"/>
  <c r="D295" i="10" s="1"/>
  <c r="S294" i="9"/>
  <c r="J294" i="9"/>
  <c r="I294" i="9"/>
  <c r="C294" i="9"/>
  <c r="B294" i="9"/>
  <c r="A294" i="9"/>
  <c r="D294" i="10" s="1"/>
  <c r="S293" i="9"/>
  <c r="J293" i="9"/>
  <c r="I293" i="9"/>
  <c r="C293" i="9"/>
  <c r="B293" i="9"/>
  <c r="A293" i="9"/>
  <c r="D293" i="10" s="1"/>
  <c r="S292" i="9"/>
  <c r="J292" i="9"/>
  <c r="I292" i="9"/>
  <c r="C292" i="9"/>
  <c r="B292" i="9"/>
  <c r="A292" i="9"/>
  <c r="D292" i="10" s="1"/>
  <c r="S291" i="9"/>
  <c r="J291" i="9"/>
  <c r="I291" i="9"/>
  <c r="C291" i="9"/>
  <c r="B291" i="9"/>
  <c r="A291" i="9"/>
  <c r="D291" i="10" s="1"/>
  <c r="S290" i="9"/>
  <c r="J290" i="9"/>
  <c r="I290" i="9"/>
  <c r="C290" i="9"/>
  <c r="B290" i="9"/>
  <c r="A290" i="9"/>
  <c r="D290" i="10" s="1"/>
  <c r="S289" i="9"/>
  <c r="J289" i="9"/>
  <c r="I289" i="9"/>
  <c r="C289" i="9"/>
  <c r="B289" i="9"/>
  <c r="A289" i="9"/>
  <c r="D289" i="10" s="1"/>
  <c r="S288" i="9"/>
  <c r="J288" i="9"/>
  <c r="I288" i="9"/>
  <c r="C288" i="9"/>
  <c r="B288" i="9"/>
  <c r="A288" i="9"/>
  <c r="D288" i="10" s="1"/>
  <c r="S287" i="9"/>
  <c r="J287" i="9"/>
  <c r="I287" i="9"/>
  <c r="C287" i="9"/>
  <c r="B287" i="9"/>
  <c r="A287" i="9"/>
  <c r="D287" i="10" s="1"/>
  <c r="S286" i="9"/>
  <c r="J286" i="9"/>
  <c r="I286" i="9"/>
  <c r="C286" i="9"/>
  <c r="B286" i="9"/>
  <c r="A286" i="9"/>
  <c r="D286" i="10" s="1"/>
  <c r="S285" i="9"/>
  <c r="J285" i="9"/>
  <c r="I285" i="9"/>
  <c r="C285" i="9"/>
  <c r="B285" i="9"/>
  <c r="A285" i="9"/>
  <c r="D285" i="10" s="1"/>
  <c r="S284" i="9"/>
  <c r="J284" i="9"/>
  <c r="I284" i="9"/>
  <c r="C284" i="9"/>
  <c r="B284" i="9"/>
  <c r="A284" i="9"/>
  <c r="D284" i="10" s="1"/>
  <c r="S283" i="9"/>
  <c r="J283" i="9"/>
  <c r="I283" i="9"/>
  <c r="C283" i="9"/>
  <c r="B283" i="9"/>
  <c r="A283" i="9"/>
  <c r="D283" i="10" s="1"/>
  <c r="S282" i="9"/>
  <c r="J282" i="9"/>
  <c r="I282" i="9"/>
  <c r="C282" i="9"/>
  <c r="B282" i="9"/>
  <c r="A282" i="9"/>
  <c r="D282" i="10" s="1"/>
  <c r="S281" i="9"/>
  <c r="J281" i="9"/>
  <c r="I281" i="9"/>
  <c r="C281" i="9"/>
  <c r="B281" i="9"/>
  <c r="A281" i="9"/>
  <c r="D281" i="10" s="1"/>
  <c r="S280" i="9"/>
  <c r="J280" i="9"/>
  <c r="I280" i="9"/>
  <c r="C280" i="9"/>
  <c r="B280" i="9"/>
  <c r="A280" i="9"/>
  <c r="D280" i="10" s="1"/>
  <c r="S279" i="9"/>
  <c r="J279" i="9"/>
  <c r="I279" i="9"/>
  <c r="C279" i="9"/>
  <c r="B279" i="9"/>
  <c r="A279" i="9"/>
  <c r="D279" i="10" s="1"/>
  <c r="S278" i="9"/>
  <c r="J278" i="9"/>
  <c r="I278" i="9"/>
  <c r="C278" i="9"/>
  <c r="B278" i="9"/>
  <c r="A278" i="9"/>
  <c r="D278" i="10" s="1"/>
  <c r="S277" i="9"/>
  <c r="J277" i="9"/>
  <c r="I277" i="9"/>
  <c r="C277" i="9"/>
  <c r="B277" i="9"/>
  <c r="A277" i="9"/>
  <c r="D277" i="10" s="1"/>
  <c r="S276" i="9"/>
  <c r="J276" i="9"/>
  <c r="I276" i="9"/>
  <c r="C276" i="9"/>
  <c r="B276" i="9"/>
  <c r="A276" i="9"/>
  <c r="D276" i="10" s="1"/>
  <c r="S275" i="9"/>
  <c r="J275" i="9"/>
  <c r="I275" i="9"/>
  <c r="C275" i="9"/>
  <c r="B275" i="9"/>
  <c r="A275" i="9"/>
  <c r="D275" i="10" s="1"/>
  <c r="S274" i="9"/>
  <c r="J274" i="9"/>
  <c r="I274" i="9"/>
  <c r="C274" i="9"/>
  <c r="B274" i="9"/>
  <c r="A274" i="9"/>
  <c r="D274" i="10" s="1"/>
  <c r="S273" i="9"/>
  <c r="J273" i="9"/>
  <c r="I273" i="9"/>
  <c r="C273" i="9"/>
  <c r="B273" i="9"/>
  <c r="A273" i="9"/>
  <c r="D273" i="10" s="1"/>
  <c r="S272" i="9"/>
  <c r="J272" i="9"/>
  <c r="I272" i="9"/>
  <c r="C272" i="9"/>
  <c r="B272" i="9"/>
  <c r="A272" i="9"/>
  <c r="D272" i="10" s="1"/>
  <c r="S271" i="9"/>
  <c r="J271" i="9"/>
  <c r="I271" i="9"/>
  <c r="C271" i="9"/>
  <c r="B271" i="9"/>
  <c r="A271" i="9"/>
  <c r="D271" i="10" s="1"/>
  <c r="S270" i="9"/>
  <c r="J270" i="9"/>
  <c r="I270" i="9"/>
  <c r="C270" i="9"/>
  <c r="B270" i="9"/>
  <c r="A270" i="9"/>
  <c r="D270" i="10" s="1"/>
  <c r="S269" i="9"/>
  <c r="J269" i="9"/>
  <c r="I269" i="9"/>
  <c r="C269" i="9"/>
  <c r="B269" i="9"/>
  <c r="A269" i="9"/>
  <c r="D269" i="10" s="1"/>
  <c r="S268" i="9"/>
  <c r="J268" i="9"/>
  <c r="I268" i="9"/>
  <c r="C268" i="9"/>
  <c r="B268" i="9"/>
  <c r="A268" i="9"/>
  <c r="D268" i="10" s="1"/>
  <c r="S267" i="9"/>
  <c r="J267" i="9"/>
  <c r="I267" i="9"/>
  <c r="C267" i="9"/>
  <c r="B267" i="9"/>
  <c r="A267" i="9"/>
  <c r="D267" i="10" s="1"/>
  <c r="S266" i="9"/>
  <c r="J266" i="9"/>
  <c r="I266" i="9"/>
  <c r="C266" i="9"/>
  <c r="B266" i="9"/>
  <c r="A266" i="9"/>
  <c r="D266" i="10" s="1"/>
  <c r="S265" i="9"/>
  <c r="J265" i="9"/>
  <c r="I265" i="9"/>
  <c r="C265" i="9"/>
  <c r="B265" i="9"/>
  <c r="A265" i="9"/>
  <c r="D265" i="10" s="1"/>
  <c r="S264" i="9"/>
  <c r="J264" i="9"/>
  <c r="I264" i="9"/>
  <c r="C264" i="9"/>
  <c r="B264" i="9"/>
  <c r="A264" i="9"/>
  <c r="D264" i="10" s="1"/>
  <c r="S263" i="9"/>
  <c r="J263" i="9"/>
  <c r="I263" i="9"/>
  <c r="C263" i="9"/>
  <c r="B263" i="9"/>
  <c r="A263" i="9"/>
  <c r="D263" i="10" s="1"/>
  <c r="S262" i="9"/>
  <c r="J262" i="9"/>
  <c r="I262" i="9"/>
  <c r="C262" i="9"/>
  <c r="B262" i="9"/>
  <c r="A262" i="9"/>
  <c r="D262" i="10" s="1"/>
  <c r="S261" i="9"/>
  <c r="J261" i="9"/>
  <c r="I261" i="9"/>
  <c r="C261" i="9"/>
  <c r="B261" i="9"/>
  <c r="A261" i="9"/>
  <c r="D261" i="10" s="1"/>
  <c r="S260" i="9"/>
  <c r="J260" i="9"/>
  <c r="I260" i="9"/>
  <c r="C260" i="9"/>
  <c r="B260" i="9"/>
  <c r="A260" i="9"/>
  <c r="D260" i="10" s="1"/>
  <c r="S259" i="9"/>
  <c r="J259" i="9"/>
  <c r="I259" i="9"/>
  <c r="C259" i="9"/>
  <c r="B259" i="9"/>
  <c r="A259" i="9"/>
  <c r="D259" i="10" s="1"/>
  <c r="S258" i="9"/>
  <c r="J258" i="9"/>
  <c r="I258" i="9"/>
  <c r="C258" i="9"/>
  <c r="B258" i="9"/>
  <c r="A258" i="9"/>
  <c r="D258" i="10" s="1"/>
  <c r="S257" i="9"/>
  <c r="J257" i="9"/>
  <c r="I257" i="9"/>
  <c r="C257" i="9"/>
  <c r="B257" i="9"/>
  <c r="A257" i="9"/>
  <c r="D257" i="10" s="1"/>
  <c r="S256" i="9"/>
  <c r="J256" i="9"/>
  <c r="I256" i="9"/>
  <c r="C256" i="9"/>
  <c r="B256" i="9"/>
  <c r="A256" i="9"/>
  <c r="D256" i="10" s="1"/>
  <c r="S255" i="9"/>
  <c r="J255" i="9"/>
  <c r="I255" i="9"/>
  <c r="C255" i="9"/>
  <c r="B255" i="9"/>
  <c r="A255" i="9"/>
  <c r="D255" i="10" s="1"/>
  <c r="S254" i="9"/>
  <c r="J254" i="9"/>
  <c r="I254" i="9"/>
  <c r="C254" i="9"/>
  <c r="B254" i="9"/>
  <c r="A254" i="9"/>
  <c r="D254" i="10" s="1"/>
  <c r="S253" i="9"/>
  <c r="J253" i="9"/>
  <c r="I253" i="9"/>
  <c r="C253" i="9"/>
  <c r="B253" i="9"/>
  <c r="A253" i="9"/>
  <c r="D253" i="10" s="1"/>
  <c r="S252" i="9"/>
  <c r="J252" i="9"/>
  <c r="I252" i="9"/>
  <c r="C252" i="9"/>
  <c r="B252" i="9"/>
  <c r="A252" i="9"/>
  <c r="D252" i="10" s="1"/>
  <c r="S251" i="9"/>
  <c r="J251" i="9"/>
  <c r="I251" i="9"/>
  <c r="C251" i="9"/>
  <c r="B251" i="9"/>
  <c r="A251" i="9"/>
  <c r="D251" i="10" s="1"/>
  <c r="S250" i="9"/>
  <c r="J250" i="9"/>
  <c r="I250" i="9"/>
  <c r="C250" i="9"/>
  <c r="B250" i="9"/>
  <c r="A250" i="9"/>
  <c r="D250" i="10" s="1"/>
  <c r="S249" i="9"/>
  <c r="J249" i="9"/>
  <c r="I249" i="9"/>
  <c r="C249" i="9"/>
  <c r="B249" i="9"/>
  <c r="A249" i="9"/>
  <c r="D249" i="10" s="1"/>
  <c r="S248" i="9"/>
  <c r="J248" i="9"/>
  <c r="I248" i="9"/>
  <c r="C248" i="9"/>
  <c r="B248" i="9"/>
  <c r="A248" i="9"/>
  <c r="S247" i="9"/>
  <c r="J247" i="9"/>
  <c r="I247" i="9"/>
  <c r="C247" i="9"/>
  <c r="B247" i="9"/>
  <c r="A247" i="9"/>
  <c r="S246" i="9"/>
  <c r="J246" i="9"/>
  <c r="I246" i="9"/>
  <c r="C246" i="9"/>
  <c r="B246" i="9"/>
  <c r="A246" i="9"/>
  <c r="S245" i="9"/>
  <c r="J245" i="9"/>
  <c r="I245" i="9"/>
  <c r="C245" i="9"/>
  <c r="B245" i="9"/>
  <c r="A245" i="9"/>
  <c r="S244" i="9"/>
  <c r="J244" i="9"/>
  <c r="I244" i="9"/>
  <c r="C244" i="9"/>
  <c r="B244" i="9"/>
  <c r="A244" i="9"/>
  <c r="S243" i="9"/>
  <c r="J243" i="9"/>
  <c r="I243" i="9"/>
  <c r="C243" i="9"/>
  <c r="B243" i="9"/>
  <c r="A243" i="9"/>
  <c r="S242" i="9"/>
  <c r="J242" i="9"/>
  <c r="I242" i="9"/>
  <c r="C242" i="9"/>
  <c r="B242" i="9"/>
  <c r="A242" i="9"/>
  <c r="S241" i="9"/>
  <c r="J241" i="9"/>
  <c r="I241" i="9"/>
  <c r="C241" i="9"/>
  <c r="B241" i="9"/>
  <c r="A241" i="9"/>
  <c r="S240" i="9"/>
  <c r="J240" i="9"/>
  <c r="I240" i="9"/>
  <c r="C240" i="9"/>
  <c r="B240" i="9"/>
  <c r="A240" i="9"/>
  <c r="S239" i="9"/>
  <c r="J239" i="9"/>
  <c r="I239" i="9"/>
  <c r="C239" i="9"/>
  <c r="B239" i="9"/>
  <c r="A239" i="9"/>
  <c r="S238" i="9"/>
  <c r="J238" i="9"/>
  <c r="I238" i="9"/>
  <c r="C238" i="9"/>
  <c r="B238" i="9"/>
  <c r="A238" i="9"/>
  <c r="S237" i="9"/>
  <c r="J237" i="9"/>
  <c r="I237" i="9"/>
  <c r="C237" i="9"/>
  <c r="B237" i="9"/>
  <c r="A237" i="9"/>
  <c r="S236" i="9"/>
  <c r="J236" i="9"/>
  <c r="I236" i="9"/>
  <c r="C236" i="9"/>
  <c r="B236" i="9"/>
  <c r="A236" i="9"/>
  <c r="S235" i="9"/>
  <c r="J235" i="9"/>
  <c r="I235" i="9"/>
  <c r="C235" i="9"/>
  <c r="B235" i="9"/>
  <c r="A235" i="9"/>
  <c r="S234" i="9"/>
  <c r="J234" i="9"/>
  <c r="I234" i="9"/>
  <c r="C234" i="9"/>
  <c r="B234" i="9"/>
  <c r="A234" i="9"/>
  <c r="S233" i="9"/>
  <c r="J233" i="9"/>
  <c r="I233" i="9"/>
  <c r="C233" i="9"/>
  <c r="B233" i="9"/>
  <c r="A233" i="9"/>
  <c r="S232" i="9"/>
  <c r="J232" i="9"/>
  <c r="I232" i="9"/>
  <c r="C232" i="9"/>
  <c r="B232" i="9"/>
  <c r="A232" i="9"/>
  <c r="S231" i="9"/>
  <c r="J231" i="9"/>
  <c r="I231" i="9"/>
  <c r="C231" i="9"/>
  <c r="B231" i="9"/>
  <c r="A231" i="9"/>
  <c r="S230" i="9"/>
  <c r="J230" i="9"/>
  <c r="I230" i="9"/>
  <c r="C230" i="9"/>
  <c r="B230" i="9"/>
  <c r="A230" i="9"/>
  <c r="S229" i="9"/>
  <c r="J229" i="9"/>
  <c r="I229" i="9"/>
  <c r="C229" i="9"/>
  <c r="B229" i="9"/>
  <c r="A229" i="9"/>
  <c r="S228" i="9"/>
  <c r="J228" i="9"/>
  <c r="I228" i="9"/>
  <c r="C228" i="9"/>
  <c r="B228" i="9"/>
  <c r="A228" i="9"/>
  <c r="S227" i="9"/>
  <c r="J227" i="9"/>
  <c r="I227" i="9"/>
  <c r="C227" i="9"/>
  <c r="B227" i="9"/>
  <c r="A227" i="9"/>
  <c r="S226" i="9"/>
  <c r="J226" i="9"/>
  <c r="I226" i="9"/>
  <c r="C226" i="9"/>
  <c r="B226" i="9"/>
  <c r="A226" i="9"/>
  <c r="S225" i="9"/>
  <c r="J225" i="9"/>
  <c r="I225" i="9"/>
  <c r="C225" i="9"/>
  <c r="B225" i="9"/>
  <c r="A225" i="9"/>
  <c r="S224" i="9"/>
  <c r="J224" i="9"/>
  <c r="I224" i="9"/>
  <c r="C224" i="9"/>
  <c r="B224" i="9"/>
  <c r="A224" i="9"/>
  <c r="S223" i="9"/>
  <c r="J223" i="9"/>
  <c r="I223" i="9"/>
  <c r="C223" i="9"/>
  <c r="B223" i="9"/>
  <c r="A223" i="9"/>
  <c r="S222" i="9"/>
  <c r="J222" i="9"/>
  <c r="I222" i="9"/>
  <c r="C222" i="9"/>
  <c r="B222" i="9"/>
  <c r="A222" i="9"/>
  <c r="S221" i="9"/>
  <c r="J221" i="9"/>
  <c r="I221" i="9"/>
  <c r="C221" i="9"/>
  <c r="B221" i="9"/>
  <c r="A221" i="9"/>
  <c r="S220" i="9"/>
  <c r="J220" i="9"/>
  <c r="I220" i="9"/>
  <c r="C220" i="9"/>
  <c r="B220" i="9"/>
  <c r="A220" i="9"/>
  <c r="S219" i="9"/>
  <c r="J219" i="9"/>
  <c r="I219" i="9"/>
  <c r="C219" i="9"/>
  <c r="B219" i="9"/>
  <c r="A219" i="9"/>
  <c r="S218" i="9"/>
  <c r="J218" i="9"/>
  <c r="I218" i="9"/>
  <c r="C218" i="9"/>
  <c r="B218" i="9"/>
  <c r="A218" i="9"/>
  <c r="S217" i="9"/>
  <c r="J217" i="9"/>
  <c r="I217" i="9"/>
  <c r="C217" i="9"/>
  <c r="B217" i="9"/>
  <c r="A217" i="9"/>
  <c r="S216" i="9"/>
  <c r="J216" i="9"/>
  <c r="I216" i="9"/>
  <c r="C216" i="9"/>
  <c r="B216" i="9"/>
  <c r="A216" i="9"/>
  <c r="S215" i="9"/>
  <c r="J215" i="9"/>
  <c r="I215" i="9"/>
  <c r="C215" i="9"/>
  <c r="B215" i="9"/>
  <c r="A215" i="9"/>
  <c r="S214" i="9"/>
  <c r="J214" i="9"/>
  <c r="I214" i="9"/>
  <c r="C214" i="9"/>
  <c r="B214" i="9"/>
  <c r="A214" i="9"/>
  <c r="S213" i="9"/>
  <c r="J213" i="9"/>
  <c r="I213" i="9"/>
  <c r="C213" i="9"/>
  <c r="B213" i="9"/>
  <c r="A213" i="9"/>
  <c r="S212" i="9"/>
  <c r="J212" i="9"/>
  <c r="I212" i="9"/>
  <c r="C212" i="9"/>
  <c r="B212" i="9"/>
  <c r="A212" i="9"/>
  <c r="S211" i="9"/>
  <c r="J211" i="9"/>
  <c r="I211" i="9"/>
  <c r="C211" i="9"/>
  <c r="B211" i="9"/>
  <c r="A211" i="9"/>
  <c r="S210" i="9"/>
  <c r="J210" i="9"/>
  <c r="I210" i="9"/>
  <c r="C210" i="9"/>
  <c r="B210" i="9"/>
  <c r="A210" i="9"/>
  <c r="S209" i="9"/>
  <c r="J209" i="9"/>
  <c r="I209" i="9"/>
  <c r="C209" i="9"/>
  <c r="B209" i="9"/>
  <c r="A209" i="9"/>
  <c r="S208" i="9"/>
  <c r="J208" i="9"/>
  <c r="I208" i="9"/>
  <c r="C208" i="9"/>
  <c r="B208" i="9"/>
  <c r="A208" i="9"/>
  <c r="S207" i="9"/>
  <c r="J207" i="9"/>
  <c r="I207" i="9"/>
  <c r="C207" i="9"/>
  <c r="B207" i="9"/>
  <c r="A207" i="9"/>
  <c r="S206" i="9"/>
  <c r="J206" i="9"/>
  <c r="I206" i="9"/>
  <c r="C206" i="9"/>
  <c r="B206" i="9"/>
  <c r="A206" i="9"/>
  <c r="S205" i="9"/>
  <c r="J205" i="9"/>
  <c r="I205" i="9"/>
  <c r="C205" i="9"/>
  <c r="B205" i="9"/>
  <c r="A205" i="9"/>
  <c r="S204" i="9"/>
  <c r="J204" i="9"/>
  <c r="I204" i="9"/>
  <c r="C204" i="9"/>
  <c r="B204" i="9"/>
  <c r="A204" i="9"/>
  <c r="S203" i="9"/>
  <c r="J203" i="9"/>
  <c r="I203" i="9"/>
  <c r="C203" i="9"/>
  <c r="B203" i="9"/>
  <c r="A203" i="9"/>
  <c r="S202" i="9"/>
  <c r="J202" i="9"/>
  <c r="I202" i="9"/>
  <c r="C202" i="9"/>
  <c r="B202" i="9"/>
  <c r="A202" i="9"/>
  <c r="S201" i="9"/>
  <c r="J201" i="9"/>
  <c r="I201" i="9"/>
  <c r="C201" i="9"/>
  <c r="B201" i="9"/>
  <c r="A201" i="9"/>
  <c r="S200" i="9"/>
  <c r="J200" i="9"/>
  <c r="I200" i="9"/>
  <c r="C200" i="9"/>
  <c r="B200" i="9"/>
  <c r="A200" i="9"/>
  <c r="S199" i="9"/>
  <c r="J199" i="9"/>
  <c r="I199" i="9"/>
  <c r="C199" i="9"/>
  <c r="B199" i="9"/>
  <c r="A199" i="9"/>
  <c r="S198" i="9"/>
  <c r="J198" i="9"/>
  <c r="I198" i="9"/>
  <c r="C198" i="9"/>
  <c r="B198" i="9"/>
  <c r="A198" i="9"/>
  <c r="S197" i="9"/>
  <c r="J197" i="9"/>
  <c r="I197" i="9"/>
  <c r="C197" i="9"/>
  <c r="B197" i="9"/>
  <c r="A197" i="9"/>
  <c r="S196" i="9"/>
  <c r="J196" i="9"/>
  <c r="I196" i="9"/>
  <c r="C196" i="9"/>
  <c r="B196" i="9"/>
  <c r="A196" i="9"/>
  <c r="S195" i="9"/>
  <c r="J195" i="9"/>
  <c r="I195" i="9"/>
  <c r="C195" i="9"/>
  <c r="B195" i="9"/>
  <c r="A195" i="9"/>
  <c r="S194" i="9"/>
  <c r="J194" i="9"/>
  <c r="I194" i="9"/>
  <c r="C194" i="9"/>
  <c r="B194" i="9"/>
  <c r="A194" i="9"/>
  <c r="S193" i="9"/>
  <c r="J193" i="9"/>
  <c r="I193" i="9"/>
  <c r="C193" i="9"/>
  <c r="B193" i="9"/>
  <c r="A193" i="9"/>
  <c r="S192" i="9"/>
  <c r="J192" i="9"/>
  <c r="I192" i="9"/>
  <c r="C192" i="9"/>
  <c r="B192" i="9"/>
  <c r="A192" i="9"/>
  <c r="S191" i="9"/>
  <c r="J191" i="9"/>
  <c r="I191" i="9"/>
  <c r="C191" i="9"/>
  <c r="B191" i="9"/>
  <c r="A191" i="9"/>
  <c r="S190" i="9"/>
  <c r="J190" i="9"/>
  <c r="I190" i="9"/>
  <c r="C190" i="9"/>
  <c r="B190" i="9"/>
  <c r="A190" i="9"/>
  <c r="S189" i="9"/>
  <c r="J189" i="9"/>
  <c r="I189" i="9"/>
  <c r="C189" i="9"/>
  <c r="B189" i="9"/>
  <c r="A189" i="9"/>
  <c r="S188" i="9"/>
  <c r="J188" i="9"/>
  <c r="I188" i="9"/>
  <c r="C188" i="9"/>
  <c r="B188" i="9"/>
  <c r="A188" i="9"/>
  <c r="S187" i="9"/>
  <c r="J187" i="9"/>
  <c r="I187" i="9"/>
  <c r="C187" i="9"/>
  <c r="B187" i="9"/>
  <c r="A187" i="9"/>
  <c r="S186" i="9"/>
  <c r="J186" i="9"/>
  <c r="I186" i="9"/>
  <c r="C186" i="9"/>
  <c r="B186" i="9"/>
  <c r="A186" i="9"/>
  <c r="S185" i="9"/>
  <c r="J185" i="9"/>
  <c r="I185" i="9"/>
  <c r="C185" i="9"/>
  <c r="B185" i="9"/>
  <c r="A185" i="9"/>
  <c r="S184" i="9"/>
  <c r="J184" i="9"/>
  <c r="I184" i="9"/>
  <c r="C184" i="9"/>
  <c r="B184" i="9"/>
  <c r="A184" i="9"/>
  <c r="S183" i="9"/>
  <c r="J183" i="9"/>
  <c r="I183" i="9"/>
  <c r="C183" i="9"/>
  <c r="B183" i="9"/>
  <c r="A183" i="9"/>
  <c r="S182" i="9"/>
  <c r="J182" i="9"/>
  <c r="I182" i="9"/>
  <c r="C182" i="9"/>
  <c r="B182" i="9"/>
  <c r="A182" i="9"/>
  <c r="S181" i="9"/>
  <c r="J181" i="9"/>
  <c r="I181" i="9"/>
  <c r="C181" i="9"/>
  <c r="B181" i="9"/>
  <c r="A181" i="9"/>
  <c r="S180" i="9"/>
  <c r="J180" i="9"/>
  <c r="I180" i="9"/>
  <c r="C180" i="9"/>
  <c r="B180" i="9"/>
  <c r="A180" i="9"/>
  <c r="S179" i="9"/>
  <c r="J179" i="9"/>
  <c r="I179" i="9"/>
  <c r="C179" i="9"/>
  <c r="B179" i="9"/>
  <c r="A179" i="9"/>
  <c r="S178" i="9"/>
  <c r="J178" i="9"/>
  <c r="I178" i="9"/>
  <c r="C178" i="9"/>
  <c r="B178" i="9"/>
  <c r="A178" i="9"/>
  <c r="S177" i="9"/>
  <c r="J177" i="9"/>
  <c r="I177" i="9"/>
  <c r="C177" i="9"/>
  <c r="B177" i="9"/>
  <c r="A177" i="9"/>
  <c r="S176" i="9"/>
  <c r="J176" i="9"/>
  <c r="I176" i="9"/>
  <c r="C176" i="9"/>
  <c r="B176" i="9"/>
  <c r="A176" i="9"/>
  <c r="S175" i="9"/>
  <c r="J175" i="9"/>
  <c r="I175" i="9"/>
  <c r="C175" i="9"/>
  <c r="B175" i="9"/>
  <c r="A175" i="9"/>
  <c r="S174" i="9"/>
  <c r="J174" i="9"/>
  <c r="I174" i="9"/>
  <c r="C174" i="9"/>
  <c r="B174" i="9"/>
  <c r="A174" i="9"/>
  <c r="S173" i="9"/>
  <c r="J173" i="9"/>
  <c r="I173" i="9"/>
  <c r="C173" i="9"/>
  <c r="B173" i="9"/>
  <c r="A173" i="9"/>
  <c r="S172" i="9"/>
  <c r="J172" i="9"/>
  <c r="I172" i="9"/>
  <c r="C172" i="9"/>
  <c r="B172" i="9"/>
  <c r="A172" i="9"/>
  <c r="S171" i="9"/>
  <c r="J171" i="9"/>
  <c r="I171" i="9"/>
  <c r="C171" i="9"/>
  <c r="B171" i="9"/>
  <c r="A171" i="9"/>
  <c r="S170" i="9"/>
  <c r="J170" i="9"/>
  <c r="I170" i="9"/>
  <c r="C170" i="9"/>
  <c r="B170" i="9"/>
  <c r="A170" i="9"/>
  <c r="S169" i="9"/>
  <c r="J169" i="9"/>
  <c r="I169" i="9"/>
  <c r="C169" i="9"/>
  <c r="B169" i="9"/>
  <c r="A169" i="9"/>
  <c r="S168" i="9"/>
  <c r="J168" i="9"/>
  <c r="I168" i="9"/>
  <c r="C168" i="9"/>
  <c r="B168" i="9"/>
  <c r="A168" i="9"/>
  <c r="S167" i="9"/>
  <c r="J167" i="9"/>
  <c r="I167" i="9"/>
  <c r="C167" i="9"/>
  <c r="B167" i="9"/>
  <c r="A167" i="9"/>
  <c r="S166" i="9"/>
  <c r="J166" i="9"/>
  <c r="I166" i="9"/>
  <c r="C166" i="9"/>
  <c r="B166" i="9"/>
  <c r="A166" i="9"/>
  <c r="S165" i="9"/>
  <c r="J165" i="9"/>
  <c r="I165" i="9"/>
  <c r="C165" i="9"/>
  <c r="B165" i="9"/>
  <c r="A165" i="9"/>
  <c r="S164" i="9"/>
  <c r="J164" i="9"/>
  <c r="I164" i="9"/>
  <c r="C164" i="9"/>
  <c r="B164" i="9"/>
  <c r="A164" i="9"/>
  <c r="S163" i="9"/>
  <c r="J163" i="9"/>
  <c r="I163" i="9"/>
  <c r="C163" i="9"/>
  <c r="B163" i="9"/>
  <c r="A163" i="9"/>
  <c r="S162" i="9"/>
  <c r="J162" i="9"/>
  <c r="I162" i="9"/>
  <c r="C162" i="9"/>
  <c r="B162" i="9"/>
  <c r="A162" i="9"/>
  <c r="S161" i="9"/>
  <c r="J161" i="9"/>
  <c r="I161" i="9"/>
  <c r="C161" i="9"/>
  <c r="B161" i="9"/>
  <c r="A161" i="9"/>
  <c r="S160" i="9"/>
  <c r="J160" i="9"/>
  <c r="I160" i="9"/>
  <c r="C160" i="9"/>
  <c r="B160" i="9"/>
  <c r="A160" i="9"/>
  <c r="S159" i="9"/>
  <c r="J159" i="9"/>
  <c r="I159" i="9"/>
  <c r="C159" i="9"/>
  <c r="B159" i="9"/>
  <c r="A159" i="9"/>
  <c r="S158" i="9"/>
  <c r="J158" i="9"/>
  <c r="I158" i="9"/>
  <c r="C158" i="9"/>
  <c r="B158" i="9"/>
  <c r="A158" i="9"/>
  <c r="S157" i="9"/>
  <c r="J157" i="9"/>
  <c r="I157" i="9"/>
  <c r="C157" i="9"/>
  <c r="B157" i="9"/>
  <c r="A157" i="9"/>
  <c r="S156" i="9"/>
  <c r="J156" i="9"/>
  <c r="I156" i="9"/>
  <c r="C156" i="9"/>
  <c r="B156" i="9"/>
  <c r="A156" i="9"/>
  <c r="S155" i="9"/>
  <c r="J155" i="9"/>
  <c r="I155" i="9"/>
  <c r="C155" i="9"/>
  <c r="B155" i="9"/>
  <c r="A155" i="9"/>
  <c r="S154" i="9"/>
  <c r="J154" i="9"/>
  <c r="I154" i="9"/>
  <c r="C154" i="9"/>
  <c r="B154" i="9"/>
  <c r="A154" i="9"/>
  <c r="S153" i="9"/>
  <c r="J153" i="9"/>
  <c r="I153" i="9"/>
  <c r="C153" i="9"/>
  <c r="B153" i="9"/>
  <c r="A153" i="9"/>
  <c r="S152" i="9"/>
  <c r="J152" i="9"/>
  <c r="I152" i="9"/>
  <c r="C152" i="9"/>
  <c r="B152" i="9"/>
  <c r="A152" i="9"/>
  <c r="S151" i="9"/>
  <c r="J151" i="9"/>
  <c r="I151" i="9"/>
  <c r="C151" i="9"/>
  <c r="B151" i="9"/>
  <c r="A151" i="9"/>
  <c r="S150" i="9"/>
  <c r="J150" i="9"/>
  <c r="I150" i="9"/>
  <c r="C150" i="9"/>
  <c r="B150" i="9"/>
  <c r="A150" i="9"/>
  <c r="S149" i="9"/>
  <c r="J149" i="9"/>
  <c r="I149" i="9"/>
  <c r="C149" i="9"/>
  <c r="B149" i="9"/>
  <c r="A149" i="9"/>
  <c r="S148" i="9"/>
  <c r="J148" i="9"/>
  <c r="I148" i="9"/>
  <c r="C148" i="9"/>
  <c r="B148" i="9"/>
  <c r="A148" i="9"/>
  <c r="S147" i="9"/>
  <c r="J147" i="9"/>
  <c r="I147" i="9"/>
  <c r="C147" i="9"/>
  <c r="B147" i="9"/>
  <c r="A147" i="9"/>
  <c r="S146" i="9"/>
  <c r="J146" i="9"/>
  <c r="I146" i="9"/>
  <c r="C146" i="9"/>
  <c r="B146" i="9"/>
  <c r="A146" i="9"/>
  <c r="S145" i="9"/>
  <c r="J145" i="9"/>
  <c r="I145" i="9"/>
  <c r="C145" i="9"/>
  <c r="B145" i="9"/>
  <c r="A145" i="9"/>
  <c r="S144" i="9"/>
  <c r="J144" i="9"/>
  <c r="I144" i="9"/>
  <c r="C144" i="9"/>
  <c r="B144" i="9"/>
  <c r="A144" i="9"/>
  <c r="S143" i="9"/>
  <c r="J143" i="9"/>
  <c r="I143" i="9"/>
  <c r="C143" i="9"/>
  <c r="B143" i="9"/>
  <c r="A143" i="9"/>
  <c r="S142" i="9"/>
  <c r="J142" i="9"/>
  <c r="I142" i="9"/>
  <c r="C142" i="9"/>
  <c r="B142" i="9"/>
  <c r="A142" i="9"/>
  <c r="S141" i="9"/>
  <c r="J141" i="9"/>
  <c r="I141" i="9"/>
  <c r="C141" i="9"/>
  <c r="B141" i="9"/>
  <c r="A141" i="9"/>
  <c r="S140" i="9"/>
  <c r="J140" i="9"/>
  <c r="I140" i="9"/>
  <c r="C140" i="9"/>
  <c r="B140" i="9"/>
  <c r="A140" i="9"/>
  <c r="S139" i="9"/>
  <c r="J139" i="9"/>
  <c r="I139" i="9"/>
  <c r="C139" i="9"/>
  <c r="B139" i="9"/>
  <c r="A139" i="9"/>
  <c r="S138" i="9"/>
  <c r="J138" i="9"/>
  <c r="I138" i="9"/>
  <c r="C138" i="9"/>
  <c r="B138" i="9"/>
  <c r="A138" i="9"/>
  <c r="S137" i="9"/>
  <c r="J137" i="9"/>
  <c r="I137" i="9"/>
  <c r="C137" i="9"/>
  <c r="B137" i="9"/>
  <c r="A137" i="9"/>
  <c r="S136" i="9"/>
  <c r="J136" i="9"/>
  <c r="I136" i="9"/>
  <c r="C136" i="9"/>
  <c r="B136" i="9"/>
  <c r="A136" i="9"/>
  <c r="S135" i="9"/>
  <c r="J135" i="9"/>
  <c r="I135" i="9"/>
  <c r="C135" i="9"/>
  <c r="B135" i="9"/>
  <c r="A135" i="9"/>
  <c r="S134" i="9"/>
  <c r="J134" i="9"/>
  <c r="I134" i="9"/>
  <c r="C134" i="9"/>
  <c r="B134" i="9"/>
  <c r="A134" i="9"/>
  <c r="S133" i="9"/>
  <c r="J133" i="9"/>
  <c r="I133" i="9"/>
  <c r="C133" i="9"/>
  <c r="B133" i="9"/>
  <c r="A133" i="9"/>
  <c r="S132" i="9"/>
  <c r="J132" i="9"/>
  <c r="I132" i="9"/>
  <c r="C132" i="9"/>
  <c r="B132" i="9"/>
  <c r="A132" i="9"/>
  <c r="S131" i="9"/>
  <c r="J131" i="9"/>
  <c r="I131" i="9"/>
  <c r="C131" i="9"/>
  <c r="B131" i="9"/>
  <c r="A131" i="9"/>
  <c r="S130" i="9"/>
  <c r="J130" i="9"/>
  <c r="I130" i="9"/>
  <c r="C130" i="9"/>
  <c r="B130" i="9"/>
  <c r="A130" i="9"/>
  <c r="S129" i="9"/>
  <c r="J129" i="9"/>
  <c r="I129" i="9"/>
  <c r="C129" i="9"/>
  <c r="B129" i="9"/>
  <c r="A129" i="9"/>
  <c r="S128" i="9"/>
  <c r="J128" i="9"/>
  <c r="I128" i="9"/>
  <c r="C128" i="9"/>
  <c r="B128" i="9"/>
  <c r="A128" i="9"/>
  <c r="S127" i="9"/>
  <c r="J127" i="9"/>
  <c r="I127" i="9"/>
  <c r="C127" i="9"/>
  <c r="B127" i="9"/>
  <c r="A127" i="9"/>
  <c r="S126" i="9"/>
  <c r="J126" i="9"/>
  <c r="I126" i="9"/>
  <c r="C126" i="9"/>
  <c r="B126" i="9"/>
  <c r="A126" i="9"/>
  <c r="S125" i="9"/>
  <c r="J125" i="9"/>
  <c r="I125" i="9"/>
  <c r="C125" i="9"/>
  <c r="B125" i="9"/>
  <c r="A125" i="9"/>
  <c r="S124" i="9"/>
  <c r="J124" i="9"/>
  <c r="I124" i="9"/>
  <c r="C124" i="9"/>
  <c r="B124" i="9"/>
  <c r="A124" i="9"/>
  <c r="S123" i="9"/>
  <c r="J123" i="9"/>
  <c r="I123" i="9"/>
  <c r="C123" i="9"/>
  <c r="B123" i="9"/>
  <c r="A123" i="9"/>
  <c r="S122" i="9"/>
  <c r="J122" i="9"/>
  <c r="I122" i="9"/>
  <c r="C122" i="9"/>
  <c r="B122" i="9"/>
  <c r="A122" i="9"/>
  <c r="S121" i="9"/>
  <c r="J121" i="9"/>
  <c r="I121" i="9"/>
  <c r="C121" i="9"/>
  <c r="B121" i="9"/>
  <c r="A121" i="9"/>
  <c r="S120" i="9"/>
  <c r="J120" i="9"/>
  <c r="I120" i="9"/>
  <c r="C120" i="9"/>
  <c r="B120" i="9"/>
  <c r="A120" i="9"/>
  <c r="S119" i="9"/>
  <c r="J119" i="9"/>
  <c r="I119" i="9"/>
  <c r="C119" i="9"/>
  <c r="B119" i="9"/>
  <c r="A119" i="9"/>
  <c r="S118" i="9"/>
  <c r="J118" i="9"/>
  <c r="I118" i="9"/>
  <c r="C118" i="9"/>
  <c r="B118" i="9"/>
  <c r="A118" i="9"/>
  <c r="S117" i="9"/>
  <c r="J117" i="9"/>
  <c r="I117" i="9"/>
  <c r="C117" i="9"/>
  <c r="B117" i="9"/>
  <c r="A117" i="9"/>
  <c r="S116" i="9"/>
  <c r="J116" i="9"/>
  <c r="I116" i="9"/>
  <c r="C116" i="9"/>
  <c r="B116" i="9"/>
  <c r="A116" i="9"/>
  <c r="S115" i="9"/>
  <c r="J115" i="9"/>
  <c r="I115" i="9"/>
  <c r="C115" i="9"/>
  <c r="B115" i="9"/>
  <c r="A115" i="9"/>
  <c r="S114" i="9"/>
  <c r="J114" i="9"/>
  <c r="I114" i="9"/>
  <c r="C114" i="9"/>
  <c r="B114" i="9"/>
  <c r="A114" i="9"/>
  <c r="S113" i="9"/>
  <c r="J113" i="9"/>
  <c r="I113" i="9"/>
  <c r="C113" i="9"/>
  <c r="B113" i="9"/>
  <c r="A113" i="9"/>
  <c r="S112" i="9"/>
  <c r="J112" i="9"/>
  <c r="I112" i="9"/>
  <c r="C112" i="9"/>
  <c r="B112" i="9"/>
  <c r="A112" i="9"/>
  <c r="S111" i="9"/>
  <c r="J111" i="9"/>
  <c r="I111" i="9"/>
  <c r="C111" i="9"/>
  <c r="B111" i="9"/>
  <c r="A111" i="9"/>
  <c r="S110" i="9"/>
  <c r="J110" i="9"/>
  <c r="I110" i="9"/>
  <c r="C110" i="9"/>
  <c r="B110" i="9"/>
  <c r="A110" i="9"/>
  <c r="S109" i="9"/>
  <c r="J109" i="9"/>
  <c r="I109" i="9"/>
  <c r="C109" i="9"/>
  <c r="B109" i="9"/>
  <c r="A109" i="9"/>
  <c r="S108" i="9"/>
  <c r="J108" i="9"/>
  <c r="I108" i="9"/>
  <c r="C108" i="9"/>
  <c r="B108" i="9"/>
  <c r="A108" i="9"/>
  <c r="S107" i="9"/>
  <c r="J107" i="9"/>
  <c r="I107" i="9"/>
  <c r="C107" i="9"/>
  <c r="B107" i="9"/>
  <c r="A107" i="9"/>
  <c r="S106" i="9"/>
  <c r="J106" i="9"/>
  <c r="I106" i="9"/>
  <c r="C106" i="9"/>
  <c r="B106" i="9"/>
  <c r="A106" i="9"/>
  <c r="S105" i="9"/>
  <c r="J105" i="9"/>
  <c r="I105" i="9"/>
  <c r="C105" i="9"/>
  <c r="B105" i="9"/>
  <c r="A105" i="9"/>
  <c r="S104" i="9"/>
  <c r="J104" i="9"/>
  <c r="I104" i="9"/>
  <c r="C104" i="9"/>
  <c r="B104" i="9"/>
  <c r="A104" i="9"/>
  <c r="S103" i="9"/>
  <c r="J103" i="9"/>
  <c r="I103" i="9"/>
  <c r="C103" i="9"/>
  <c r="B103" i="9"/>
  <c r="A103" i="9"/>
  <c r="S102" i="9"/>
  <c r="J102" i="9"/>
  <c r="I102" i="9"/>
  <c r="C102" i="9"/>
  <c r="B102" i="9"/>
  <c r="A102" i="9"/>
  <c r="S101" i="9"/>
  <c r="J101" i="9"/>
  <c r="I101" i="9"/>
  <c r="C101" i="9"/>
  <c r="B101" i="9"/>
  <c r="A101" i="9"/>
  <c r="S100" i="9"/>
  <c r="J100" i="9"/>
  <c r="I100" i="9"/>
  <c r="C100" i="9"/>
  <c r="B100" i="9"/>
  <c r="A100" i="9"/>
  <c r="S99" i="9"/>
  <c r="J99" i="9"/>
  <c r="I99" i="9"/>
  <c r="C99" i="9"/>
  <c r="B99" i="9"/>
  <c r="A99" i="9"/>
  <c r="S98" i="9"/>
  <c r="J98" i="9"/>
  <c r="I98" i="9"/>
  <c r="C98" i="9"/>
  <c r="B98" i="9"/>
  <c r="A98" i="9"/>
  <c r="S97" i="9"/>
  <c r="J97" i="9"/>
  <c r="I97" i="9"/>
  <c r="C97" i="9"/>
  <c r="B97" i="9"/>
  <c r="A97" i="9"/>
  <c r="S96" i="9"/>
  <c r="J96" i="9"/>
  <c r="I96" i="9"/>
  <c r="C96" i="9"/>
  <c r="B96" i="9"/>
  <c r="A96" i="9"/>
  <c r="S95" i="9"/>
  <c r="J95" i="9"/>
  <c r="I95" i="9"/>
  <c r="C95" i="9"/>
  <c r="B95" i="9"/>
  <c r="A95" i="9"/>
  <c r="S94" i="9"/>
  <c r="J94" i="9"/>
  <c r="I94" i="9"/>
  <c r="C94" i="9"/>
  <c r="B94" i="9"/>
  <c r="A94" i="9"/>
  <c r="S93" i="9"/>
  <c r="J93" i="9"/>
  <c r="I93" i="9"/>
  <c r="C93" i="9"/>
  <c r="B93" i="9"/>
  <c r="A93" i="9"/>
  <c r="S92" i="9"/>
  <c r="J92" i="9"/>
  <c r="I92" i="9"/>
  <c r="C92" i="9"/>
  <c r="B92" i="9"/>
  <c r="A92" i="9"/>
  <c r="S91" i="9"/>
  <c r="J91" i="9"/>
  <c r="I91" i="9"/>
  <c r="C91" i="9"/>
  <c r="B91" i="9"/>
  <c r="A91" i="9"/>
  <c r="S90" i="9"/>
  <c r="J90" i="9"/>
  <c r="I90" i="9"/>
  <c r="C90" i="9"/>
  <c r="B90" i="9"/>
  <c r="A90" i="9"/>
  <c r="S89" i="9"/>
  <c r="J89" i="9"/>
  <c r="I89" i="9"/>
  <c r="C89" i="9"/>
  <c r="B89" i="9"/>
  <c r="A89" i="9"/>
  <c r="S88" i="9"/>
  <c r="J88" i="9"/>
  <c r="I88" i="9"/>
  <c r="C88" i="9"/>
  <c r="B88" i="9"/>
  <c r="A88" i="9"/>
  <c r="S87" i="9"/>
  <c r="J87" i="9"/>
  <c r="I87" i="9"/>
  <c r="C87" i="9"/>
  <c r="B87" i="9"/>
  <c r="A87" i="9"/>
  <c r="S86" i="9"/>
  <c r="J86" i="9"/>
  <c r="I86" i="9"/>
  <c r="C86" i="9"/>
  <c r="B86" i="9"/>
  <c r="A86" i="9"/>
  <c r="S85" i="9"/>
  <c r="J85" i="9"/>
  <c r="I85" i="9"/>
  <c r="C85" i="9"/>
  <c r="B85" i="9"/>
  <c r="A85" i="9"/>
  <c r="S84" i="9"/>
  <c r="J84" i="9"/>
  <c r="I84" i="9"/>
  <c r="C84" i="9"/>
  <c r="B84" i="9"/>
  <c r="A84" i="9"/>
  <c r="S83" i="9"/>
  <c r="J83" i="9"/>
  <c r="I83" i="9"/>
  <c r="C83" i="9"/>
  <c r="B83" i="9"/>
  <c r="A83" i="9"/>
  <c r="S82" i="9"/>
  <c r="J82" i="9"/>
  <c r="I82" i="9"/>
  <c r="C82" i="9"/>
  <c r="B82" i="9"/>
  <c r="A82" i="9"/>
  <c r="S81" i="9"/>
  <c r="J81" i="9"/>
  <c r="I81" i="9"/>
  <c r="C81" i="9"/>
  <c r="B81" i="9"/>
  <c r="A81" i="9"/>
  <c r="S80" i="9"/>
  <c r="J80" i="9"/>
  <c r="I80" i="9"/>
  <c r="C80" i="9"/>
  <c r="B80" i="9"/>
  <c r="A80" i="9"/>
  <c r="S79" i="9"/>
  <c r="J79" i="9"/>
  <c r="I79" i="9"/>
  <c r="C79" i="9"/>
  <c r="B79" i="9"/>
  <c r="A79" i="9"/>
  <c r="S78" i="9"/>
  <c r="J78" i="9"/>
  <c r="I78" i="9"/>
  <c r="C78" i="9"/>
  <c r="B78" i="9"/>
  <c r="A78" i="9"/>
  <c r="S77" i="9"/>
  <c r="J77" i="9"/>
  <c r="I77" i="9"/>
  <c r="C77" i="9"/>
  <c r="B77" i="9"/>
  <c r="A77" i="9"/>
  <c r="S76" i="9"/>
  <c r="J76" i="9"/>
  <c r="I76" i="9"/>
  <c r="C76" i="9"/>
  <c r="B76" i="9"/>
  <c r="A76" i="9"/>
  <c r="S75" i="9"/>
  <c r="J75" i="9"/>
  <c r="I75" i="9"/>
  <c r="C75" i="9"/>
  <c r="B75" i="9"/>
  <c r="A75" i="9"/>
  <c r="S74" i="9"/>
  <c r="J74" i="9"/>
  <c r="I74" i="9"/>
  <c r="C74" i="9"/>
  <c r="B74" i="9"/>
  <c r="A74" i="9"/>
  <c r="S73" i="9"/>
  <c r="J73" i="9"/>
  <c r="I73" i="9"/>
  <c r="C73" i="9"/>
  <c r="B73" i="9"/>
  <c r="A73" i="9"/>
  <c r="S72" i="9"/>
  <c r="J72" i="9"/>
  <c r="I72" i="9"/>
  <c r="C72" i="9"/>
  <c r="B72" i="9"/>
  <c r="A72" i="9"/>
  <c r="S71" i="9"/>
  <c r="J71" i="9"/>
  <c r="I71" i="9"/>
  <c r="C71" i="9"/>
  <c r="B71" i="9"/>
  <c r="A71" i="9"/>
  <c r="S70" i="9"/>
  <c r="J70" i="9"/>
  <c r="I70" i="9"/>
  <c r="C70" i="9"/>
  <c r="B70" i="9"/>
  <c r="A70" i="9"/>
  <c r="S69" i="9"/>
  <c r="J69" i="9"/>
  <c r="I69" i="9"/>
  <c r="C69" i="9"/>
  <c r="B69" i="9"/>
  <c r="A69" i="9"/>
  <c r="S68" i="9"/>
  <c r="J68" i="9"/>
  <c r="I68" i="9"/>
  <c r="C68" i="9"/>
  <c r="B68" i="9"/>
  <c r="A68" i="9"/>
  <c r="S67" i="9"/>
  <c r="J67" i="9"/>
  <c r="I67" i="9"/>
  <c r="C67" i="9"/>
  <c r="B67" i="9"/>
  <c r="A67" i="9"/>
  <c r="S66" i="9"/>
  <c r="J66" i="9"/>
  <c r="I66" i="9"/>
  <c r="C66" i="9"/>
  <c r="B66" i="9"/>
  <c r="A66" i="9"/>
  <c r="S65" i="9"/>
  <c r="J65" i="9"/>
  <c r="I65" i="9"/>
  <c r="C65" i="9"/>
  <c r="B65" i="9"/>
  <c r="A65" i="9"/>
  <c r="S64" i="9"/>
  <c r="J64" i="9"/>
  <c r="I64" i="9"/>
  <c r="C64" i="9"/>
  <c r="B64" i="9"/>
  <c r="A64" i="9"/>
  <c r="S63" i="9"/>
  <c r="J63" i="9"/>
  <c r="I63" i="9"/>
  <c r="C63" i="9"/>
  <c r="B63" i="9"/>
  <c r="A63" i="9"/>
  <c r="S62" i="9"/>
  <c r="J62" i="9"/>
  <c r="I62" i="9"/>
  <c r="C62" i="9"/>
  <c r="B62" i="9"/>
  <c r="A62" i="9"/>
  <c r="S61" i="9"/>
  <c r="J61" i="9"/>
  <c r="I61" i="9"/>
  <c r="C61" i="9"/>
  <c r="B61" i="9"/>
  <c r="A61" i="9"/>
  <c r="S60" i="9"/>
  <c r="J60" i="9"/>
  <c r="I60" i="9"/>
  <c r="C60" i="9"/>
  <c r="B60" i="9"/>
  <c r="A60" i="9"/>
  <c r="S59" i="9"/>
  <c r="J59" i="9"/>
  <c r="I59" i="9"/>
  <c r="C59" i="9"/>
  <c r="B59" i="9"/>
  <c r="A59" i="9"/>
  <c r="S58" i="9"/>
  <c r="J58" i="9"/>
  <c r="I58" i="9"/>
  <c r="C58" i="9"/>
  <c r="B58" i="9"/>
  <c r="A58" i="9"/>
  <c r="S57" i="9"/>
  <c r="J57" i="9"/>
  <c r="I57" i="9"/>
  <c r="C57" i="9"/>
  <c r="B57" i="9"/>
  <c r="A57" i="9"/>
  <c r="S56" i="9"/>
  <c r="J56" i="9"/>
  <c r="I56" i="9"/>
  <c r="C56" i="9"/>
  <c r="B56" i="9"/>
  <c r="A56" i="9"/>
  <c r="S55" i="9"/>
  <c r="J55" i="9"/>
  <c r="I55" i="9"/>
  <c r="C55" i="9"/>
  <c r="B55" i="9"/>
  <c r="A55" i="9"/>
  <c r="S54" i="9"/>
  <c r="J54" i="9"/>
  <c r="I54" i="9"/>
  <c r="C54" i="9"/>
  <c r="B54" i="9"/>
  <c r="A54" i="9"/>
  <c r="S53" i="9"/>
  <c r="J53" i="9"/>
  <c r="I53" i="9"/>
  <c r="C53" i="9"/>
  <c r="B53" i="9"/>
  <c r="A53" i="9"/>
  <c r="S52" i="9"/>
  <c r="J52" i="9"/>
  <c r="I52" i="9"/>
  <c r="C52" i="9"/>
  <c r="B52" i="9"/>
  <c r="A52" i="9"/>
  <c r="S51" i="9"/>
  <c r="J51" i="9"/>
  <c r="I51" i="9"/>
  <c r="C51" i="9"/>
  <c r="B51" i="9"/>
  <c r="A51" i="9"/>
  <c r="S50" i="9"/>
  <c r="J50" i="9"/>
  <c r="I50" i="9"/>
  <c r="C50" i="9"/>
  <c r="B50" i="9"/>
  <c r="A50" i="9"/>
  <c r="S49" i="9"/>
  <c r="J49" i="9"/>
  <c r="I49" i="9"/>
  <c r="C49" i="9"/>
  <c r="B49" i="9"/>
  <c r="A49" i="9"/>
  <c r="S48" i="9"/>
  <c r="J48" i="9"/>
  <c r="I48" i="9"/>
  <c r="C48" i="9"/>
  <c r="B48" i="9"/>
  <c r="A48" i="9"/>
  <c r="S47" i="9"/>
  <c r="J47" i="9"/>
  <c r="I47" i="9"/>
  <c r="C47" i="9"/>
  <c r="B47" i="9"/>
  <c r="A47" i="9"/>
  <c r="S46" i="9"/>
  <c r="J46" i="9"/>
  <c r="I46" i="9"/>
  <c r="C46" i="9"/>
  <c r="B46" i="9"/>
  <c r="A46" i="9"/>
  <c r="S45" i="9"/>
  <c r="J45" i="9"/>
  <c r="I45" i="9"/>
  <c r="C45" i="9"/>
  <c r="B45" i="9"/>
  <c r="A45" i="9"/>
  <c r="S44" i="9"/>
  <c r="J44" i="9"/>
  <c r="I44" i="9"/>
  <c r="C44" i="9"/>
  <c r="B44" i="9"/>
  <c r="A44" i="9"/>
  <c r="S43" i="9"/>
  <c r="J43" i="9"/>
  <c r="I43" i="9"/>
  <c r="C43" i="9"/>
  <c r="B43" i="9"/>
  <c r="A43" i="9"/>
  <c r="S42" i="9"/>
  <c r="J42" i="9"/>
  <c r="I42" i="9"/>
  <c r="C42" i="9"/>
  <c r="B42" i="9"/>
  <c r="A42" i="9"/>
  <c r="S41" i="9"/>
  <c r="J41" i="9"/>
  <c r="I41" i="9"/>
  <c r="C41" i="9"/>
  <c r="B41" i="9"/>
  <c r="A41" i="9"/>
  <c r="S40" i="9"/>
  <c r="J40" i="9"/>
  <c r="I40" i="9"/>
  <c r="C40" i="9"/>
  <c r="B40" i="9"/>
  <c r="A40" i="9"/>
  <c r="S39" i="9"/>
  <c r="J39" i="9"/>
  <c r="I39" i="9"/>
  <c r="C39" i="9"/>
  <c r="B39" i="9"/>
  <c r="A39" i="9"/>
  <c r="S38" i="9"/>
  <c r="J38" i="9"/>
  <c r="I38" i="9"/>
  <c r="C38" i="9"/>
  <c r="B38" i="9"/>
  <c r="A38" i="9"/>
  <c r="S37" i="9"/>
  <c r="J37" i="9"/>
  <c r="I37" i="9"/>
  <c r="C37" i="9"/>
  <c r="B37" i="9"/>
  <c r="A37" i="9"/>
  <c r="S36" i="9"/>
  <c r="J36" i="9"/>
  <c r="I36" i="9"/>
  <c r="C36" i="9"/>
  <c r="B36" i="9"/>
  <c r="A36" i="9"/>
  <c r="S35" i="9"/>
  <c r="J35" i="9"/>
  <c r="I35" i="9"/>
  <c r="C35" i="9"/>
  <c r="B35" i="9"/>
  <c r="A35" i="9"/>
  <c r="S34" i="9"/>
  <c r="J34" i="9"/>
  <c r="I34" i="9"/>
  <c r="C34" i="9"/>
  <c r="B34" i="9"/>
  <c r="A34" i="9"/>
  <c r="S33" i="9"/>
  <c r="J33" i="9"/>
  <c r="I33" i="9"/>
  <c r="C33" i="9"/>
  <c r="B33" i="9"/>
  <c r="A33" i="9"/>
  <c r="S32" i="9"/>
  <c r="J32" i="9"/>
  <c r="I32" i="9"/>
  <c r="C32" i="9"/>
  <c r="B32" i="9"/>
  <c r="A32" i="9"/>
  <c r="S31" i="9"/>
  <c r="J31" i="9"/>
  <c r="I31" i="9"/>
  <c r="C31" i="9"/>
  <c r="B31" i="9"/>
  <c r="A31" i="9"/>
  <c r="S30" i="9"/>
  <c r="J30" i="9"/>
  <c r="I30" i="9"/>
  <c r="C30" i="9"/>
  <c r="B30" i="9"/>
  <c r="A30" i="9"/>
  <c r="S29" i="9"/>
  <c r="M29" i="9"/>
  <c r="J29" i="9"/>
  <c r="I29" i="9"/>
  <c r="C29" i="9"/>
  <c r="B29" i="9"/>
  <c r="A29" i="9"/>
  <c r="S28" i="9"/>
  <c r="J28" i="9"/>
  <c r="I28" i="9"/>
  <c r="C28" i="9"/>
  <c r="B28" i="9"/>
  <c r="A28" i="9"/>
  <c r="M28" i="9" s="1"/>
  <c r="S27" i="9"/>
  <c r="M27" i="9"/>
  <c r="J27" i="9"/>
  <c r="I27" i="9"/>
  <c r="C27" i="9"/>
  <c r="B27" i="9"/>
  <c r="A27" i="9"/>
  <c r="S26" i="9"/>
  <c r="J26" i="9"/>
  <c r="I26" i="9"/>
  <c r="C26" i="9"/>
  <c r="B26" i="9"/>
  <c r="A26" i="9"/>
  <c r="S25" i="9"/>
  <c r="M25" i="9"/>
  <c r="J25" i="9"/>
  <c r="I25" i="9"/>
  <c r="C25" i="9"/>
  <c r="B25" i="9"/>
  <c r="A25" i="9"/>
  <c r="S24" i="9"/>
  <c r="J24" i="9"/>
  <c r="I24" i="9"/>
  <c r="C24" i="9"/>
  <c r="B24" i="9"/>
  <c r="A24" i="9"/>
  <c r="M24" i="9" s="1"/>
  <c r="S23" i="9"/>
  <c r="M23" i="9"/>
  <c r="J23" i="9"/>
  <c r="I23" i="9"/>
  <c r="C23" i="9"/>
  <c r="B23" i="9"/>
  <c r="A23" i="9"/>
  <c r="S22" i="9"/>
  <c r="J22" i="9"/>
  <c r="I22" i="9"/>
  <c r="C22" i="9"/>
  <c r="B22" i="9"/>
  <c r="A22" i="9"/>
  <c r="S21" i="9"/>
  <c r="M21" i="9"/>
  <c r="J21" i="9"/>
  <c r="I21" i="9"/>
  <c r="C21" i="9"/>
  <c r="B21" i="9"/>
  <c r="A21" i="9"/>
  <c r="S20" i="9"/>
  <c r="J20" i="9"/>
  <c r="I20" i="9"/>
  <c r="C20" i="9"/>
  <c r="B20" i="9"/>
  <c r="A20" i="9"/>
  <c r="M20" i="9" s="1"/>
  <c r="S19" i="9"/>
  <c r="M19" i="9"/>
  <c r="J19" i="9"/>
  <c r="I19" i="9"/>
  <c r="C19" i="9"/>
  <c r="B19" i="9"/>
  <c r="A19" i="9"/>
  <c r="S18" i="9"/>
  <c r="J18" i="9"/>
  <c r="I18" i="9"/>
  <c r="C18" i="9"/>
  <c r="B18" i="9"/>
  <c r="A18" i="9"/>
  <c r="S17" i="9"/>
  <c r="M17" i="9"/>
  <c r="J17" i="9"/>
  <c r="I17" i="9"/>
  <c r="C17" i="9"/>
  <c r="B17" i="9"/>
  <c r="A17" i="9"/>
  <c r="S16" i="9"/>
  <c r="J16" i="9"/>
  <c r="I16" i="9"/>
  <c r="C16" i="9"/>
  <c r="B16" i="9"/>
  <c r="A16" i="9"/>
  <c r="M16" i="9" s="1"/>
  <c r="S15" i="9"/>
  <c r="M15" i="9"/>
  <c r="J15" i="9"/>
  <c r="I15" i="9"/>
  <c r="C15" i="9"/>
  <c r="B15" i="9"/>
  <c r="A15" i="9"/>
  <c r="S14" i="9"/>
  <c r="J14" i="9"/>
  <c r="I14" i="9"/>
  <c r="C14" i="9"/>
  <c r="B14" i="9"/>
  <c r="A14" i="9"/>
  <c r="S13" i="9"/>
  <c r="M13" i="9"/>
  <c r="J13" i="9"/>
  <c r="I13" i="9"/>
  <c r="C13" i="9"/>
  <c r="B13" i="9"/>
  <c r="A13" i="9"/>
  <c r="S12" i="9"/>
  <c r="J12" i="9"/>
  <c r="I12" i="9"/>
  <c r="C12" i="9"/>
  <c r="B12" i="9"/>
  <c r="A12" i="9"/>
  <c r="M12" i="9" s="1"/>
  <c r="S11" i="9"/>
  <c r="M11" i="9"/>
  <c r="J11" i="9"/>
  <c r="I11" i="9"/>
  <c r="C11" i="9"/>
  <c r="B11" i="9"/>
  <c r="A11" i="9"/>
  <c r="S10" i="9"/>
  <c r="J10" i="9"/>
  <c r="I10" i="9"/>
  <c r="C10" i="9"/>
  <c r="B10" i="9"/>
  <c r="A10" i="9"/>
  <c r="S9" i="9"/>
  <c r="M9" i="9"/>
  <c r="J9" i="9"/>
  <c r="I9" i="9"/>
  <c r="C9" i="9"/>
  <c r="B9" i="9"/>
  <c r="A9" i="9"/>
  <c r="S8" i="9"/>
  <c r="J8" i="9"/>
  <c r="I8" i="9"/>
  <c r="C8" i="9"/>
  <c r="B8" i="9"/>
  <c r="A8" i="9"/>
  <c r="M8" i="9" s="1"/>
  <c r="S7" i="9"/>
  <c r="M7" i="9"/>
  <c r="J7" i="9"/>
  <c r="I7" i="9"/>
  <c r="C7" i="9"/>
  <c r="B7" i="9"/>
  <c r="A7" i="9"/>
  <c r="S6" i="9"/>
  <c r="J6" i="9"/>
  <c r="I6" i="9"/>
  <c r="C6" i="9"/>
  <c r="B6" i="9"/>
  <c r="A6" i="9"/>
  <c r="S5" i="9"/>
  <c r="M5" i="9"/>
  <c r="J5" i="9"/>
  <c r="I5" i="9"/>
  <c r="C5" i="9"/>
  <c r="B5" i="9"/>
  <c r="A5" i="9"/>
  <c r="S4" i="9"/>
  <c r="J4" i="9"/>
  <c r="I4" i="9"/>
  <c r="C4" i="9"/>
  <c r="B4" i="9"/>
  <c r="A4" i="9"/>
  <c r="M4" i="9" s="1"/>
  <c r="S3" i="9"/>
  <c r="M3" i="9"/>
  <c r="J3" i="9"/>
  <c r="E8" i="16" s="1"/>
  <c r="I3" i="9"/>
  <c r="C3" i="9"/>
  <c r="B3" i="9"/>
  <c r="A3" i="9"/>
  <c r="A1" i="9"/>
  <c r="H303" i="8"/>
  <c r="G303" i="8"/>
  <c r="E303" i="8"/>
  <c r="S302" i="8"/>
  <c r="R302" i="8"/>
  <c r="J302" i="8"/>
  <c r="C302" i="8"/>
  <c r="B302" i="8"/>
  <c r="A302" i="8"/>
  <c r="D302" i="9" s="1"/>
  <c r="S301" i="8"/>
  <c r="R301" i="8"/>
  <c r="J301" i="8"/>
  <c r="C301" i="8"/>
  <c r="B301" i="8"/>
  <c r="A301" i="8"/>
  <c r="D301" i="9" s="1"/>
  <c r="S300" i="8"/>
  <c r="R300" i="8"/>
  <c r="J300" i="8"/>
  <c r="C300" i="8"/>
  <c r="B300" i="8"/>
  <c r="A300" i="8"/>
  <c r="D300" i="9" s="1"/>
  <c r="S299" i="8"/>
  <c r="R299" i="8"/>
  <c r="J299" i="8"/>
  <c r="C299" i="8"/>
  <c r="B299" i="8"/>
  <c r="A299" i="8"/>
  <c r="D299" i="9" s="1"/>
  <c r="S298" i="8"/>
  <c r="R298" i="8"/>
  <c r="J298" i="8"/>
  <c r="C298" i="8"/>
  <c r="B298" i="8"/>
  <c r="A298" i="8"/>
  <c r="D298" i="9" s="1"/>
  <c r="S297" i="8"/>
  <c r="R297" i="8"/>
  <c r="J297" i="8"/>
  <c r="C297" i="8"/>
  <c r="B297" i="8"/>
  <c r="A297" i="8"/>
  <c r="D297" i="9" s="1"/>
  <c r="S296" i="8"/>
  <c r="R296" i="8"/>
  <c r="J296" i="8"/>
  <c r="C296" i="8"/>
  <c r="B296" i="8"/>
  <c r="A296" i="8"/>
  <c r="D296" i="9" s="1"/>
  <c r="S295" i="8"/>
  <c r="R295" i="8"/>
  <c r="J295" i="8"/>
  <c r="C295" i="8"/>
  <c r="B295" i="8"/>
  <c r="A295" i="8"/>
  <c r="D295" i="9" s="1"/>
  <c r="S294" i="8"/>
  <c r="R294" i="8"/>
  <c r="J294" i="8"/>
  <c r="C294" i="8"/>
  <c r="B294" i="8"/>
  <c r="A294" i="8"/>
  <c r="D294" i="9" s="1"/>
  <c r="S293" i="8"/>
  <c r="R293" i="8"/>
  <c r="J293" i="8"/>
  <c r="C293" i="8"/>
  <c r="B293" i="8"/>
  <c r="A293" i="8"/>
  <c r="D293" i="9" s="1"/>
  <c r="S292" i="8"/>
  <c r="R292" i="8"/>
  <c r="J292" i="8"/>
  <c r="C292" i="8"/>
  <c r="B292" i="8"/>
  <c r="A292" i="8"/>
  <c r="D292" i="9" s="1"/>
  <c r="S291" i="8"/>
  <c r="R291" i="8"/>
  <c r="J291" i="8"/>
  <c r="C291" i="8"/>
  <c r="B291" i="8"/>
  <c r="A291" i="8"/>
  <c r="D291" i="9" s="1"/>
  <c r="S290" i="8"/>
  <c r="R290" i="8"/>
  <c r="J290" i="8"/>
  <c r="C290" i="8"/>
  <c r="B290" i="8"/>
  <c r="A290" i="8"/>
  <c r="D290" i="9" s="1"/>
  <c r="S289" i="8"/>
  <c r="R289" i="8"/>
  <c r="J289" i="8"/>
  <c r="C289" i="8"/>
  <c r="B289" i="8"/>
  <c r="A289" i="8"/>
  <c r="D289" i="9" s="1"/>
  <c r="S288" i="8"/>
  <c r="R288" i="8"/>
  <c r="J288" i="8"/>
  <c r="C288" i="8"/>
  <c r="B288" i="8"/>
  <c r="A288" i="8"/>
  <c r="D288" i="9" s="1"/>
  <c r="S287" i="8"/>
  <c r="R287" i="8"/>
  <c r="J287" i="8"/>
  <c r="C287" i="8"/>
  <c r="B287" i="8"/>
  <c r="A287" i="8"/>
  <c r="D287" i="9" s="1"/>
  <c r="S286" i="8"/>
  <c r="R286" i="8"/>
  <c r="J286" i="8"/>
  <c r="C286" i="8"/>
  <c r="B286" i="8"/>
  <c r="A286" i="8"/>
  <c r="D286" i="9" s="1"/>
  <c r="S285" i="8"/>
  <c r="R285" i="8"/>
  <c r="J285" i="8"/>
  <c r="C285" i="8"/>
  <c r="B285" i="8"/>
  <c r="A285" i="8"/>
  <c r="D285" i="9" s="1"/>
  <c r="S284" i="8"/>
  <c r="R284" i="8"/>
  <c r="J284" i="8"/>
  <c r="C284" i="8"/>
  <c r="B284" i="8"/>
  <c r="A284" i="8"/>
  <c r="D284" i="9" s="1"/>
  <c r="S283" i="8"/>
  <c r="R283" i="8"/>
  <c r="J283" i="8"/>
  <c r="C283" i="8"/>
  <c r="B283" i="8"/>
  <c r="A283" i="8"/>
  <c r="D283" i="9" s="1"/>
  <c r="S282" i="8"/>
  <c r="R282" i="8"/>
  <c r="J282" i="8"/>
  <c r="C282" i="8"/>
  <c r="B282" i="8"/>
  <c r="A282" i="8"/>
  <c r="D282" i="9" s="1"/>
  <c r="S281" i="8"/>
  <c r="R281" i="8"/>
  <c r="J281" i="8"/>
  <c r="C281" i="8"/>
  <c r="B281" i="8"/>
  <c r="A281" i="8"/>
  <c r="D281" i="9" s="1"/>
  <c r="S280" i="8"/>
  <c r="R280" i="8"/>
  <c r="J280" i="8"/>
  <c r="C280" i="8"/>
  <c r="B280" i="8"/>
  <c r="A280" i="8"/>
  <c r="D280" i="9" s="1"/>
  <c r="S279" i="8"/>
  <c r="R279" i="8"/>
  <c r="J279" i="8"/>
  <c r="C279" i="8"/>
  <c r="B279" i="8"/>
  <c r="A279" i="8"/>
  <c r="D279" i="9" s="1"/>
  <c r="S278" i="8"/>
  <c r="R278" i="8"/>
  <c r="J278" i="8"/>
  <c r="C278" i="8"/>
  <c r="B278" i="8"/>
  <c r="A278" i="8"/>
  <c r="D278" i="9" s="1"/>
  <c r="S277" i="8"/>
  <c r="R277" i="8"/>
  <c r="J277" i="8"/>
  <c r="C277" i="8"/>
  <c r="B277" i="8"/>
  <c r="A277" i="8"/>
  <c r="D277" i="9" s="1"/>
  <c r="S276" i="8"/>
  <c r="R276" i="8"/>
  <c r="J276" i="8"/>
  <c r="C276" i="8"/>
  <c r="B276" i="8"/>
  <c r="A276" i="8"/>
  <c r="D276" i="9" s="1"/>
  <c r="S275" i="8"/>
  <c r="R275" i="8"/>
  <c r="J275" i="8"/>
  <c r="C275" i="8"/>
  <c r="B275" i="8"/>
  <c r="A275" i="8"/>
  <c r="D275" i="9" s="1"/>
  <c r="S274" i="8"/>
  <c r="R274" i="8"/>
  <c r="J274" i="8"/>
  <c r="C274" i="8"/>
  <c r="B274" i="8"/>
  <c r="A274" i="8"/>
  <c r="D274" i="9" s="1"/>
  <c r="S273" i="8"/>
  <c r="R273" i="8"/>
  <c r="J273" i="8"/>
  <c r="C273" i="8"/>
  <c r="B273" i="8"/>
  <c r="A273" i="8"/>
  <c r="D273" i="9" s="1"/>
  <c r="S272" i="8"/>
  <c r="R272" i="8"/>
  <c r="J272" i="8"/>
  <c r="C272" i="8"/>
  <c r="B272" i="8"/>
  <c r="A272" i="8"/>
  <c r="D272" i="9" s="1"/>
  <c r="S271" i="8"/>
  <c r="R271" i="8"/>
  <c r="J271" i="8"/>
  <c r="C271" i="8"/>
  <c r="B271" i="8"/>
  <c r="A271" i="8"/>
  <c r="D271" i="9" s="1"/>
  <c r="S270" i="8"/>
  <c r="R270" i="8"/>
  <c r="J270" i="8"/>
  <c r="C270" i="8"/>
  <c r="B270" i="8"/>
  <c r="A270" i="8"/>
  <c r="D270" i="9" s="1"/>
  <c r="S269" i="8"/>
  <c r="R269" i="8"/>
  <c r="J269" i="8"/>
  <c r="C269" i="8"/>
  <c r="B269" i="8"/>
  <c r="A269" i="8"/>
  <c r="D269" i="9" s="1"/>
  <c r="S268" i="8"/>
  <c r="R268" i="8"/>
  <c r="J268" i="8"/>
  <c r="C268" i="8"/>
  <c r="B268" i="8"/>
  <c r="A268" i="8"/>
  <c r="D268" i="9" s="1"/>
  <c r="S267" i="8"/>
  <c r="R267" i="8"/>
  <c r="J267" i="8"/>
  <c r="C267" i="8"/>
  <c r="B267" i="8"/>
  <c r="A267" i="8"/>
  <c r="D267" i="9" s="1"/>
  <c r="S266" i="8"/>
  <c r="R266" i="8"/>
  <c r="J266" i="8"/>
  <c r="C266" i="8"/>
  <c r="B266" i="8"/>
  <c r="A266" i="8"/>
  <c r="D266" i="9" s="1"/>
  <c r="S265" i="8"/>
  <c r="R265" i="8"/>
  <c r="J265" i="8"/>
  <c r="C265" i="8"/>
  <c r="B265" i="8"/>
  <c r="A265" i="8"/>
  <c r="D265" i="9" s="1"/>
  <c r="S264" i="8"/>
  <c r="R264" i="8"/>
  <c r="J264" i="8"/>
  <c r="C264" i="8"/>
  <c r="B264" i="8"/>
  <c r="A264" i="8"/>
  <c r="D264" i="9" s="1"/>
  <c r="S263" i="8"/>
  <c r="R263" i="8"/>
  <c r="J263" i="8"/>
  <c r="C263" i="8"/>
  <c r="B263" i="8"/>
  <c r="A263" i="8"/>
  <c r="D263" i="9" s="1"/>
  <c r="S262" i="8"/>
  <c r="R262" i="8"/>
  <c r="J262" i="8"/>
  <c r="C262" i="8"/>
  <c r="B262" i="8"/>
  <c r="A262" i="8"/>
  <c r="D262" i="9" s="1"/>
  <c r="S261" i="8"/>
  <c r="R261" i="8"/>
  <c r="J261" i="8"/>
  <c r="C261" i="8"/>
  <c r="B261" i="8"/>
  <c r="A261" i="8"/>
  <c r="D261" i="9" s="1"/>
  <c r="S260" i="8"/>
  <c r="R260" i="8"/>
  <c r="J260" i="8"/>
  <c r="C260" i="8"/>
  <c r="B260" i="8"/>
  <c r="A260" i="8"/>
  <c r="D260" i="9" s="1"/>
  <c r="S259" i="8"/>
  <c r="R259" i="8"/>
  <c r="J259" i="8"/>
  <c r="C259" i="8"/>
  <c r="B259" i="8"/>
  <c r="A259" i="8"/>
  <c r="D259" i="9" s="1"/>
  <c r="S258" i="8"/>
  <c r="R258" i="8"/>
  <c r="J258" i="8"/>
  <c r="C258" i="8"/>
  <c r="B258" i="8"/>
  <c r="A258" i="8"/>
  <c r="D258" i="9" s="1"/>
  <c r="S257" i="8"/>
  <c r="R257" i="8"/>
  <c r="J257" i="8"/>
  <c r="C257" i="8"/>
  <c r="B257" i="8"/>
  <c r="A257" i="8"/>
  <c r="D257" i="9" s="1"/>
  <c r="S256" i="8"/>
  <c r="R256" i="8"/>
  <c r="J256" i="8"/>
  <c r="C256" i="8"/>
  <c r="B256" i="8"/>
  <c r="A256" i="8"/>
  <c r="D256" i="9" s="1"/>
  <c r="S255" i="8"/>
  <c r="R255" i="8"/>
  <c r="J255" i="8"/>
  <c r="C255" i="8"/>
  <c r="B255" i="8"/>
  <c r="A255" i="8"/>
  <c r="D255" i="9" s="1"/>
  <c r="S254" i="8"/>
  <c r="R254" i="8"/>
  <c r="J254" i="8"/>
  <c r="C254" i="8"/>
  <c r="B254" i="8"/>
  <c r="A254" i="8"/>
  <c r="D254" i="9" s="1"/>
  <c r="S253" i="8"/>
  <c r="R253" i="8"/>
  <c r="J253" i="8"/>
  <c r="C253" i="8"/>
  <c r="B253" i="8"/>
  <c r="A253" i="8"/>
  <c r="D253" i="9" s="1"/>
  <c r="S252" i="8"/>
  <c r="R252" i="8"/>
  <c r="J252" i="8"/>
  <c r="C252" i="8"/>
  <c r="B252" i="8"/>
  <c r="A252" i="8"/>
  <c r="D252" i="9" s="1"/>
  <c r="S251" i="8"/>
  <c r="R251" i="8"/>
  <c r="J251" i="8"/>
  <c r="C251" i="8"/>
  <c r="B251" i="8"/>
  <c r="A251" i="8"/>
  <c r="D251" i="9" s="1"/>
  <c r="S250" i="8"/>
  <c r="R250" i="8"/>
  <c r="J250" i="8"/>
  <c r="C250" i="8"/>
  <c r="B250" i="8"/>
  <c r="A250" i="8"/>
  <c r="D250" i="9" s="1"/>
  <c r="S249" i="8"/>
  <c r="R249" i="8"/>
  <c r="J249" i="8"/>
  <c r="C249" i="8"/>
  <c r="B249" i="8"/>
  <c r="A249" i="8"/>
  <c r="D249" i="9" s="1"/>
  <c r="S248" i="8"/>
  <c r="J248" i="8"/>
  <c r="C248" i="8"/>
  <c r="B248" i="8"/>
  <c r="A248" i="8"/>
  <c r="S247" i="8"/>
  <c r="J247" i="8"/>
  <c r="C247" i="8"/>
  <c r="B247" i="8"/>
  <c r="A247" i="8"/>
  <c r="S246" i="8"/>
  <c r="J246" i="8"/>
  <c r="C246" i="8"/>
  <c r="B246" i="8"/>
  <c r="A246" i="8"/>
  <c r="S245" i="8"/>
  <c r="J245" i="8"/>
  <c r="C245" i="8"/>
  <c r="B245" i="8"/>
  <c r="A245" i="8"/>
  <c r="S244" i="8"/>
  <c r="J244" i="8"/>
  <c r="C244" i="8"/>
  <c r="B244" i="8"/>
  <c r="A244" i="8"/>
  <c r="S243" i="8"/>
  <c r="J243" i="8"/>
  <c r="C243" i="8"/>
  <c r="B243" i="8"/>
  <c r="A243" i="8"/>
  <c r="S242" i="8"/>
  <c r="J242" i="8"/>
  <c r="C242" i="8"/>
  <c r="B242" i="8"/>
  <c r="A242" i="8"/>
  <c r="S241" i="8"/>
  <c r="J241" i="8"/>
  <c r="C241" i="8"/>
  <c r="B241" i="8"/>
  <c r="A241" i="8"/>
  <c r="S240" i="8"/>
  <c r="J240" i="8"/>
  <c r="C240" i="8"/>
  <c r="B240" i="8"/>
  <c r="A240" i="8"/>
  <c r="S239" i="8"/>
  <c r="J239" i="8"/>
  <c r="C239" i="8"/>
  <c r="B239" i="8"/>
  <c r="A239" i="8"/>
  <c r="S238" i="8"/>
  <c r="J238" i="8"/>
  <c r="C238" i="8"/>
  <c r="B238" i="8"/>
  <c r="A238" i="8"/>
  <c r="S237" i="8"/>
  <c r="J237" i="8"/>
  <c r="C237" i="8"/>
  <c r="B237" i="8"/>
  <c r="A237" i="8"/>
  <c r="S236" i="8"/>
  <c r="J236" i="8"/>
  <c r="C236" i="8"/>
  <c r="B236" i="8"/>
  <c r="A236" i="8"/>
  <c r="S235" i="8"/>
  <c r="J235" i="8"/>
  <c r="C235" i="8"/>
  <c r="B235" i="8"/>
  <c r="A235" i="8"/>
  <c r="S234" i="8"/>
  <c r="J234" i="8"/>
  <c r="C234" i="8"/>
  <c r="B234" i="8"/>
  <c r="A234" i="8"/>
  <c r="S233" i="8"/>
  <c r="J233" i="8"/>
  <c r="C233" i="8"/>
  <c r="B233" i="8"/>
  <c r="A233" i="8"/>
  <c r="S232" i="8"/>
  <c r="J232" i="8"/>
  <c r="C232" i="8"/>
  <c r="B232" i="8"/>
  <c r="A232" i="8"/>
  <c r="S231" i="8"/>
  <c r="J231" i="8"/>
  <c r="C231" i="8"/>
  <c r="B231" i="8"/>
  <c r="A231" i="8"/>
  <c r="S230" i="8"/>
  <c r="J230" i="8"/>
  <c r="C230" i="8"/>
  <c r="B230" i="8"/>
  <c r="A230" i="8"/>
  <c r="S229" i="8"/>
  <c r="J229" i="8"/>
  <c r="C229" i="8"/>
  <c r="B229" i="8"/>
  <c r="A229" i="8"/>
  <c r="S228" i="8"/>
  <c r="J228" i="8"/>
  <c r="C228" i="8"/>
  <c r="B228" i="8"/>
  <c r="A228" i="8"/>
  <c r="S227" i="8"/>
  <c r="J227" i="8"/>
  <c r="C227" i="8"/>
  <c r="I227" i="8" s="1"/>
  <c r="B227" i="8"/>
  <c r="A227" i="8"/>
  <c r="S226" i="8"/>
  <c r="J226" i="8"/>
  <c r="C226" i="8"/>
  <c r="I226" i="8" s="1"/>
  <c r="B226" i="8"/>
  <c r="A226" i="8"/>
  <c r="S225" i="8"/>
  <c r="J225" i="8"/>
  <c r="C225" i="8"/>
  <c r="I225" i="8" s="1"/>
  <c r="B225" i="8"/>
  <c r="A225" i="8"/>
  <c r="S224" i="8"/>
  <c r="J224" i="8"/>
  <c r="C224" i="8"/>
  <c r="I224" i="8" s="1"/>
  <c r="B224" i="8"/>
  <c r="A224" i="8"/>
  <c r="S223" i="8"/>
  <c r="J223" i="8"/>
  <c r="C223" i="8"/>
  <c r="I223" i="8" s="1"/>
  <c r="B223" i="8"/>
  <c r="A223" i="8"/>
  <c r="S222" i="8"/>
  <c r="J222" i="8"/>
  <c r="C222" i="8"/>
  <c r="I222" i="8" s="1"/>
  <c r="B222" i="8"/>
  <c r="A222" i="8"/>
  <c r="S221" i="8"/>
  <c r="J221" i="8"/>
  <c r="C221" i="8"/>
  <c r="I221" i="8" s="1"/>
  <c r="B221" i="8"/>
  <c r="A221" i="8"/>
  <c r="S220" i="8"/>
  <c r="J220" i="8"/>
  <c r="C220" i="8"/>
  <c r="I220" i="8" s="1"/>
  <c r="B220" i="8"/>
  <c r="A220" i="8"/>
  <c r="S219" i="8"/>
  <c r="J219" i="8"/>
  <c r="C219" i="8"/>
  <c r="I219" i="8" s="1"/>
  <c r="B219" i="8"/>
  <c r="A219" i="8"/>
  <c r="S218" i="8"/>
  <c r="J218" i="8"/>
  <c r="C218" i="8"/>
  <c r="I218" i="8" s="1"/>
  <c r="B218" i="8"/>
  <c r="A218" i="8"/>
  <c r="S217" i="8"/>
  <c r="J217" i="8"/>
  <c r="C217" i="8"/>
  <c r="I217" i="8" s="1"/>
  <c r="B217" i="8"/>
  <c r="A217" i="8"/>
  <c r="S216" i="8"/>
  <c r="J216" i="8"/>
  <c r="C216" i="8"/>
  <c r="I216" i="8" s="1"/>
  <c r="B216" i="8"/>
  <c r="A216" i="8"/>
  <c r="S215" i="8"/>
  <c r="J215" i="8"/>
  <c r="C215" i="8"/>
  <c r="I215" i="8" s="1"/>
  <c r="B215" i="8"/>
  <c r="A215" i="8"/>
  <c r="S214" i="8"/>
  <c r="J214" i="8"/>
  <c r="C214" i="8"/>
  <c r="I214" i="8" s="1"/>
  <c r="B214" i="8"/>
  <c r="A214" i="8"/>
  <c r="S213" i="8"/>
  <c r="J213" i="8"/>
  <c r="C213" i="8"/>
  <c r="I213" i="8" s="1"/>
  <c r="B213" i="8"/>
  <c r="A213" i="8"/>
  <c r="S212" i="8"/>
  <c r="J212" i="8"/>
  <c r="C212" i="8"/>
  <c r="I212" i="8" s="1"/>
  <c r="B212" i="8"/>
  <c r="A212" i="8"/>
  <c r="S211" i="8"/>
  <c r="J211" i="8"/>
  <c r="C211" i="8"/>
  <c r="I211" i="8" s="1"/>
  <c r="B211" i="8"/>
  <c r="A211" i="8"/>
  <c r="S210" i="8"/>
  <c r="J210" i="8"/>
  <c r="C210" i="8"/>
  <c r="I210" i="8" s="1"/>
  <c r="B210" i="8"/>
  <c r="A210" i="8"/>
  <c r="S209" i="8"/>
  <c r="J209" i="8"/>
  <c r="C209" i="8"/>
  <c r="I209" i="8" s="1"/>
  <c r="B209" i="8"/>
  <c r="A209" i="8"/>
  <c r="S208" i="8"/>
  <c r="J208" i="8"/>
  <c r="C208" i="8"/>
  <c r="I208" i="8" s="1"/>
  <c r="B208" i="8"/>
  <c r="A208" i="8"/>
  <c r="S207" i="8"/>
  <c r="J207" i="8"/>
  <c r="C207" i="8"/>
  <c r="I207" i="8" s="1"/>
  <c r="B207" i="8"/>
  <c r="A207" i="8"/>
  <c r="S206" i="8"/>
  <c r="J206" i="8"/>
  <c r="C206" i="8"/>
  <c r="I206" i="8" s="1"/>
  <c r="B206" i="8"/>
  <c r="A206" i="8"/>
  <c r="S205" i="8"/>
  <c r="J205" i="8"/>
  <c r="C205" i="8"/>
  <c r="I205" i="8" s="1"/>
  <c r="B205" i="8"/>
  <c r="A205" i="8"/>
  <c r="S204" i="8"/>
  <c r="J204" i="8"/>
  <c r="C204" i="8"/>
  <c r="B204" i="8"/>
  <c r="A204" i="8"/>
  <c r="S203" i="8"/>
  <c r="J203" i="8"/>
  <c r="C203" i="8"/>
  <c r="B203" i="8"/>
  <c r="A203" i="8"/>
  <c r="S202" i="8"/>
  <c r="J202" i="8"/>
  <c r="C202" i="8"/>
  <c r="B202" i="8"/>
  <c r="A202" i="8"/>
  <c r="S201" i="8"/>
  <c r="J201" i="8"/>
  <c r="C201" i="8"/>
  <c r="B201" i="8"/>
  <c r="A201" i="8"/>
  <c r="S200" i="8"/>
  <c r="J200" i="8"/>
  <c r="C200" i="8"/>
  <c r="B200" i="8"/>
  <c r="A200" i="8"/>
  <c r="S199" i="8"/>
  <c r="J199" i="8"/>
  <c r="C199" i="8"/>
  <c r="B199" i="8"/>
  <c r="A199" i="8"/>
  <c r="S198" i="8"/>
  <c r="J198" i="8"/>
  <c r="C198" i="8"/>
  <c r="B198" i="8"/>
  <c r="A198" i="8"/>
  <c r="S197" i="8"/>
  <c r="J197" i="8"/>
  <c r="C197" i="8"/>
  <c r="B197" i="8"/>
  <c r="A197" i="8"/>
  <c r="S196" i="8"/>
  <c r="J196" i="8"/>
  <c r="C196" i="8"/>
  <c r="B196" i="8"/>
  <c r="A196" i="8"/>
  <c r="S195" i="8"/>
  <c r="J195" i="8"/>
  <c r="C195" i="8"/>
  <c r="B195" i="8"/>
  <c r="A195" i="8"/>
  <c r="S194" i="8"/>
  <c r="J194" i="8"/>
  <c r="C194" i="8"/>
  <c r="B194" i="8"/>
  <c r="A194" i="8"/>
  <c r="S193" i="8"/>
  <c r="J193" i="8"/>
  <c r="C193" i="8"/>
  <c r="B193" i="8"/>
  <c r="A193" i="8"/>
  <c r="S192" i="8"/>
  <c r="J192" i="8"/>
  <c r="C192" i="8"/>
  <c r="B192" i="8"/>
  <c r="A192" i="8"/>
  <c r="S191" i="8"/>
  <c r="J191" i="8"/>
  <c r="C191" i="8"/>
  <c r="B191" i="8"/>
  <c r="A191" i="8"/>
  <c r="S190" i="8"/>
  <c r="J190" i="8"/>
  <c r="C190" i="8"/>
  <c r="B190" i="8"/>
  <c r="A190" i="8"/>
  <c r="S189" i="8"/>
  <c r="J189" i="8"/>
  <c r="C189" i="8"/>
  <c r="B189" i="8"/>
  <c r="A189" i="8"/>
  <c r="S188" i="8"/>
  <c r="J188" i="8"/>
  <c r="C188" i="8"/>
  <c r="B188" i="8"/>
  <c r="A188" i="8"/>
  <c r="S187" i="8"/>
  <c r="J187" i="8"/>
  <c r="C187" i="8"/>
  <c r="B187" i="8"/>
  <c r="A187" i="8"/>
  <c r="S186" i="8"/>
  <c r="J186" i="8"/>
  <c r="C186" i="8"/>
  <c r="B186" i="8"/>
  <c r="A186" i="8"/>
  <c r="S185" i="8"/>
  <c r="J185" i="8"/>
  <c r="C185" i="8"/>
  <c r="B185" i="8"/>
  <c r="A185" i="8"/>
  <c r="S184" i="8"/>
  <c r="J184" i="8"/>
  <c r="C184" i="8"/>
  <c r="B184" i="8"/>
  <c r="A184" i="8"/>
  <c r="S183" i="8"/>
  <c r="J183" i="8"/>
  <c r="C183" i="8"/>
  <c r="B183" i="8"/>
  <c r="A183" i="8"/>
  <c r="S182" i="8"/>
  <c r="J182" i="8"/>
  <c r="C182" i="8"/>
  <c r="B182" i="8"/>
  <c r="A182" i="8"/>
  <c r="S181" i="8"/>
  <c r="J181" i="8"/>
  <c r="C181" i="8"/>
  <c r="B181" i="8"/>
  <c r="A181" i="8"/>
  <c r="S180" i="8"/>
  <c r="J180" i="8"/>
  <c r="C180" i="8"/>
  <c r="B180" i="8"/>
  <c r="A180" i="8"/>
  <c r="S179" i="8"/>
  <c r="J179" i="8"/>
  <c r="C179" i="8"/>
  <c r="B179" i="8"/>
  <c r="A179" i="8"/>
  <c r="S178" i="8"/>
  <c r="J178" i="8"/>
  <c r="C178" i="8"/>
  <c r="B178" i="8"/>
  <c r="A178" i="8"/>
  <c r="S177" i="8"/>
  <c r="J177" i="8"/>
  <c r="C177" i="8"/>
  <c r="B177" i="8"/>
  <c r="A177" i="8"/>
  <c r="S176" i="8"/>
  <c r="J176" i="8"/>
  <c r="C176" i="8"/>
  <c r="B176" i="8"/>
  <c r="A176" i="8"/>
  <c r="S175" i="8"/>
  <c r="J175" i="8"/>
  <c r="C175" i="8"/>
  <c r="B175" i="8"/>
  <c r="A175" i="8"/>
  <c r="S174" i="8"/>
  <c r="J174" i="8"/>
  <c r="C174" i="8"/>
  <c r="B174" i="8"/>
  <c r="A174" i="8"/>
  <c r="S173" i="8"/>
  <c r="J173" i="8"/>
  <c r="C173" i="8"/>
  <c r="B173" i="8"/>
  <c r="A173" i="8"/>
  <c r="S172" i="8"/>
  <c r="J172" i="8"/>
  <c r="C172" i="8"/>
  <c r="B172" i="8"/>
  <c r="A172" i="8"/>
  <c r="S171" i="8"/>
  <c r="J171" i="8"/>
  <c r="C171" i="8"/>
  <c r="B171" i="8"/>
  <c r="A171" i="8"/>
  <c r="S170" i="8"/>
  <c r="J170" i="8"/>
  <c r="C170" i="8"/>
  <c r="B170" i="8"/>
  <c r="A170" i="8"/>
  <c r="S169" i="8"/>
  <c r="J169" i="8"/>
  <c r="C169" i="8"/>
  <c r="B169" i="8"/>
  <c r="A169" i="8"/>
  <c r="S168" i="8"/>
  <c r="J168" i="8"/>
  <c r="C168" i="8"/>
  <c r="B168" i="8"/>
  <c r="A168" i="8"/>
  <c r="S167" i="8"/>
  <c r="J167" i="8"/>
  <c r="C167" i="8"/>
  <c r="B167" i="8"/>
  <c r="A167" i="8"/>
  <c r="S166" i="8"/>
  <c r="J166" i="8"/>
  <c r="C166" i="8"/>
  <c r="B166" i="8"/>
  <c r="A166" i="8"/>
  <c r="S165" i="8"/>
  <c r="J165" i="8"/>
  <c r="C165" i="8"/>
  <c r="B165" i="8"/>
  <c r="A165" i="8"/>
  <c r="S164" i="8"/>
  <c r="J164" i="8"/>
  <c r="C164" i="8"/>
  <c r="B164" i="8"/>
  <c r="A164" i="8"/>
  <c r="S163" i="8"/>
  <c r="J163" i="8"/>
  <c r="C163" i="8"/>
  <c r="B163" i="8"/>
  <c r="A163" i="8"/>
  <c r="S162" i="8"/>
  <c r="J162" i="8"/>
  <c r="C162" i="8"/>
  <c r="B162" i="8"/>
  <c r="A162" i="8"/>
  <c r="S161" i="8"/>
  <c r="J161" i="8"/>
  <c r="C161" i="8"/>
  <c r="B161" i="8"/>
  <c r="A161" i="8"/>
  <c r="S160" i="8"/>
  <c r="J160" i="8"/>
  <c r="C160" i="8"/>
  <c r="B160" i="8"/>
  <c r="A160" i="8"/>
  <c r="S159" i="8"/>
  <c r="J159" i="8"/>
  <c r="C159" i="8"/>
  <c r="B159" i="8"/>
  <c r="A159" i="8"/>
  <c r="S158" i="8"/>
  <c r="J158" i="8"/>
  <c r="C158" i="8"/>
  <c r="B158" i="8"/>
  <c r="A158" i="8"/>
  <c r="S157" i="8"/>
  <c r="J157" i="8"/>
  <c r="C157" i="8"/>
  <c r="B157" i="8"/>
  <c r="A157" i="8"/>
  <c r="S156" i="8"/>
  <c r="J156" i="8"/>
  <c r="C156" i="8"/>
  <c r="B156" i="8"/>
  <c r="A156" i="8"/>
  <c r="S155" i="8"/>
  <c r="J155" i="8"/>
  <c r="C155" i="8"/>
  <c r="B155" i="8"/>
  <c r="A155" i="8"/>
  <c r="S154" i="8"/>
  <c r="J154" i="8"/>
  <c r="C154" i="8"/>
  <c r="B154" i="8"/>
  <c r="A154" i="8"/>
  <c r="S153" i="8"/>
  <c r="J153" i="8"/>
  <c r="C153" i="8"/>
  <c r="B153" i="8"/>
  <c r="A153" i="8"/>
  <c r="S152" i="8"/>
  <c r="J152" i="8"/>
  <c r="C152" i="8"/>
  <c r="B152" i="8"/>
  <c r="A152" i="8"/>
  <c r="S151" i="8"/>
  <c r="J151" i="8"/>
  <c r="C151" i="8"/>
  <c r="B151" i="8"/>
  <c r="A151" i="8"/>
  <c r="S150" i="8"/>
  <c r="J150" i="8"/>
  <c r="C150" i="8"/>
  <c r="B150" i="8"/>
  <c r="A150" i="8"/>
  <c r="S149" i="8"/>
  <c r="J149" i="8"/>
  <c r="C149" i="8"/>
  <c r="B149" i="8"/>
  <c r="A149" i="8"/>
  <c r="S148" i="8"/>
  <c r="J148" i="8"/>
  <c r="C148" i="8"/>
  <c r="B148" i="8"/>
  <c r="A148" i="8"/>
  <c r="S147" i="8"/>
  <c r="J147" i="8"/>
  <c r="C147" i="8"/>
  <c r="B147" i="8"/>
  <c r="A147" i="8"/>
  <c r="S146" i="8"/>
  <c r="J146" i="8"/>
  <c r="C146" i="8"/>
  <c r="B146" i="8"/>
  <c r="A146" i="8"/>
  <c r="S145" i="8"/>
  <c r="J145" i="8"/>
  <c r="C145" i="8"/>
  <c r="B145" i="8"/>
  <c r="A145" i="8"/>
  <c r="S144" i="8"/>
  <c r="J144" i="8"/>
  <c r="C144" i="8"/>
  <c r="B144" i="8"/>
  <c r="A144" i="8"/>
  <c r="S143" i="8"/>
  <c r="J143" i="8"/>
  <c r="C143" i="8"/>
  <c r="B143" i="8"/>
  <c r="A143" i="8"/>
  <c r="S142" i="8"/>
  <c r="J142" i="8"/>
  <c r="C142" i="8"/>
  <c r="B142" i="8"/>
  <c r="A142" i="8"/>
  <c r="S141" i="8"/>
  <c r="J141" i="8"/>
  <c r="C141" i="8"/>
  <c r="B141" i="8"/>
  <c r="A141" i="8"/>
  <c r="S140" i="8"/>
  <c r="J140" i="8"/>
  <c r="C140" i="8"/>
  <c r="B140" i="8"/>
  <c r="A140" i="8"/>
  <c r="S139" i="8"/>
  <c r="J139" i="8"/>
  <c r="C139" i="8"/>
  <c r="B139" i="8"/>
  <c r="A139" i="8"/>
  <c r="S138" i="8"/>
  <c r="J138" i="8"/>
  <c r="C138" i="8"/>
  <c r="B138" i="8"/>
  <c r="A138" i="8"/>
  <c r="S137" i="8"/>
  <c r="J137" i="8"/>
  <c r="C137" i="8"/>
  <c r="B137" i="8"/>
  <c r="A137" i="8"/>
  <c r="S136" i="8"/>
  <c r="J136" i="8"/>
  <c r="C136" i="8"/>
  <c r="B136" i="8"/>
  <c r="A136" i="8"/>
  <c r="S135" i="8"/>
  <c r="J135" i="8"/>
  <c r="C135" i="8"/>
  <c r="B135" i="8"/>
  <c r="A135" i="8"/>
  <c r="S134" i="8"/>
  <c r="J134" i="8"/>
  <c r="C134" i="8"/>
  <c r="B134" i="8"/>
  <c r="A134" i="8"/>
  <c r="S133" i="8"/>
  <c r="J133" i="8"/>
  <c r="C133" i="8"/>
  <c r="B133" i="8"/>
  <c r="A133" i="8"/>
  <c r="S132" i="8"/>
  <c r="J132" i="8"/>
  <c r="C132" i="8"/>
  <c r="B132" i="8"/>
  <c r="A132" i="8"/>
  <c r="S131" i="8"/>
  <c r="J131" i="8"/>
  <c r="C131" i="8"/>
  <c r="B131" i="8"/>
  <c r="A131" i="8"/>
  <c r="S130" i="8"/>
  <c r="J130" i="8"/>
  <c r="C130" i="8"/>
  <c r="B130" i="8"/>
  <c r="A130" i="8"/>
  <c r="S129" i="8"/>
  <c r="J129" i="8"/>
  <c r="C129" i="8"/>
  <c r="B129" i="8"/>
  <c r="A129" i="8"/>
  <c r="S128" i="8"/>
  <c r="J128" i="8"/>
  <c r="C128" i="8"/>
  <c r="B128" i="8"/>
  <c r="A128" i="8"/>
  <c r="S127" i="8"/>
  <c r="J127" i="8"/>
  <c r="C127" i="8"/>
  <c r="B127" i="8"/>
  <c r="A127" i="8"/>
  <c r="S126" i="8"/>
  <c r="J126" i="8"/>
  <c r="C126" i="8"/>
  <c r="B126" i="8"/>
  <c r="A126" i="8"/>
  <c r="S125" i="8"/>
  <c r="J125" i="8"/>
  <c r="C125" i="8"/>
  <c r="B125" i="8"/>
  <c r="A125" i="8"/>
  <c r="S124" i="8"/>
  <c r="J124" i="8"/>
  <c r="C124" i="8"/>
  <c r="B124" i="8"/>
  <c r="A124" i="8"/>
  <c r="S123" i="8"/>
  <c r="J123" i="8"/>
  <c r="C123" i="8"/>
  <c r="B123" i="8"/>
  <c r="A123" i="8"/>
  <c r="S122" i="8"/>
  <c r="J122" i="8"/>
  <c r="C122" i="8"/>
  <c r="B122" i="8"/>
  <c r="A122" i="8"/>
  <c r="S121" i="8"/>
  <c r="J121" i="8"/>
  <c r="C121" i="8"/>
  <c r="B121" i="8"/>
  <c r="A121" i="8"/>
  <c r="S120" i="8"/>
  <c r="J120" i="8"/>
  <c r="C120" i="8"/>
  <c r="B120" i="8"/>
  <c r="A120" i="8"/>
  <c r="S119" i="8"/>
  <c r="J119" i="8"/>
  <c r="C119" i="8"/>
  <c r="B119" i="8"/>
  <c r="A119" i="8"/>
  <c r="S118" i="8"/>
  <c r="J118" i="8"/>
  <c r="C118" i="8"/>
  <c r="B118" i="8"/>
  <c r="A118" i="8"/>
  <c r="S117" i="8"/>
  <c r="J117" i="8"/>
  <c r="C117" i="8"/>
  <c r="B117" i="8"/>
  <c r="A117" i="8"/>
  <c r="S116" i="8"/>
  <c r="J116" i="8"/>
  <c r="C116" i="8"/>
  <c r="B116" i="8"/>
  <c r="A116" i="8"/>
  <c r="S115" i="8"/>
  <c r="J115" i="8"/>
  <c r="C115" i="8"/>
  <c r="B115" i="8"/>
  <c r="A115" i="8"/>
  <c r="S114" i="8"/>
  <c r="J114" i="8"/>
  <c r="C114" i="8"/>
  <c r="B114" i="8"/>
  <c r="A114" i="8"/>
  <c r="S113" i="8"/>
  <c r="J113" i="8"/>
  <c r="C113" i="8"/>
  <c r="B113" i="8"/>
  <c r="A113" i="8"/>
  <c r="S112" i="8"/>
  <c r="J112" i="8"/>
  <c r="C112" i="8"/>
  <c r="B112" i="8"/>
  <c r="A112" i="8"/>
  <c r="S111" i="8"/>
  <c r="J111" i="8"/>
  <c r="C111" i="8"/>
  <c r="B111" i="8"/>
  <c r="A111" i="8"/>
  <c r="S110" i="8"/>
  <c r="J110" i="8"/>
  <c r="C110" i="8"/>
  <c r="B110" i="8"/>
  <c r="A110" i="8"/>
  <c r="S109" i="8"/>
  <c r="J109" i="8"/>
  <c r="C109" i="8"/>
  <c r="B109" i="8"/>
  <c r="A109" i="8"/>
  <c r="S108" i="8"/>
  <c r="J108" i="8"/>
  <c r="C108" i="8"/>
  <c r="B108" i="8"/>
  <c r="A108" i="8"/>
  <c r="S107" i="8"/>
  <c r="J107" i="8"/>
  <c r="C107" i="8"/>
  <c r="B107" i="8"/>
  <c r="A107" i="8"/>
  <c r="S106" i="8"/>
  <c r="J106" i="8"/>
  <c r="C106" i="8"/>
  <c r="B106" i="8"/>
  <c r="A106" i="8"/>
  <c r="S105" i="8"/>
  <c r="J105" i="8"/>
  <c r="C105" i="8"/>
  <c r="B105" i="8"/>
  <c r="A105" i="8"/>
  <c r="S104" i="8"/>
  <c r="J104" i="8"/>
  <c r="C104" i="8"/>
  <c r="B104" i="8"/>
  <c r="A104" i="8"/>
  <c r="S103" i="8"/>
  <c r="J103" i="8"/>
  <c r="C103" i="8"/>
  <c r="B103" i="8"/>
  <c r="A103" i="8"/>
  <c r="S102" i="8"/>
  <c r="J102" i="8"/>
  <c r="C102" i="8"/>
  <c r="B102" i="8"/>
  <c r="A102" i="8"/>
  <c r="S101" i="8"/>
  <c r="J101" i="8"/>
  <c r="C101" i="8"/>
  <c r="B101" i="8"/>
  <c r="A101" i="8"/>
  <c r="S100" i="8"/>
  <c r="J100" i="8"/>
  <c r="C100" i="8"/>
  <c r="B100" i="8"/>
  <c r="A100" i="8"/>
  <c r="S99" i="8"/>
  <c r="J99" i="8"/>
  <c r="C99" i="8"/>
  <c r="B99" i="8"/>
  <c r="A99" i="8"/>
  <c r="S98" i="8"/>
  <c r="J98" i="8"/>
  <c r="C98" i="8"/>
  <c r="B98" i="8"/>
  <c r="A98" i="8"/>
  <c r="S97" i="8"/>
  <c r="J97" i="8"/>
  <c r="C97" i="8"/>
  <c r="B97" i="8"/>
  <c r="A97" i="8"/>
  <c r="S96" i="8"/>
  <c r="J96" i="8"/>
  <c r="C96" i="8"/>
  <c r="B96" i="8"/>
  <c r="A96" i="8"/>
  <c r="S95" i="8"/>
  <c r="J95" i="8"/>
  <c r="C95" i="8"/>
  <c r="B95" i="8"/>
  <c r="A95" i="8"/>
  <c r="S94" i="8"/>
  <c r="J94" i="8"/>
  <c r="C94" i="8"/>
  <c r="B94" i="8"/>
  <c r="A94" i="8"/>
  <c r="S93" i="8"/>
  <c r="J93" i="8"/>
  <c r="C93" i="8"/>
  <c r="B93" i="8"/>
  <c r="A93" i="8"/>
  <c r="S92" i="8"/>
  <c r="J92" i="8"/>
  <c r="C92" i="8"/>
  <c r="B92" i="8"/>
  <c r="A92" i="8"/>
  <c r="S91" i="8"/>
  <c r="J91" i="8"/>
  <c r="C91" i="8"/>
  <c r="B91" i="8"/>
  <c r="A91" i="8"/>
  <c r="S90" i="8"/>
  <c r="J90" i="8"/>
  <c r="C90" i="8"/>
  <c r="B90" i="8"/>
  <c r="A90" i="8"/>
  <c r="S89" i="8"/>
  <c r="J89" i="8"/>
  <c r="C89" i="8"/>
  <c r="B89" i="8"/>
  <c r="A89" i="8"/>
  <c r="S88" i="8"/>
  <c r="J88" i="8"/>
  <c r="C88" i="8"/>
  <c r="B88" i="8"/>
  <c r="A88" i="8"/>
  <c r="S87" i="8"/>
  <c r="J87" i="8"/>
  <c r="C87" i="8"/>
  <c r="B87" i="8"/>
  <c r="A87" i="8"/>
  <c r="S86" i="8"/>
  <c r="J86" i="8"/>
  <c r="C86" i="8"/>
  <c r="B86" i="8"/>
  <c r="A86" i="8"/>
  <c r="S85" i="8"/>
  <c r="J85" i="8"/>
  <c r="C85" i="8"/>
  <c r="B85" i="8"/>
  <c r="A85" i="8"/>
  <c r="S84" i="8"/>
  <c r="J84" i="8"/>
  <c r="C84" i="8"/>
  <c r="B84" i="8"/>
  <c r="A84" i="8"/>
  <c r="S83" i="8"/>
  <c r="J83" i="8"/>
  <c r="C83" i="8"/>
  <c r="B83" i="8"/>
  <c r="A83" i="8"/>
  <c r="S82" i="8"/>
  <c r="J82" i="8"/>
  <c r="C82" i="8"/>
  <c r="B82" i="8"/>
  <c r="A82" i="8"/>
  <c r="S81" i="8"/>
  <c r="J81" i="8"/>
  <c r="C81" i="8"/>
  <c r="B81" i="8"/>
  <c r="A81" i="8"/>
  <c r="S80" i="8"/>
  <c r="J80" i="8"/>
  <c r="C80" i="8"/>
  <c r="B80" i="8"/>
  <c r="A80" i="8"/>
  <c r="S79" i="8"/>
  <c r="J79" i="8"/>
  <c r="C79" i="8"/>
  <c r="B79" i="8"/>
  <c r="A79" i="8"/>
  <c r="S78" i="8"/>
  <c r="J78" i="8"/>
  <c r="C78" i="8"/>
  <c r="B78" i="8"/>
  <c r="A78" i="8"/>
  <c r="S77" i="8"/>
  <c r="J77" i="8"/>
  <c r="C77" i="8"/>
  <c r="B77" i="8"/>
  <c r="A77" i="8"/>
  <c r="S76" i="8"/>
  <c r="J76" i="8"/>
  <c r="C76" i="8"/>
  <c r="B76" i="8"/>
  <c r="A76" i="8"/>
  <c r="S75" i="8"/>
  <c r="J75" i="8"/>
  <c r="C75" i="8"/>
  <c r="B75" i="8"/>
  <c r="A75" i="8"/>
  <c r="S74" i="8"/>
  <c r="J74" i="8"/>
  <c r="C74" i="8"/>
  <c r="B74" i="8"/>
  <c r="A74" i="8"/>
  <c r="S73" i="8"/>
  <c r="J73" i="8"/>
  <c r="C73" i="8"/>
  <c r="B73" i="8"/>
  <c r="A73" i="8"/>
  <c r="S72" i="8"/>
  <c r="J72" i="8"/>
  <c r="C72" i="8"/>
  <c r="B72" i="8"/>
  <c r="A72" i="8"/>
  <c r="S71" i="8"/>
  <c r="J71" i="8"/>
  <c r="C71" i="8"/>
  <c r="B71" i="8"/>
  <c r="A71" i="8"/>
  <c r="S70" i="8"/>
  <c r="J70" i="8"/>
  <c r="C70" i="8"/>
  <c r="B70" i="8"/>
  <c r="A70" i="8"/>
  <c r="S69" i="8"/>
  <c r="J69" i="8"/>
  <c r="C69" i="8"/>
  <c r="B69" i="8"/>
  <c r="A69" i="8"/>
  <c r="S68" i="8"/>
  <c r="J68" i="8"/>
  <c r="C68" i="8"/>
  <c r="B68" i="8"/>
  <c r="A68" i="8"/>
  <c r="S67" i="8"/>
  <c r="J67" i="8"/>
  <c r="C67" i="8"/>
  <c r="B67" i="8"/>
  <c r="A67" i="8"/>
  <c r="S66" i="8"/>
  <c r="J66" i="8"/>
  <c r="C66" i="8"/>
  <c r="B66" i="8"/>
  <c r="A66" i="8"/>
  <c r="S65" i="8"/>
  <c r="J65" i="8"/>
  <c r="C65" i="8"/>
  <c r="B65" i="8"/>
  <c r="A65" i="8"/>
  <c r="S64" i="8"/>
  <c r="J64" i="8"/>
  <c r="C64" i="8"/>
  <c r="B64" i="8"/>
  <c r="A64" i="8"/>
  <c r="S63" i="8"/>
  <c r="J63" i="8"/>
  <c r="C63" i="8"/>
  <c r="B63" i="8"/>
  <c r="A63" i="8"/>
  <c r="S62" i="8"/>
  <c r="J62" i="8"/>
  <c r="C62" i="8"/>
  <c r="B62" i="8"/>
  <c r="A62" i="8"/>
  <c r="S61" i="8"/>
  <c r="J61" i="8"/>
  <c r="C61" i="8"/>
  <c r="B61" i="8"/>
  <c r="A61" i="8"/>
  <c r="S60" i="8"/>
  <c r="J60" i="8"/>
  <c r="C60" i="8"/>
  <c r="B60" i="8"/>
  <c r="A60" i="8"/>
  <c r="S59" i="8"/>
  <c r="J59" i="8"/>
  <c r="C59" i="8"/>
  <c r="B59" i="8"/>
  <c r="A59" i="8"/>
  <c r="S58" i="8"/>
  <c r="J58" i="8"/>
  <c r="C58" i="8"/>
  <c r="B58" i="8"/>
  <c r="A58" i="8"/>
  <c r="S57" i="8"/>
  <c r="J57" i="8"/>
  <c r="C57" i="8"/>
  <c r="B57" i="8"/>
  <c r="A57" i="8"/>
  <c r="S56" i="8"/>
  <c r="J56" i="8"/>
  <c r="C56" i="8"/>
  <c r="B56" i="8"/>
  <c r="A56" i="8"/>
  <c r="S55" i="8"/>
  <c r="J55" i="8"/>
  <c r="C55" i="8"/>
  <c r="B55" i="8"/>
  <c r="A55" i="8"/>
  <c r="S54" i="8"/>
  <c r="J54" i="8"/>
  <c r="C54" i="8"/>
  <c r="B54" i="8"/>
  <c r="A54" i="8"/>
  <c r="S53" i="8"/>
  <c r="J53" i="8"/>
  <c r="C53" i="8"/>
  <c r="B53" i="8"/>
  <c r="A53" i="8"/>
  <c r="S52" i="8"/>
  <c r="J52" i="8"/>
  <c r="C52" i="8"/>
  <c r="B52" i="8"/>
  <c r="A52" i="8"/>
  <c r="S51" i="8"/>
  <c r="J51" i="8"/>
  <c r="C51" i="8"/>
  <c r="B51" i="8"/>
  <c r="A51" i="8"/>
  <c r="S50" i="8"/>
  <c r="J50" i="8"/>
  <c r="C50" i="8"/>
  <c r="B50" i="8"/>
  <c r="A50" i="8"/>
  <c r="S49" i="8"/>
  <c r="J49" i="8"/>
  <c r="C49" i="8"/>
  <c r="B49" i="8"/>
  <c r="A49" i="8"/>
  <c r="S48" i="8"/>
  <c r="J48" i="8"/>
  <c r="C48" i="8"/>
  <c r="B48" i="8"/>
  <c r="A48" i="8"/>
  <c r="S47" i="8"/>
  <c r="J47" i="8"/>
  <c r="C47" i="8"/>
  <c r="B47" i="8"/>
  <c r="A47" i="8"/>
  <c r="S46" i="8"/>
  <c r="J46" i="8"/>
  <c r="C46" i="8"/>
  <c r="B46" i="8"/>
  <c r="A46" i="8"/>
  <c r="S45" i="8"/>
  <c r="J45" i="8"/>
  <c r="C45" i="8"/>
  <c r="B45" i="8"/>
  <c r="A45" i="8"/>
  <c r="S44" i="8"/>
  <c r="J44" i="8"/>
  <c r="C44" i="8"/>
  <c r="B44" i="8"/>
  <c r="A44" i="8"/>
  <c r="S43" i="8"/>
  <c r="J43" i="8"/>
  <c r="C43" i="8"/>
  <c r="B43" i="8"/>
  <c r="A43" i="8"/>
  <c r="S42" i="8"/>
  <c r="J42" i="8"/>
  <c r="C42" i="8"/>
  <c r="B42" i="8"/>
  <c r="A42" i="8"/>
  <c r="S41" i="8"/>
  <c r="J41" i="8"/>
  <c r="C41" i="8"/>
  <c r="B41" i="8"/>
  <c r="A41" i="8"/>
  <c r="S40" i="8"/>
  <c r="J40" i="8"/>
  <c r="C40" i="8"/>
  <c r="B40" i="8"/>
  <c r="A40" i="8"/>
  <c r="S39" i="8"/>
  <c r="J39" i="8"/>
  <c r="C39" i="8"/>
  <c r="B39" i="8"/>
  <c r="A39" i="8"/>
  <c r="S38" i="8"/>
  <c r="J38" i="8"/>
  <c r="C38" i="8"/>
  <c r="B38" i="8"/>
  <c r="A38" i="8"/>
  <c r="S37" i="8"/>
  <c r="J37" i="8"/>
  <c r="C37" i="8"/>
  <c r="B37" i="8"/>
  <c r="A37" i="8"/>
  <c r="S36" i="8"/>
  <c r="J36" i="8"/>
  <c r="C36" i="8"/>
  <c r="B36" i="8"/>
  <c r="A36" i="8"/>
  <c r="S35" i="8"/>
  <c r="J35" i="8"/>
  <c r="C35" i="8"/>
  <c r="B35" i="8"/>
  <c r="A35" i="8"/>
  <c r="S34" i="8"/>
  <c r="J34" i="8"/>
  <c r="C34" i="8"/>
  <c r="B34" i="8"/>
  <c r="A34" i="8"/>
  <c r="S33" i="8"/>
  <c r="J33" i="8"/>
  <c r="C33" i="8"/>
  <c r="B33" i="8"/>
  <c r="A33" i="8"/>
  <c r="S32" i="8"/>
  <c r="J32" i="8"/>
  <c r="C32" i="8"/>
  <c r="B32" i="8"/>
  <c r="A32" i="8"/>
  <c r="S31" i="8"/>
  <c r="J31" i="8"/>
  <c r="C31" i="8"/>
  <c r="B31" i="8"/>
  <c r="A31" i="8"/>
  <c r="S30" i="8"/>
  <c r="J30" i="8"/>
  <c r="C30" i="8"/>
  <c r="B30" i="8"/>
  <c r="A30" i="8"/>
  <c r="S29" i="8"/>
  <c r="J29" i="8"/>
  <c r="C29" i="8"/>
  <c r="B29" i="8"/>
  <c r="A29" i="8"/>
  <c r="S28" i="8"/>
  <c r="J28" i="8"/>
  <c r="C28" i="8"/>
  <c r="B28" i="8"/>
  <c r="A28" i="8"/>
  <c r="S27" i="8"/>
  <c r="J27" i="8"/>
  <c r="C27" i="8"/>
  <c r="B27" i="8"/>
  <c r="A27" i="8"/>
  <c r="S26" i="8"/>
  <c r="J26" i="8"/>
  <c r="C26" i="8"/>
  <c r="B26" i="8"/>
  <c r="A26" i="8"/>
  <c r="S25" i="8"/>
  <c r="J25" i="8"/>
  <c r="C25" i="8"/>
  <c r="I25" i="8" s="1"/>
  <c r="B25" i="8"/>
  <c r="A25" i="8"/>
  <c r="S24" i="8"/>
  <c r="J24" i="8"/>
  <c r="C24" i="8"/>
  <c r="I24" i="8" s="1"/>
  <c r="B24" i="8"/>
  <c r="A24" i="8"/>
  <c r="S23" i="8"/>
  <c r="J23" i="8"/>
  <c r="C23" i="8"/>
  <c r="I23" i="8" s="1"/>
  <c r="B23" i="8"/>
  <c r="A23" i="8"/>
  <c r="S22" i="8"/>
  <c r="J22" i="8"/>
  <c r="C22" i="8"/>
  <c r="I22" i="8" s="1"/>
  <c r="B22" i="8"/>
  <c r="A22" i="8"/>
  <c r="S21" i="8"/>
  <c r="J21" i="8"/>
  <c r="C21" i="8"/>
  <c r="I21" i="8" s="1"/>
  <c r="B21" i="8"/>
  <c r="A21" i="8"/>
  <c r="S20" i="8"/>
  <c r="J20" i="8"/>
  <c r="C20" i="8"/>
  <c r="I20" i="8" s="1"/>
  <c r="B20" i="8"/>
  <c r="A20" i="8"/>
  <c r="S19" i="8"/>
  <c r="J19" i="8"/>
  <c r="C19" i="8"/>
  <c r="I19" i="8" s="1"/>
  <c r="B19" i="8"/>
  <c r="A19" i="8"/>
  <c r="S18" i="8"/>
  <c r="J18" i="8"/>
  <c r="C18" i="8"/>
  <c r="I18" i="8" s="1"/>
  <c r="B18" i="8"/>
  <c r="A18" i="8"/>
  <c r="S17" i="8"/>
  <c r="J17" i="8"/>
  <c r="C17" i="8"/>
  <c r="I17" i="8" s="1"/>
  <c r="B17" i="8"/>
  <c r="A17" i="8"/>
  <c r="S16" i="8"/>
  <c r="J16" i="8"/>
  <c r="C16" i="8"/>
  <c r="I16" i="8" s="1"/>
  <c r="B16" i="8"/>
  <c r="A16" i="8"/>
  <c r="S15" i="8"/>
  <c r="J15" i="8"/>
  <c r="C15" i="8"/>
  <c r="I15" i="8" s="1"/>
  <c r="B15" i="8"/>
  <c r="A15" i="8"/>
  <c r="S14" i="8"/>
  <c r="J14" i="8"/>
  <c r="C14" i="8"/>
  <c r="I14" i="8" s="1"/>
  <c r="B14" i="8"/>
  <c r="A14" i="8"/>
  <c r="S13" i="8"/>
  <c r="J13" i="8"/>
  <c r="C13" i="8"/>
  <c r="I13" i="8" s="1"/>
  <c r="B13" i="8"/>
  <c r="A13" i="8"/>
  <c r="S12" i="8"/>
  <c r="J12" i="8"/>
  <c r="C12" i="8"/>
  <c r="I12" i="8" s="1"/>
  <c r="B12" i="8"/>
  <c r="A12" i="8"/>
  <c r="S11" i="8"/>
  <c r="J11" i="8"/>
  <c r="C11" i="8"/>
  <c r="I11" i="8" s="1"/>
  <c r="B11" i="8"/>
  <c r="A11" i="8"/>
  <c r="S10" i="8"/>
  <c r="J10" i="8"/>
  <c r="C10" i="8"/>
  <c r="I10" i="8" s="1"/>
  <c r="B10" i="8"/>
  <c r="A10" i="8"/>
  <c r="S9" i="8"/>
  <c r="J9" i="8"/>
  <c r="C9" i="8"/>
  <c r="I9" i="8" s="1"/>
  <c r="B9" i="8"/>
  <c r="A9" i="8"/>
  <c r="S8" i="8"/>
  <c r="J8" i="8"/>
  <c r="C8" i="8"/>
  <c r="I8" i="8" s="1"/>
  <c r="B8" i="8"/>
  <c r="A8" i="8"/>
  <c r="S7" i="8"/>
  <c r="J7" i="8"/>
  <c r="C7" i="8"/>
  <c r="I7" i="8" s="1"/>
  <c r="B7" i="8"/>
  <c r="A7" i="8"/>
  <c r="S6" i="8"/>
  <c r="J6" i="8"/>
  <c r="C6" i="8"/>
  <c r="I6" i="8" s="1"/>
  <c r="B6" i="8"/>
  <c r="A6" i="8"/>
  <c r="S5" i="8"/>
  <c r="J5" i="8"/>
  <c r="C5" i="8"/>
  <c r="I5" i="8" s="1"/>
  <c r="B5" i="8"/>
  <c r="A5" i="8"/>
  <c r="S4" i="8"/>
  <c r="J4" i="8"/>
  <c r="C4" i="8"/>
  <c r="I4" i="8" s="1"/>
  <c r="B4" i="8"/>
  <c r="A4" i="8"/>
  <c r="S3" i="8"/>
  <c r="J3" i="8"/>
  <c r="C3" i="8"/>
  <c r="I3" i="8" s="1"/>
  <c r="B3" i="8"/>
  <c r="A3" i="8"/>
  <c r="A1" i="8"/>
  <c r="H303" i="7"/>
  <c r="G303" i="7"/>
  <c r="E303" i="7"/>
  <c r="S302" i="7"/>
  <c r="J302" i="7"/>
  <c r="C302" i="7"/>
  <c r="I302" i="7" s="1"/>
  <c r="B302" i="7"/>
  <c r="A302" i="7"/>
  <c r="F302" i="7" s="1"/>
  <c r="L302" i="7" s="1"/>
  <c r="S301" i="7"/>
  <c r="J301" i="7"/>
  <c r="F301" i="7"/>
  <c r="C301" i="7"/>
  <c r="I301" i="7" s="1"/>
  <c r="B301" i="7"/>
  <c r="A301" i="7"/>
  <c r="S300" i="7"/>
  <c r="J300" i="7"/>
  <c r="C300" i="7"/>
  <c r="I300" i="7" s="1"/>
  <c r="B300" i="7"/>
  <c r="A300" i="7"/>
  <c r="F300" i="7" s="1"/>
  <c r="L300" i="7" s="1"/>
  <c r="S299" i="7"/>
  <c r="J299" i="7"/>
  <c r="F299" i="7"/>
  <c r="C299" i="7"/>
  <c r="I299" i="7" s="1"/>
  <c r="B299" i="7"/>
  <c r="A299" i="7"/>
  <c r="S298" i="7"/>
  <c r="J298" i="7"/>
  <c r="C298" i="7"/>
  <c r="I298" i="7" s="1"/>
  <c r="B298" i="7"/>
  <c r="A298" i="7"/>
  <c r="F298" i="7" s="1"/>
  <c r="L298" i="7" s="1"/>
  <c r="S297" i="7"/>
  <c r="J297" i="7"/>
  <c r="F297" i="7"/>
  <c r="C297" i="7"/>
  <c r="I297" i="7" s="1"/>
  <c r="B297" i="7"/>
  <c r="A297" i="7"/>
  <c r="S296" i="7"/>
  <c r="J296" i="7"/>
  <c r="C296" i="7"/>
  <c r="I296" i="7" s="1"/>
  <c r="B296" i="7"/>
  <c r="A296" i="7"/>
  <c r="F296" i="7" s="1"/>
  <c r="L296" i="7" s="1"/>
  <c r="S295" i="7"/>
  <c r="J295" i="7"/>
  <c r="F295" i="7"/>
  <c r="C295" i="7"/>
  <c r="I295" i="7" s="1"/>
  <c r="B295" i="7"/>
  <c r="A295" i="7"/>
  <c r="S294" i="7"/>
  <c r="J294" i="7"/>
  <c r="C294" i="7"/>
  <c r="I294" i="7" s="1"/>
  <c r="B294" i="7"/>
  <c r="A294" i="7"/>
  <c r="F294" i="7" s="1"/>
  <c r="L294" i="7" s="1"/>
  <c r="S293" i="7"/>
  <c r="J293" i="7"/>
  <c r="F293" i="7"/>
  <c r="C293" i="7"/>
  <c r="I293" i="7" s="1"/>
  <c r="B293" i="7"/>
  <c r="A293" i="7"/>
  <c r="S292" i="7"/>
  <c r="J292" i="7"/>
  <c r="C292" i="7"/>
  <c r="I292" i="7" s="1"/>
  <c r="B292" i="7"/>
  <c r="A292" i="7"/>
  <c r="F292" i="7" s="1"/>
  <c r="L292" i="7" s="1"/>
  <c r="S291" i="7"/>
  <c r="J291" i="7"/>
  <c r="F291" i="7"/>
  <c r="C291" i="7"/>
  <c r="I291" i="7" s="1"/>
  <c r="B291" i="7"/>
  <c r="A291" i="7"/>
  <c r="S290" i="7"/>
  <c r="J290" i="7"/>
  <c r="C290" i="7"/>
  <c r="I290" i="7" s="1"/>
  <c r="B290" i="7"/>
  <c r="A290" i="7"/>
  <c r="F290" i="7" s="1"/>
  <c r="L290" i="7" s="1"/>
  <c r="S289" i="7"/>
  <c r="J289" i="7"/>
  <c r="F289" i="7"/>
  <c r="C289" i="7"/>
  <c r="I289" i="7" s="1"/>
  <c r="B289" i="7"/>
  <c r="A289" i="7"/>
  <c r="S288" i="7"/>
  <c r="J288" i="7"/>
  <c r="C288" i="7"/>
  <c r="I288" i="7" s="1"/>
  <c r="B288" i="7"/>
  <c r="A288" i="7"/>
  <c r="F288" i="7" s="1"/>
  <c r="L288" i="7" s="1"/>
  <c r="S287" i="7"/>
  <c r="J287" i="7"/>
  <c r="F287" i="7"/>
  <c r="C287" i="7"/>
  <c r="I287" i="7" s="1"/>
  <c r="B287" i="7"/>
  <c r="A287" i="7"/>
  <c r="S286" i="7"/>
  <c r="J286" i="7"/>
  <c r="C286" i="7"/>
  <c r="I286" i="7" s="1"/>
  <c r="B286" i="7"/>
  <c r="A286" i="7"/>
  <c r="F286" i="7" s="1"/>
  <c r="L286" i="7" s="1"/>
  <c r="S285" i="7"/>
  <c r="J285" i="7"/>
  <c r="F285" i="7"/>
  <c r="C285" i="7"/>
  <c r="I285" i="7" s="1"/>
  <c r="B285" i="7"/>
  <c r="A285" i="7"/>
  <c r="S284" i="7"/>
  <c r="J284" i="7"/>
  <c r="C284" i="7"/>
  <c r="I284" i="7" s="1"/>
  <c r="B284" i="7"/>
  <c r="A284" i="7"/>
  <c r="F284" i="7" s="1"/>
  <c r="L284" i="7" s="1"/>
  <c r="S283" i="7"/>
  <c r="J283" i="7"/>
  <c r="F283" i="7"/>
  <c r="C283" i="7"/>
  <c r="I283" i="7" s="1"/>
  <c r="B283" i="7"/>
  <c r="A283" i="7"/>
  <c r="S282" i="7"/>
  <c r="J282" i="7"/>
  <c r="C282" i="7"/>
  <c r="I282" i="7" s="1"/>
  <c r="B282" i="7"/>
  <c r="A282" i="7"/>
  <c r="F282" i="7" s="1"/>
  <c r="L282" i="7" s="1"/>
  <c r="S281" i="7"/>
  <c r="J281" i="7"/>
  <c r="F281" i="7"/>
  <c r="C281" i="7"/>
  <c r="I281" i="7" s="1"/>
  <c r="B281" i="7"/>
  <c r="A281" i="7"/>
  <c r="S280" i="7"/>
  <c r="J280" i="7"/>
  <c r="C280" i="7"/>
  <c r="I280" i="7" s="1"/>
  <c r="B280" i="7"/>
  <c r="A280" i="7"/>
  <c r="F280" i="7" s="1"/>
  <c r="L280" i="7" s="1"/>
  <c r="S279" i="7"/>
  <c r="J279" i="7"/>
  <c r="F279" i="7"/>
  <c r="C279" i="7"/>
  <c r="I279" i="7" s="1"/>
  <c r="B279" i="7"/>
  <c r="A279" i="7"/>
  <c r="S278" i="7"/>
  <c r="J278" i="7"/>
  <c r="C278" i="7"/>
  <c r="I278" i="7" s="1"/>
  <c r="B278" i="7"/>
  <c r="A278" i="7"/>
  <c r="F278" i="7" s="1"/>
  <c r="L278" i="7" s="1"/>
  <c r="S277" i="7"/>
  <c r="J277" i="7"/>
  <c r="F277" i="7"/>
  <c r="C277" i="7"/>
  <c r="I277" i="7" s="1"/>
  <c r="B277" i="7"/>
  <c r="A277" i="7"/>
  <c r="S276" i="7"/>
  <c r="J276" i="7"/>
  <c r="C276" i="7"/>
  <c r="I276" i="7" s="1"/>
  <c r="B276" i="7"/>
  <c r="A276" i="7"/>
  <c r="F276" i="7" s="1"/>
  <c r="L276" i="7" s="1"/>
  <c r="S275" i="7"/>
  <c r="J275" i="7"/>
  <c r="F275" i="7"/>
  <c r="C275" i="7"/>
  <c r="I275" i="7" s="1"/>
  <c r="B275" i="7"/>
  <c r="A275" i="7"/>
  <c r="S274" i="7"/>
  <c r="J274" i="7"/>
  <c r="C274" i="7"/>
  <c r="I274" i="7" s="1"/>
  <c r="B274" i="7"/>
  <c r="A274" i="7"/>
  <c r="F274" i="7" s="1"/>
  <c r="L274" i="7" s="1"/>
  <c r="S273" i="7"/>
  <c r="J273" i="7"/>
  <c r="F273" i="7"/>
  <c r="C273" i="7"/>
  <c r="I273" i="7" s="1"/>
  <c r="B273" i="7"/>
  <c r="A273" i="7"/>
  <c r="S272" i="7"/>
  <c r="J272" i="7"/>
  <c r="C272" i="7"/>
  <c r="I272" i="7" s="1"/>
  <c r="B272" i="7"/>
  <c r="A272" i="7"/>
  <c r="F272" i="7" s="1"/>
  <c r="L272" i="7" s="1"/>
  <c r="S271" i="7"/>
  <c r="J271" i="7"/>
  <c r="F271" i="7"/>
  <c r="C271" i="7"/>
  <c r="I271" i="7" s="1"/>
  <c r="B271" i="7"/>
  <c r="A271" i="7"/>
  <c r="S270" i="7"/>
  <c r="J270" i="7"/>
  <c r="C270" i="7"/>
  <c r="I270" i="7" s="1"/>
  <c r="B270" i="7"/>
  <c r="A270" i="7"/>
  <c r="F270" i="7" s="1"/>
  <c r="L270" i="7" s="1"/>
  <c r="S269" i="7"/>
  <c r="J269" i="7"/>
  <c r="F269" i="7"/>
  <c r="C269" i="7"/>
  <c r="I269" i="7" s="1"/>
  <c r="B269" i="7"/>
  <c r="A269" i="7"/>
  <c r="S268" i="7"/>
  <c r="J268" i="7"/>
  <c r="C268" i="7"/>
  <c r="I268" i="7" s="1"/>
  <c r="B268" i="7"/>
  <c r="A268" i="7"/>
  <c r="F268" i="7" s="1"/>
  <c r="L268" i="7" s="1"/>
  <c r="S267" i="7"/>
  <c r="J267" i="7"/>
  <c r="F267" i="7"/>
  <c r="C267" i="7"/>
  <c r="I267" i="7" s="1"/>
  <c r="B267" i="7"/>
  <c r="A267" i="7"/>
  <c r="S266" i="7"/>
  <c r="J266" i="7"/>
  <c r="C266" i="7"/>
  <c r="I266" i="7" s="1"/>
  <c r="B266" i="7"/>
  <c r="A266" i="7"/>
  <c r="F266" i="7" s="1"/>
  <c r="L266" i="7" s="1"/>
  <c r="S265" i="7"/>
  <c r="J265" i="7"/>
  <c r="F265" i="7"/>
  <c r="C265" i="7"/>
  <c r="I265" i="7" s="1"/>
  <c r="B265" i="7"/>
  <c r="A265" i="7"/>
  <c r="S264" i="7"/>
  <c r="J264" i="7"/>
  <c r="C264" i="7"/>
  <c r="I264" i="7" s="1"/>
  <c r="B264" i="7"/>
  <c r="A264" i="7"/>
  <c r="F264" i="7" s="1"/>
  <c r="L264" i="7" s="1"/>
  <c r="S263" i="7"/>
  <c r="J263" i="7"/>
  <c r="F263" i="7"/>
  <c r="C263" i="7"/>
  <c r="I263" i="7" s="1"/>
  <c r="B263" i="7"/>
  <c r="A263" i="7"/>
  <c r="S262" i="7"/>
  <c r="J262" i="7"/>
  <c r="C262" i="7"/>
  <c r="I262" i="7" s="1"/>
  <c r="B262" i="7"/>
  <c r="A262" i="7"/>
  <c r="F262" i="7" s="1"/>
  <c r="L262" i="7" s="1"/>
  <c r="S261" i="7"/>
  <c r="J261" i="7"/>
  <c r="F261" i="7"/>
  <c r="C261" i="7"/>
  <c r="I261" i="7" s="1"/>
  <c r="B261" i="7"/>
  <c r="A261" i="7"/>
  <c r="S260" i="7"/>
  <c r="J260" i="7"/>
  <c r="C260" i="7"/>
  <c r="I260" i="7" s="1"/>
  <c r="B260" i="7"/>
  <c r="A260" i="7"/>
  <c r="F260" i="7" s="1"/>
  <c r="L260" i="7" s="1"/>
  <c r="S259" i="7"/>
  <c r="J259" i="7"/>
  <c r="F259" i="7"/>
  <c r="C259" i="7"/>
  <c r="I259" i="7" s="1"/>
  <c r="B259" i="7"/>
  <c r="A259" i="7"/>
  <c r="S258" i="7"/>
  <c r="J258" i="7"/>
  <c r="C258" i="7"/>
  <c r="I258" i="7" s="1"/>
  <c r="B258" i="7"/>
  <c r="A258" i="7"/>
  <c r="F258" i="7" s="1"/>
  <c r="L258" i="7" s="1"/>
  <c r="S257" i="7"/>
  <c r="J257" i="7"/>
  <c r="F257" i="7"/>
  <c r="C257" i="7"/>
  <c r="I257" i="7" s="1"/>
  <c r="B257" i="7"/>
  <c r="A257" i="7"/>
  <c r="S256" i="7"/>
  <c r="J256" i="7"/>
  <c r="C256" i="7"/>
  <c r="I256" i="7" s="1"/>
  <c r="B256" i="7"/>
  <c r="A256" i="7"/>
  <c r="F256" i="7" s="1"/>
  <c r="L256" i="7" s="1"/>
  <c r="S255" i="7"/>
  <c r="J255" i="7"/>
  <c r="F255" i="7"/>
  <c r="C255" i="7"/>
  <c r="I255" i="7" s="1"/>
  <c r="B255" i="7"/>
  <c r="A255" i="7"/>
  <c r="S254" i="7"/>
  <c r="J254" i="7"/>
  <c r="C254" i="7"/>
  <c r="I254" i="7" s="1"/>
  <c r="B254" i="7"/>
  <c r="A254" i="7"/>
  <c r="F254" i="7" s="1"/>
  <c r="L254" i="7" s="1"/>
  <c r="S253" i="7"/>
  <c r="J253" i="7"/>
  <c r="F253" i="7"/>
  <c r="C253" i="7"/>
  <c r="I253" i="7" s="1"/>
  <c r="B253" i="7"/>
  <c r="A253" i="7"/>
  <c r="S252" i="7"/>
  <c r="J252" i="7"/>
  <c r="C252" i="7"/>
  <c r="I252" i="7" s="1"/>
  <c r="B252" i="7"/>
  <c r="A252" i="7"/>
  <c r="F252" i="7" s="1"/>
  <c r="L252" i="7" s="1"/>
  <c r="S251" i="7"/>
  <c r="J251" i="7"/>
  <c r="F251" i="7"/>
  <c r="C251" i="7"/>
  <c r="I251" i="7" s="1"/>
  <c r="B251" i="7"/>
  <c r="A251" i="7"/>
  <c r="S250" i="7"/>
  <c r="J250" i="7"/>
  <c r="C250" i="7"/>
  <c r="I250" i="7" s="1"/>
  <c r="B250" i="7"/>
  <c r="A250" i="7"/>
  <c r="F250" i="7" s="1"/>
  <c r="L250" i="7" s="1"/>
  <c r="S249" i="7"/>
  <c r="J249" i="7"/>
  <c r="F249" i="7"/>
  <c r="C249" i="7"/>
  <c r="I249" i="7" s="1"/>
  <c r="B249" i="7"/>
  <c r="A249" i="7"/>
  <c r="S248" i="7"/>
  <c r="J248" i="7"/>
  <c r="C248" i="7"/>
  <c r="I248" i="7" s="1"/>
  <c r="B248" i="7"/>
  <c r="A248" i="7"/>
  <c r="S247" i="7"/>
  <c r="J247" i="7"/>
  <c r="C247" i="7"/>
  <c r="I247" i="7" s="1"/>
  <c r="B247" i="7"/>
  <c r="A247" i="7"/>
  <c r="S246" i="7"/>
  <c r="J246" i="7"/>
  <c r="C246" i="7"/>
  <c r="I246" i="7" s="1"/>
  <c r="B246" i="7"/>
  <c r="A246" i="7"/>
  <c r="S245" i="7"/>
  <c r="J245" i="7"/>
  <c r="C245" i="7"/>
  <c r="I245" i="7" s="1"/>
  <c r="B245" i="7"/>
  <c r="A245" i="7"/>
  <c r="S244" i="7"/>
  <c r="J244" i="7"/>
  <c r="C244" i="7"/>
  <c r="I244" i="7" s="1"/>
  <c r="B244" i="7"/>
  <c r="A244" i="7"/>
  <c r="S243" i="7"/>
  <c r="J243" i="7"/>
  <c r="C243" i="7"/>
  <c r="I243" i="7" s="1"/>
  <c r="B243" i="7"/>
  <c r="A243" i="7"/>
  <c r="S242" i="7"/>
  <c r="J242" i="7"/>
  <c r="C242" i="7"/>
  <c r="I242" i="7" s="1"/>
  <c r="B242" i="7"/>
  <c r="A242" i="7"/>
  <c r="S241" i="7"/>
  <c r="J241" i="7"/>
  <c r="C241" i="7"/>
  <c r="I241" i="7" s="1"/>
  <c r="B241" i="7"/>
  <c r="A241" i="7"/>
  <c r="S240" i="7"/>
  <c r="J240" i="7"/>
  <c r="C240" i="7"/>
  <c r="I240" i="7" s="1"/>
  <c r="B240" i="7"/>
  <c r="A240" i="7"/>
  <c r="S239" i="7"/>
  <c r="J239" i="7"/>
  <c r="C239" i="7"/>
  <c r="I239" i="7" s="1"/>
  <c r="B239" i="7"/>
  <c r="A239" i="7"/>
  <c r="S238" i="7"/>
  <c r="J238" i="7"/>
  <c r="C238" i="7"/>
  <c r="I238" i="7" s="1"/>
  <c r="B238" i="7"/>
  <c r="A238" i="7"/>
  <c r="S237" i="7"/>
  <c r="J237" i="7"/>
  <c r="C237" i="7"/>
  <c r="I237" i="7" s="1"/>
  <c r="B237" i="7"/>
  <c r="A237" i="7"/>
  <c r="S236" i="7"/>
  <c r="J236" i="7"/>
  <c r="C236" i="7"/>
  <c r="I236" i="7" s="1"/>
  <c r="B236" i="7"/>
  <c r="A236" i="7"/>
  <c r="S235" i="7"/>
  <c r="J235" i="7"/>
  <c r="C235" i="7"/>
  <c r="I235" i="7" s="1"/>
  <c r="B235" i="7"/>
  <c r="A235" i="7"/>
  <c r="S234" i="7"/>
  <c r="J234" i="7"/>
  <c r="C234" i="7"/>
  <c r="I234" i="7" s="1"/>
  <c r="B234" i="7"/>
  <c r="A234" i="7"/>
  <c r="S233" i="7"/>
  <c r="J233" i="7"/>
  <c r="C233" i="7"/>
  <c r="I233" i="7" s="1"/>
  <c r="B233" i="7"/>
  <c r="A233" i="7"/>
  <c r="S232" i="7"/>
  <c r="J232" i="7"/>
  <c r="C232" i="7"/>
  <c r="I232" i="7" s="1"/>
  <c r="B232" i="7"/>
  <c r="A232" i="7"/>
  <c r="S231" i="7"/>
  <c r="J231" i="7"/>
  <c r="C231" i="7"/>
  <c r="I231" i="7" s="1"/>
  <c r="B231" i="7"/>
  <c r="A231" i="7"/>
  <c r="S230" i="7"/>
  <c r="J230" i="7"/>
  <c r="C230" i="7"/>
  <c r="I230" i="7" s="1"/>
  <c r="B230" i="7"/>
  <c r="A230" i="7"/>
  <c r="S229" i="7"/>
  <c r="J229" i="7"/>
  <c r="C229" i="7"/>
  <c r="I229" i="7" s="1"/>
  <c r="B229" i="7"/>
  <c r="A229" i="7"/>
  <c r="S228" i="7"/>
  <c r="J228" i="7"/>
  <c r="C228" i="7"/>
  <c r="I228" i="7" s="1"/>
  <c r="B228" i="7"/>
  <c r="A228" i="7"/>
  <c r="S227" i="7"/>
  <c r="J227" i="7"/>
  <c r="C227" i="7"/>
  <c r="I227" i="7" s="1"/>
  <c r="B227" i="7"/>
  <c r="A227" i="7"/>
  <c r="S226" i="7"/>
  <c r="J226" i="7"/>
  <c r="C226" i="7"/>
  <c r="I226" i="7" s="1"/>
  <c r="B226" i="7"/>
  <c r="A226" i="7"/>
  <c r="S225" i="7"/>
  <c r="J225" i="7"/>
  <c r="C225" i="7"/>
  <c r="I225" i="7" s="1"/>
  <c r="B225" i="7"/>
  <c r="A225" i="7"/>
  <c r="S224" i="7"/>
  <c r="J224" i="7"/>
  <c r="C224" i="7"/>
  <c r="I224" i="7" s="1"/>
  <c r="B224" i="7"/>
  <c r="A224" i="7"/>
  <c r="S223" i="7"/>
  <c r="J223" i="7"/>
  <c r="C223" i="7"/>
  <c r="I223" i="7" s="1"/>
  <c r="B223" i="7"/>
  <c r="A223" i="7"/>
  <c r="S222" i="7"/>
  <c r="J222" i="7"/>
  <c r="C222" i="7"/>
  <c r="I222" i="7" s="1"/>
  <c r="B222" i="7"/>
  <c r="A222" i="7"/>
  <c r="S221" i="7"/>
  <c r="J221" i="7"/>
  <c r="C221" i="7"/>
  <c r="I221" i="7" s="1"/>
  <c r="B221" i="7"/>
  <c r="A221" i="7"/>
  <c r="S220" i="7"/>
  <c r="J220" i="7"/>
  <c r="C220" i="7"/>
  <c r="I220" i="7" s="1"/>
  <c r="B220" i="7"/>
  <c r="A220" i="7"/>
  <c r="S219" i="7"/>
  <c r="J219" i="7"/>
  <c r="C219" i="7"/>
  <c r="I219" i="7" s="1"/>
  <c r="B219" i="7"/>
  <c r="A219" i="7"/>
  <c r="S218" i="7"/>
  <c r="J218" i="7"/>
  <c r="C218" i="7"/>
  <c r="I218" i="7" s="1"/>
  <c r="B218" i="7"/>
  <c r="A218" i="7"/>
  <c r="S217" i="7"/>
  <c r="J217" i="7"/>
  <c r="C217" i="7"/>
  <c r="I217" i="7" s="1"/>
  <c r="B217" i="7"/>
  <c r="A217" i="7"/>
  <c r="S216" i="7"/>
  <c r="J216" i="7"/>
  <c r="C216" i="7"/>
  <c r="I216" i="7" s="1"/>
  <c r="B216" i="7"/>
  <c r="A216" i="7"/>
  <c r="S215" i="7"/>
  <c r="J215" i="7"/>
  <c r="C215" i="7"/>
  <c r="I215" i="7" s="1"/>
  <c r="B215" i="7"/>
  <c r="A215" i="7"/>
  <c r="S214" i="7"/>
  <c r="J214" i="7"/>
  <c r="C214" i="7"/>
  <c r="I214" i="7" s="1"/>
  <c r="B214" i="7"/>
  <c r="A214" i="7"/>
  <c r="S213" i="7"/>
  <c r="J213" i="7"/>
  <c r="C213" i="7"/>
  <c r="I213" i="7" s="1"/>
  <c r="B213" i="7"/>
  <c r="A213" i="7"/>
  <c r="S212" i="7"/>
  <c r="J212" i="7"/>
  <c r="C212" i="7"/>
  <c r="I212" i="7" s="1"/>
  <c r="B212" i="7"/>
  <c r="A212" i="7"/>
  <c r="S211" i="7"/>
  <c r="J211" i="7"/>
  <c r="C211" i="7"/>
  <c r="I211" i="7" s="1"/>
  <c r="B211" i="7"/>
  <c r="A211" i="7"/>
  <c r="S210" i="7"/>
  <c r="J210" i="7"/>
  <c r="C210" i="7"/>
  <c r="I210" i="7" s="1"/>
  <c r="B210" i="7"/>
  <c r="A210" i="7"/>
  <c r="S209" i="7"/>
  <c r="J209" i="7"/>
  <c r="C209" i="7"/>
  <c r="I209" i="7" s="1"/>
  <c r="B209" i="7"/>
  <c r="A209" i="7"/>
  <c r="S208" i="7"/>
  <c r="J208" i="7"/>
  <c r="C208" i="7"/>
  <c r="I208" i="7" s="1"/>
  <c r="B208" i="7"/>
  <c r="A208" i="7"/>
  <c r="S207" i="7"/>
  <c r="J207" i="7"/>
  <c r="C207" i="7"/>
  <c r="I207" i="7" s="1"/>
  <c r="B207" i="7"/>
  <c r="A207" i="7"/>
  <c r="S206" i="7"/>
  <c r="J206" i="7"/>
  <c r="C206" i="7"/>
  <c r="I206" i="7" s="1"/>
  <c r="B206" i="7"/>
  <c r="A206" i="7"/>
  <c r="S205" i="7"/>
  <c r="J205" i="7"/>
  <c r="C205" i="7"/>
  <c r="I205" i="7" s="1"/>
  <c r="B205" i="7"/>
  <c r="A205" i="7"/>
  <c r="S204" i="7"/>
  <c r="J204" i="7"/>
  <c r="C204" i="7"/>
  <c r="I204" i="7" s="1"/>
  <c r="B204" i="7"/>
  <c r="A204" i="7"/>
  <c r="S203" i="7"/>
  <c r="J203" i="7"/>
  <c r="C203" i="7"/>
  <c r="I203" i="7" s="1"/>
  <c r="B203" i="7"/>
  <c r="A203" i="7"/>
  <c r="S202" i="7"/>
  <c r="J202" i="7"/>
  <c r="C202" i="7"/>
  <c r="I202" i="7" s="1"/>
  <c r="B202" i="7"/>
  <c r="A202" i="7"/>
  <c r="S201" i="7"/>
  <c r="J201" i="7"/>
  <c r="C201" i="7"/>
  <c r="I201" i="7" s="1"/>
  <c r="B201" i="7"/>
  <c r="A201" i="7"/>
  <c r="S200" i="7"/>
  <c r="J200" i="7"/>
  <c r="C200" i="7"/>
  <c r="I200" i="7" s="1"/>
  <c r="B200" i="7"/>
  <c r="A200" i="7"/>
  <c r="S199" i="7"/>
  <c r="J199" i="7"/>
  <c r="C199" i="7"/>
  <c r="I199" i="7" s="1"/>
  <c r="B199" i="7"/>
  <c r="A199" i="7"/>
  <c r="S198" i="7"/>
  <c r="J198" i="7"/>
  <c r="C198" i="7"/>
  <c r="I198" i="7" s="1"/>
  <c r="B198" i="7"/>
  <c r="A198" i="7"/>
  <c r="S197" i="7"/>
  <c r="J197" i="7"/>
  <c r="C197" i="7"/>
  <c r="I197" i="7" s="1"/>
  <c r="B197" i="7"/>
  <c r="A197" i="7"/>
  <c r="S196" i="7"/>
  <c r="J196" i="7"/>
  <c r="C196" i="7"/>
  <c r="I196" i="7" s="1"/>
  <c r="B196" i="7"/>
  <c r="A196" i="7"/>
  <c r="S195" i="7"/>
  <c r="J195" i="7"/>
  <c r="C195" i="7"/>
  <c r="I195" i="7" s="1"/>
  <c r="B195" i="7"/>
  <c r="A195" i="7"/>
  <c r="S194" i="7"/>
  <c r="J194" i="7"/>
  <c r="C194" i="7"/>
  <c r="I194" i="7" s="1"/>
  <c r="B194" i="7"/>
  <c r="A194" i="7"/>
  <c r="S193" i="7"/>
  <c r="J193" i="7"/>
  <c r="C193" i="7"/>
  <c r="I193" i="7" s="1"/>
  <c r="B193" i="7"/>
  <c r="A193" i="7"/>
  <c r="S192" i="7"/>
  <c r="J192" i="7"/>
  <c r="C192" i="7"/>
  <c r="I192" i="7" s="1"/>
  <c r="B192" i="7"/>
  <c r="A192" i="7"/>
  <c r="S191" i="7"/>
  <c r="J191" i="7"/>
  <c r="C191" i="7"/>
  <c r="I191" i="7" s="1"/>
  <c r="B191" i="7"/>
  <c r="A191" i="7"/>
  <c r="S190" i="7"/>
  <c r="J190" i="7"/>
  <c r="C190" i="7"/>
  <c r="I190" i="7" s="1"/>
  <c r="B190" i="7"/>
  <c r="A190" i="7"/>
  <c r="S189" i="7"/>
  <c r="J189" i="7"/>
  <c r="C189" i="7"/>
  <c r="I189" i="7" s="1"/>
  <c r="B189" i="7"/>
  <c r="A189" i="7"/>
  <c r="S188" i="7"/>
  <c r="J188" i="7"/>
  <c r="C188" i="7"/>
  <c r="I188" i="7" s="1"/>
  <c r="B188" i="7"/>
  <c r="A188" i="7"/>
  <c r="S187" i="7"/>
  <c r="J187" i="7"/>
  <c r="C187" i="7"/>
  <c r="I187" i="7" s="1"/>
  <c r="B187" i="7"/>
  <c r="A187" i="7"/>
  <c r="S186" i="7"/>
  <c r="J186" i="7"/>
  <c r="C186" i="7"/>
  <c r="I186" i="7" s="1"/>
  <c r="B186" i="7"/>
  <c r="A186" i="7"/>
  <c r="S185" i="7"/>
  <c r="J185" i="7"/>
  <c r="C185" i="7"/>
  <c r="I185" i="7" s="1"/>
  <c r="B185" i="7"/>
  <c r="A185" i="7"/>
  <c r="S184" i="7"/>
  <c r="J184" i="7"/>
  <c r="C184" i="7"/>
  <c r="I184" i="7" s="1"/>
  <c r="B184" i="7"/>
  <c r="A184" i="7"/>
  <c r="S183" i="7"/>
  <c r="J183" i="7"/>
  <c r="C183" i="7"/>
  <c r="I183" i="7" s="1"/>
  <c r="B183" i="7"/>
  <c r="A183" i="7"/>
  <c r="S182" i="7"/>
  <c r="J182" i="7"/>
  <c r="C182" i="7"/>
  <c r="I182" i="7" s="1"/>
  <c r="B182" i="7"/>
  <c r="A182" i="7"/>
  <c r="S181" i="7"/>
  <c r="J181" i="7"/>
  <c r="C181" i="7"/>
  <c r="I181" i="7" s="1"/>
  <c r="B181" i="7"/>
  <c r="A181" i="7"/>
  <c r="S180" i="7"/>
  <c r="J180" i="7"/>
  <c r="C180" i="7"/>
  <c r="I180" i="7" s="1"/>
  <c r="B180" i="7"/>
  <c r="A180" i="7"/>
  <c r="S179" i="7"/>
  <c r="J179" i="7"/>
  <c r="C179" i="7"/>
  <c r="I179" i="7" s="1"/>
  <c r="B179" i="7"/>
  <c r="A179" i="7"/>
  <c r="S178" i="7"/>
  <c r="J178" i="7"/>
  <c r="C178" i="7"/>
  <c r="I178" i="7" s="1"/>
  <c r="B178" i="7"/>
  <c r="A178" i="7"/>
  <c r="S177" i="7"/>
  <c r="J177" i="7"/>
  <c r="C177" i="7"/>
  <c r="I177" i="7" s="1"/>
  <c r="B177" i="7"/>
  <c r="A177" i="7"/>
  <c r="S176" i="7"/>
  <c r="J176" i="7"/>
  <c r="C176" i="7"/>
  <c r="I176" i="7" s="1"/>
  <c r="B176" i="7"/>
  <c r="A176" i="7"/>
  <c r="S175" i="7"/>
  <c r="J175" i="7"/>
  <c r="C175" i="7"/>
  <c r="I175" i="7" s="1"/>
  <c r="B175" i="7"/>
  <c r="A175" i="7"/>
  <c r="S174" i="7"/>
  <c r="J174" i="7"/>
  <c r="C174" i="7"/>
  <c r="I174" i="7" s="1"/>
  <c r="B174" i="7"/>
  <c r="A174" i="7"/>
  <c r="S173" i="7"/>
  <c r="J173" i="7"/>
  <c r="C173" i="7"/>
  <c r="I173" i="7" s="1"/>
  <c r="B173" i="7"/>
  <c r="A173" i="7"/>
  <c r="S172" i="7"/>
  <c r="J172" i="7"/>
  <c r="C172" i="7"/>
  <c r="I172" i="7" s="1"/>
  <c r="B172" i="7"/>
  <c r="A172" i="7"/>
  <c r="S171" i="7"/>
  <c r="J171" i="7"/>
  <c r="C171" i="7"/>
  <c r="I171" i="7" s="1"/>
  <c r="B171" i="7"/>
  <c r="A171" i="7"/>
  <c r="S170" i="7"/>
  <c r="J170" i="7"/>
  <c r="C170" i="7"/>
  <c r="I170" i="7" s="1"/>
  <c r="B170" i="7"/>
  <c r="A170" i="7"/>
  <c r="S169" i="7"/>
  <c r="J169" i="7"/>
  <c r="C169" i="7"/>
  <c r="I169" i="7" s="1"/>
  <c r="B169" i="7"/>
  <c r="A169" i="7"/>
  <c r="S168" i="7"/>
  <c r="J168" i="7"/>
  <c r="C168" i="7"/>
  <c r="I168" i="7" s="1"/>
  <c r="B168" i="7"/>
  <c r="A168" i="7"/>
  <c r="S167" i="7"/>
  <c r="J167" i="7"/>
  <c r="C167" i="7"/>
  <c r="I167" i="7" s="1"/>
  <c r="B167" i="7"/>
  <c r="A167" i="7"/>
  <c r="S166" i="7"/>
  <c r="J166" i="7"/>
  <c r="C166" i="7"/>
  <c r="I166" i="7" s="1"/>
  <c r="B166" i="7"/>
  <c r="A166" i="7"/>
  <c r="S165" i="7"/>
  <c r="J165" i="7"/>
  <c r="C165" i="7"/>
  <c r="I165" i="7" s="1"/>
  <c r="B165" i="7"/>
  <c r="A165" i="7"/>
  <c r="S164" i="7"/>
  <c r="J164" i="7"/>
  <c r="C164" i="7"/>
  <c r="I164" i="7" s="1"/>
  <c r="B164" i="7"/>
  <c r="A164" i="7"/>
  <c r="S163" i="7"/>
  <c r="J163" i="7"/>
  <c r="C163" i="7"/>
  <c r="I163" i="7" s="1"/>
  <c r="B163" i="7"/>
  <c r="A163" i="7"/>
  <c r="S162" i="7"/>
  <c r="J162" i="7"/>
  <c r="C162" i="7"/>
  <c r="I162" i="7" s="1"/>
  <c r="B162" i="7"/>
  <c r="A162" i="7"/>
  <c r="S161" i="7"/>
  <c r="J161" i="7"/>
  <c r="C161" i="7"/>
  <c r="I161" i="7" s="1"/>
  <c r="B161" i="7"/>
  <c r="A161" i="7"/>
  <c r="S160" i="7"/>
  <c r="J160" i="7"/>
  <c r="C160" i="7"/>
  <c r="I160" i="7" s="1"/>
  <c r="B160" i="7"/>
  <c r="A160" i="7"/>
  <c r="S159" i="7"/>
  <c r="J159" i="7"/>
  <c r="C159" i="7"/>
  <c r="I159" i="7" s="1"/>
  <c r="B159" i="7"/>
  <c r="A159" i="7"/>
  <c r="S158" i="7"/>
  <c r="J158" i="7"/>
  <c r="C158" i="7"/>
  <c r="I158" i="7" s="1"/>
  <c r="B158" i="7"/>
  <c r="A158" i="7"/>
  <c r="S157" i="7"/>
  <c r="J157" i="7"/>
  <c r="C157" i="7"/>
  <c r="I157" i="7" s="1"/>
  <c r="B157" i="7"/>
  <c r="A157" i="7"/>
  <c r="S156" i="7"/>
  <c r="J156" i="7"/>
  <c r="C156" i="7"/>
  <c r="I156" i="7" s="1"/>
  <c r="B156" i="7"/>
  <c r="A156" i="7"/>
  <c r="S155" i="7"/>
  <c r="J155" i="7"/>
  <c r="C155" i="7"/>
  <c r="I155" i="7" s="1"/>
  <c r="B155" i="7"/>
  <c r="A155" i="7"/>
  <c r="S154" i="7"/>
  <c r="J154" i="7"/>
  <c r="C154" i="7"/>
  <c r="I154" i="7" s="1"/>
  <c r="B154" i="7"/>
  <c r="A154" i="7"/>
  <c r="S153" i="7"/>
  <c r="J153" i="7"/>
  <c r="C153" i="7"/>
  <c r="I153" i="7" s="1"/>
  <c r="B153" i="7"/>
  <c r="A153" i="7"/>
  <c r="S152" i="7"/>
  <c r="J152" i="7"/>
  <c r="C152" i="7"/>
  <c r="I152" i="7" s="1"/>
  <c r="B152" i="7"/>
  <c r="A152" i="7"/>
  <c r="S151" i="7"/>
  <c r="J151" i="7"/>
  <c r="C151" i="7"/>
  <c r="I151" i="7" s="1"/>
  <c r="B151" i="7"/>
  <c r="A151" i="7"/>
  <c r="S150" i="7"/>
  <c r="J150" i="7"/>
  <c r="C150" i="7"/>
  <c r="I150" i="7" s="1"/>
  <c r="B150" i="7"/>
  <c r="A150" i="7"/>
  <c r="S149" i="7"/>
  <c r="J149" i="7"/>
  <c r="C149" i="7"/>
  <c r="I149" i="7" s="1"/>
  <c r="B149" i="7"/>
  <c r="A149" i="7"/>
  <c r="S148" i="7"/>
  <c r="J148" i="7"/>
  <c r="C148" i="7"/>
  <c r="I148" i="7" s="1"/>
  <c r="B148" i="7"/>
  <c r="A148" i="7"/>
  <c r="S147" i="7"/>
  <c r="J147" i="7"/>
  <c r="C147" i="7"/>
  <c r="I147" i="7" s="1"/>
  <c r="B147" i="7"/>
  <c r="A147" i="7"/>
  <c r="S146" i="7"/>
  <c r="J146" i="7"/>
  <c r="C146" i="7"/>
  <c r="I146" i="7" s="1"/>
  <c r="B146" i="7"/>
  <c r="A146" i="7"/>
  <c r="S145" i="7"/>
  <c r="J145" i="7"/>
  <c r="C145" i="7"/>
  <c r="I145" i="7" s="1"/>
  <c r="B145" i="7"/>
  <c r="A145" i="7"/>
  <c r="S144" i="7"/>
  <c r="J144" i="7"/>
  <c r="C144" i="7"/>
  <c r="I144" i="7" s="1"/>
  <c r="B144" i="7"/>
  <c r="A144" i="7"/>
  <c r="S143" i="7"/>
  <c r="J143" i="7"/>
  <c r="C143" i="7"/>
  <c r="I143" i="7" s="1"/>
  <c r="B143" i="7"/>
  <c r="A143" i="7"/>
  <c r="S142" i="7"/>
  <c r="J142" i="7"/>
  <c r="C142" i="7"/>
  <c r="I142" i="7" s="1"/>
  <c r="B142" i="7"/>
  <c r="A142" i="7"/>
  <c r="S141" i="7"/>
  <c r="J141" i="7"/>
  <c r="C141" i="7"/>
  <c r="I141" i="7" s="1"/>
  <c r="B141" i="7"/>
  <c r="A141" i="7"/>
  <c r="S140" i="7"/>
  <c r="J140" i="7"/>
  <c r="C140" i="7"/>
  <c r="I140" i="7" s="1"/>
  <c r="B140" i="7"/>
  <c r="A140" i="7"/>
  <c r="S139" i="7"/>
  <c r="J139" i="7"/>
  <c r="C139" i="7"/>
  <c r="I139" i="7" s="1"/>
  <c r="B139" i="7"/>
  <c r="A139" i="7"/>
  <c r="S138" i="7"/>
  <c r="J138" i="7"/>
  <c r="C138" i="7"/>
  <c r="I138" i="7" s="1"/>
  <c r="B138" i="7"/>
  <c r="A138" i="7"/>
  <c r="S137" i="7"/>
  <c r="J137" i="7"/>
  <c r="C137" i="7"/>
  <c r="I137" i="7" s="1"/>
  <c r="B137" i="7"/>
  <c r="A137" i="7"/>
  <c r="S136" i="7"/>
  <c r="J136" i="7"/>
  <c r="C136" i="7"/>
  <c r="I136" i="7" s="1"/>
  <c r="B136" i="7"/>
  <c r="A136" i="7"/>
  <c r="S135" i="7"/>
  <c r="J135" i="7"/>
  <c r="C135" i="7"/>
  <c r="I135" i="7" s="1"/>
  <c r="B135" i="7"/>
  <c r="A135" i="7"/>
  <c r="S134" i="7"/>
  <c r="J134" i="7"/>
  <c r="C134" i="7"/>
  <c r="I134" i="7" s="1"/>
  <c r="B134" i="7"/>
  <c r="A134" i="7"/>
  <c r="S133" i="7"/>
  <c r="J133" i="7"/>
  <c r="C133" i="7"/>
  <c r="I133" i="7" s="1"/>
  <c r="B133" i="7"/>
  <c r="A133" i="7"/>
  <c r="S132" i="7"/>
  <c r="J132" i="7"/>
  <c r="C132" i="7"/>
  <c r="I132" i="7" s="1"/>
  <c r="B132" i="7"/>
  <c r="A132" i="7"/>
  <c r="S131" i="7"/>
  <c r="J131" i="7"/>
  <c r="C131" i="7"/>
  <c r="I131" i="7" s="1"/>
  <c r="B131" i="7"/>
  <c r="A131" i="7"/>
  <c r="S130" i="7"/>
  <c r="J130" i="7"/>
  <c r="I130" i="7"/>
  <c r="C130" i="7"/>
  <c r="B130" i="7"/>
  <c r="A130" i="7"/>
  <c r="S129" i="7"/>
  <c r="J129" i="7"/>
  <c r="I129" i="7"/>
  <c r="C129" i="7"/>
  <c r="B129" i="7"/>
  <c r="A129" i="7"/>
  <c r="S128" i="7"/>
  <c r="J128" i="7"/>
  <c r="I128" i="7"/>
  <c r="C128" i="7"/>
  <c r="B128" i="7"/>
  <c r="A128" i="7"/>
  <c r="S127" i="7"/>
  <c r="J127" i="7"/>
  <c r="I127" i="7"/>
  <c r="C127" i="7"/>
  <c r="B127" i="7"/>
  <c r="A127" i="7"/>
  <c r="S126" i="7"/>
  <c r="J126" i="7"/>
  <c r="I126" i="7"/>
  <c r="C126" i="7"/>
  <c r="B126" i="7"/>
  <c r="A126" i="7"/>
  <c r="S125" i="7"/>
  <c r="J125" i="7"/>
  <c r="I125" i="7"/>
  <c r="C125" i="7"/>
  <c r="B125" i="7"/>
  <c r="A125" i="7"/>
  <c r="S124" i="7"/>
  <c r="J124" i="7"/>
  <c r="I124" i="7"/>
  <c r="C124" i="7"/>
  <c r="B124" i="7"/>
  <c r="A124" i="7"/>
  <c r="S123" i="7"/>
  <c r="J123" i="7"/>
  <c r="I123" i="7"/>
  <c r="C123" i="7"/>
  <c r="B123" i="7"/>
  <c r="A123" i="7"/>
  <c r="S122" i="7"/>
  <c r="J122" i="7"/>
  <c r="I122" i="7"/>
  <c r="C122" i="7"/>
  <c r="B122" i="7"/>
  <c r="A122" i="7"/>
  <c r="S121" i="7"/>
  <c r="J121" i="7"/>
  <c r="I121" i="7"/>
  <c r="C121" i="7"/>
  <c r="B121" i="7"/>
  <c r="A121" i="7"/>
  <c r="S120" i="7"/>
  <c r="J120" i="7"/>
  <c r="I120" i="7"/>
  <c r="C120" i="7"/>
  <c r="B120" i="7"/>
  <c r="A120" i="7"/>
  <c r="S119" i="7"/>
  <c r="J119" i="7"/>
  <c r="I119" i="7"/>
  <c r="C119" i="7"/>
  <c r="B119" i="7"/>
  <c r="A119" i="7"/>
  <c r="S118" i="7"/>
  <c r="J118" i="7"/>
  <c r="I118" i="7"/>
  <c r="C118" i="7"/>
  <c r="B118" i="7"/>
  <c r="A118" i="7"/>
  <c r="S117" i="7"/>
  <c r="J117" i="7"/>
  <c r="I117" i="7"/>
  <c r="C117" i="7"/>
  <c r="B117" i="7"/>
  <c r="A117" i="7"/>
  <c r="S116" i="7"/>
  <c r="J116" i="7"/>
  <c r="I116" i="7"/>
  <c r="C116" i="7"/>
  <c r="B116" i="7"/>
  <c r="A116" i="7"/>
  <c r="S115" i="7"/>
  <c r="J115" i="7"/>
  <c r="I115" i="7"/>
  <c r="C115" i="7"/>
  <c r="B115" i="7"/>
  <c r="A115" i="7"/>
  <c r="S114" i="7"/>
  <c r="J114" i="7"/>
  <c r="I114" i="7"/>
  <c r="C114" i="7"/>
  <c r="B114" i="7"/>
  <c r="A114" i="7"/>
  <c r="S113" i="7"/>
  <c r="J113" i="7"/>
  <c r="I113" i="7"/>
  <c r="C113" i="7"/>
  <c r="B113" i="7"/>
  <c r="A113" i="7"/>
  <c r="S112" i="7"/>
  <c r="J112" i="7"/>
  <c r="I112" i="7"/>
  <c r="C112" i="7"/>
  <c r="B112" i="7"/>
  <c r="A112" i="7"/>
  <c r="S111" i="7"/>
  <c r="J111" i="7"/>
  <c r="I111" i="7"/>
  <c r="C111" i="7"/>
  <c r="B111" i="7"/>
  <c r="A111" i="7"/>
  <c r="S110" i="7"/>
  <c r="J110" i="7"/>
  <c r="I110" i="7"/>
  <c r="C110" i="7"/>
  <c r="B110" i="7"/>
  <c r="A110" i="7"/>
  <c r="S109" i="7"/>
  <c r="J109" i="7"/>
  <c r="I109" i="7"/>
  <c r="C109" i="7"/>
  <c r="B109" i="7"/>
  <c r="A109" i="7"/>
  <c r="S108" i="7"/>
  <c r="J108" i="7"/>
  <c r="I108" i="7"/>
  <c r="C108" i="7"/>
  <c r="B108" i="7"/>
  <c r="A108" i="7"/>
  <c r="S107" i="7"/>
  <c r="J107" i="7"/>
  <c r="I107" i="7"/>
  <c r="C107" i="7"/>
  <c r="B107" i="7"/>
  <c r="A107" i="7"/>
  <c r="S106" i="7"/>
  <c r="J106" i="7"/>
  <c r="I106" i="7"/>
  <c r="C106" i="7"/>
  <c r="B106" i="7"/>
  <c r="A106" i="7"/>
  <c r="S105" i="7"/>
  <c r="J105" i="7"/>
  <c r="I105" i="7"/>
  <c r="C105" i="7"/>
  <c r="B105" i="7"/>
  <c r="A105" i="7"/>
  <c r="S104" i="7"/>
  <c r="J104" i="7"/>
  <c r="I104" i="7"/>
  <c r="C104" i="7"/>
  <c r="B104" i="7"/>
  <c r="A104" i="7"/>
  <c r="S103" i="7"/>
  <c r="J103" i="7"/>
  <c r="I103" i="7"/>
  <c r="C103" i="7"/>
  <c r="B103" i="7"/>
  <c r="A103" i="7"/>
  <c r="S102" i="7"/>
  <c r="J102" i="7"/>
  <c r="I102" i="7"/>
  <c r="C102" i="7"/>
  <c r="B102" i="7"/>
  <c r="A102" i="7"/>
  <c r="S101" i="7"/>
  <c r="J101" i="7"/>
  <c r="I101" i="7"/>
  <c r="C101" i="7"/>
  <c r="B101" i="7"/>
  <c r="A101" i="7"/>
  <c r="S100" i="7"/>
  <c r="J100" i="7"/>
  <c r="I100" i="7"/>
  <c r="C100" i="7"/>
  <c r="B100" i="7"/>
  <c r="A100" i="7"/>
  <c r="S99" i="7"/>
  <c r="J99" i="7"/>
  <c r="I99" i="7"/>
  <c r="C99" i="7"/>
  <c r="B99" i="7"/>
  <c r="A99" i="7"/>
  <c r="S98" i="7"/>
  <c r="J98" i="7"/>
  <c r="I98" i="7"/>
  <c r="C98" i="7"/>
  <c r="B98" i="7"/>
  <c r="A98" i="7"/>
  <c r="S97" i="7"/>
  <c r="J97" i="7"/>
  <c r="I97" i="7"/>
  <c r="C97" i="7"/>
  <c r="B97" i="7"/>
  <c r="A97" i="7"/>
  <c r="S96" i="7"/>
  <c r="J96" i="7"/>
  <c r="I96" i="7"/>
  <c r="C96" i="7"/>
  <c r="B96" i="7"/>
  <c r="A96" i="7"/>
  <c r="S95" i="7"/>
  <c r="J95" i="7"/>
  <c r="I95" i="7"/>
  <c r="C95" i="7"/>
  <c r="B95" i="7"/>
  <c r="A95" i="7"/>
  <c r="S94" i="7"/>
  <c r="J94" i="7"/>
  <c r="I94" i="7"/>
  <c r="C94" i="7"/>
  <c r="B94" i="7"/>
  <c r="A94" i="7"/>
  <c r="S93" i="7"/>
  <c r="J93" i="7"/>
  <c r="I93" i="7"/>
  <c r="C93" i="7"/>
  <c r="B93" i="7"/>
  <c r="A93" i="7"/>
  <c r="S92" i="7"/>
  <c r="J92" i="7"/>
  <c r="I92" i="7"/>
  <c r="C92" i="7"/>
  <c r="B92" i="7"/>
  <c r="A92" i="7"/>
  <c r="S91" i="7"/>
  <c r="J91" i="7"/>
  <c r="I91" i="7"/>
  <c r="C91" i="7"/>
  <c r="B91" i="7"/>
  <c r="A91" i="7"/>
  <c r="S90" i="7"/>
  <c r="J90" i="7"/>
  <c r="I90" i="7"/>
  <c r="C90" i="7"/>
  <c r="B90" i="7"/>
  <c r="A90" i="7"/>
  <c r="S89" i="7"/>
  <c r="J89" i="7"/>
  <c r="I89" i="7"/>
  <c r="C89" i="7"/>
  <c r="B89" i="7"/>
  <c r="A89" i="7"/>
  <c r="S88" i="7"/>
  <c r="J88" i="7"/>
  <c r="I88" i="7"/>
  <c r="C88" i="7"/>
  <c r="B88" i="7"/>
  <c r="A88" i="7"/>
  <c r="S87" i="7"/>
  <c r="J87" i="7"/>
  <c r="I87" i="7"/>
  <c r="C87" i="7"/>
  <c r="B87" i="7"/>
  <c r="A87" i="7"/>
  <c r="S86" i="7"/>
  <c r="J86" i="7"/>
  <c r="I86" i="7"/>
  <c r="C86" i="7"/>
  <c r="B86" i="7"/>
  <c r="A86" i="7"/>
  <c r="S85" i="7"/>
  <c r="J85" i="7"/>
  <c r="I85" i="7"/>
  <c r="C85" i="7"/>
  <c r="B85" i="7"/>
  <c r="A85" i="7"/>
  <c r="S84" i="7"/>
  <c r="J84" i="7"/>
  <c r="I84" i="7"/>
  <c r="C84" i="7"/>
  <c r="B84" i="7"/>
  <c r="A84" i="7"/>
  <c r="S83" i="7"/>
  <c r="J83" i="7"/>
  <c r="I83" i="7"/>
  <c r="C83" i="7"/>
  <c r="B83" i="7"/>
  <c r="A83" i="7"/>
  <c r="S82" i="7"/>
  <c r="J82" i="7"/>
  <c r="I82" i="7"/>
  <c r="C82" i="7"/>
  <c r="B82" i="7"/>
  <c r="A82" i="7"/>
  <c r="S81" i="7"/>
  <c r="J81" i="7"/>
  <c r="I81" i="7"/>
  <c r="C81" i="7"/>
  <c r="B81" i="7"/>
  <c r="A81" i="7"/>
  <c r="S80" i="7"/>
  <c r="J80" i="7"/>
  <c r="I80" i="7"/>
  <c r="C80" i="7"/>
  <c r="B80" i="7"/>
  <c r="A80" i="7"/>
  <c r="S79" i="7"/>
  <c r="J79" i="7"/>
  <c r="I79" i="7"/>
  <c r="C79" i="7"/>
  <c r="B79" i="7"/>
  <c r="A79" i="7"/>
  <c r="S78" i="7"/>
  <c r="J78" i="7"/>
  <c r="I78" i="7"/>
  <c r="C78" i="7"/>
  <c r="B78" i="7"/>
  <c r="A78" i="7"/>
  <c r="S77" i="7"/>
  <c r="J77" i="7"/>
  <c r="I77" i="7"/>
  <c r="C77" i="7"/>
  <c r="B77" i="7"/>
  <c r="A77" i="7"/>
  <c r="S76" i="7"/>
  <c r="J76" i="7"/>
  <c r="I76" i="7"/>
  <c r="C76" i="7"/>
  <c r="B76" i="7"/>
  <c r="A76" i="7"/>
  <c r="S75" i="7"/>
  <c r="J75" i="7"/>
  <c r="I75" i="7"/>
  <c r="C75" i="7"/>
  <c r="B75" i="7"/>
  <c r="A75" i="7"/>
  <c r="S74" i="7"/>
  <c r="J74" i="7"/>
  <c r="I74" i="7"/>
  <c r="C74" i="7"/>
  <c r="B74" i="7"/>
  <c r="A74" i="7"/>
  <c r="S73" i="7"/>
  <c r="J73" i="7"/>
  <c r="I73" i="7"/>
  <c r="C73" i="7"/>
  <c r="B73" i="7"/>
  <c r="A73" i="7"/>
  <c r="S72" i="7"/>
  <c r="J72" i="7"/>
  <c r="I72" i="7"/>
  <c r="C72" i="7"/>
  <c r="B72" i="7"/>
  <c r="A72" i="7"/>
  <c r="S71" i="7"/>
  <c r="J71" i="7"/>
  <c r="I71" i="7"/>
  <c r="C71" i="7"/>
  <c r="B71" i="7"/>
  <c r="A71" i="7"/>
  <c r="S70" i="7"/>
  <c r="J70" i="7"/>
  <c r="I70" i="7"/>
  <c r="C70" i="7"/>
  <c r="B70" i="7"/>
  <c r="A70" i="7"/>
  <c r="S69" i="7"/>
  <c r="J69" i="7"/>
  <c r="I69" i="7"/>
  <c r="C69" i="7"/>
  <c r="B69" i="7"/>
  <c r="A69" i="7"/>
  <c r="S68" i="7"/>
  <c r="J68" i="7"/>
  <c r="I68" i="7"/>
  <c r="C68" i="7"/>
  <c r="B68" i="7"/>
  <c r="A68" i="7"/>
  <c r="S67" i="7"/>
  <c r="J67" i="7"/>
  <c r="I67" i="7"/>
  <c r="C67" i="7"/>
  <c r="B67" i="7"/>
  <c r="A67" i="7"/>
  <c r="S66" i="7"/>
  <c r="J66" i="7"/>
  <c r="I66" i="7"/>
  <c r="C66" i="7"/>
  <c r="B66" i="7"/>
  <c r="A66" i="7"/>
  <c r="S65" i="7"/>
  <c r="J65" i="7"/>
  <c r="I65" i="7"/>
  <c r="C65" i="7"/>
  <c r="B65" i="7"/>
  <c r="A65" i="7"/>
  <c r="S64" i="7"/>
  <c r="J64" i="7"/>
  <c r="I64" i="7"/>
  <c r="C64" i="7"/>
  <c r="B64" i="7"/>
  <c r="A64" i="7"/>
  <c r="S63" i="7"/>
  <c r="J63" i="7"/>
  <c r="I63" i="7"/>
  <c r="C63" i="7"/>
  <c r="B63" i="7"/>
  <c r="A63" i="7"/>
  <c r="S62" i="7"/>
  <c r="J62" i="7"/>
  <c r="I62" i="7"/>
  <c r="C62" i="7"/>
  <c r="B62" i="7"/>
  <c r="A62" i="7"/>
  <c r="S61" i="7"/>
  <c r="J61" i="7"/>
  <c r="I61" i="7"/>
  <c r="C61" i="7"/>
  <c r="B61" i="7"/>
  <c r="A61" i="7"/>
  <c r="S60" i="7"/>
  <c r="J60" i="7"/>
  <c r="I60" i="7"/>
  <c r="C60" i="7"/>
  <c r="B60" i="7"/>
  <c r="A60" i="7"/>
  <c r="S59" i="7"/>
  <c r="J59" i="7"/>
  <c r="I59" i="7"/>
  <c r="C59" i="7"/>
  <c r="B59" i="7"/>
  <c r="A59" i="7"/>
  <c r="S58" i="7"/>
  <c r="J58" i="7"/>
  <c r="I58" i="7"/>
  <c r="C58" i="7"/>
  <c r="B58" i="7"/>
  <c r="A58" i="7"/>
  <c r="S57" i="7"/>
  <c r="J57" i="7"/>
  <c r="I57" i="7"/>
  <c r="C57" i="7"/>
  <c r="B57" i="7"/>
  <c r="A57" i="7"/>
  <c r="S56" i="7"/>
  <c r="J56" i="7"/>
  <c r="I56" i="7"/>
  <c r="C56" i="7"/>
  <c r="B56" i="7"/>
  <c r="A56" i="7"/>
  <c r="S55" i="7"/>
  <c r="J55" i="7"/>
  <c r="I55" i="7"/>
  <c r="C55" i="7"/>
  <c r="B55" i="7"/>
  <c r="A55" i="7"/>
  <c r="S54" i="7"/>
  <c r="J54" i="7"/>
  <c r="I54" i="7"/>
  <c r="C54" i="7"/>
  <c r="B54" i="7"/>
  <c r="A54" i="7"/>
  <c r="S53" i="7"/>
  <c r="J53" i="7"/>
  <c r="I53" i="7"/>
  <c r="C53" i="7"/>
  <c r="B53" i="7"/>
  <c r="A53" i="7"/>
  <c r="S52" i="7"/>
  <c r="J52" i="7"/>
  <c r="I52" i="7"/>
  <c r="C52" i="7"/>
  <c r="B52" i="7"/>
  <c r="A52" i="7"/>
  <c r="S51" i="7"/>
  <c r="J51" i="7"/>
  <c r="I51" i="7"/>
  <c r="C51" i="7"/>
  <c r="B51" i="7"/>
  <c r="A51" i="7"/>
  <c r="S50" i="7"/>
  <c r="J50" i="7"/>
  <c r="I50" i="7"/>
  <c r="C50" i="7"/>
  <c r="B50" i="7"/>
  <c r="A50" i="7"/>
  <c r="S49" i="7"/>
  <c r="J49" i="7"/>
  <c r="I49" i="7"/>
  <c r="C49" i="7"/>
  <c r="B49" i="7"/>
  <c r="A49" i="7"/>
  <c r="S48" i="7"/>
  <c r="J48" i="7"/>
  <c r="I48" i="7"/>
  <c r="C48" i="7"/>
  <c r="B48" i="7"/>
  <c r="A48" i="7"/>
  <c r="S47" i="7"/>
  <c r="J47" i="7"/>
  <c r="I47" i="7"/>
  <c r="C47" i="7"/>
  <c r="B47" i="7"/>
  <c r="A47" i="7"/>
  <c r="S46" i="7"/>
  <c r="J46" i="7"/>
  <c r="I46" i="7"/>
  <c r="C46" i="7"/>
  <c r="B46" i="7"/>
  <c r="A46" i="7"/>
  <c r="S45" i="7"/>
  <c r="J45" i="7"/>
  <c r="I45" i="7"/>
  <c r="C45" i="7"/>
  <c r="B45" i="7"/>
  <c r="A45" i="7"/>
  <c r="S44" i="7"/>
  <c r="J44" i="7"/>
  <c r="I44" i="7"/>
  <c r="C44" i="7"/>
  <c r="B44" i="7"/>
  <c r="A44" i="7"/>
  <c r="S43" i="7"/>
  <c r="J43" i="7"/>
  <c r="I43" i="7"/>
  <c r="C43" i="7"/>
  <c r="B43" i="7"/>
  <c r="A43" i="7"/>
  <c r="S42" i="7"/>
  <c r="J42" i="7"/>
  <c r="I42" i="7"/>
  <c r="C42" i="7"/>
  <c r="B42" i="7"/>
  <c r="A42" i="7"/>
  <c r="S41" i="7"/>
  <c r="J41" i="7"/>
  <c r="I41" i="7"/>
  <c r="C41" i="7"/>
  <c r="B41" i="7"/>
  <c r="A41" i="7"/>
  <c r="S40" i="7"/>
  <c r="J40" i="7"/>
  <c r="I40" i="7"/>
  <c r="C40" i="7"/>
  <c r="B40" i="7"/>
  <c r="A40" i="7"/>
  <c r="S39" i="7"/>
  <c r="J39" i="7"/>
  <c r="I39" i="7"/>
  <c r="C39" i="7"/>
  <c r="B39" i="7"/>
  <c r="A39" i="7"/>
  <c r="S38" i="7"/>
  <c r="J38" i="7"/>
  <c r="I38" i="7"/>
  <c r="C38" i="7"/>
  <c r="B38" i="7"/>
  <c r="A38" i="7"/>
  <c r="S37" i="7"/>
  <c r="J37" i="7"/>
  <c r="I37" i="7"/>
  <c r="C37" i="7"/>
  <c r="B37" i="7"/>
  <c r="A37" i="7"/>
  <c r="S36" i="7"/>
  <c r="J36" i="7"/>
  <c r="I36" i="7"/>
  <c r="C36" i="7"/>
  <c r="B36" i="7"/>
  <c r="A36" i="7"/>
  <c r="S35" i="7"/>
  <c r="J35" i="7"/>
  <c r="I35" i="7"/>
  <c r="C35" i="7"/>
  <c r="B35" i="7"/>
  <c r="A35" i="7"/>
  <c r="S34" i="7"/>
  <c r="J34" i="7"/>
  <c r="I34" i="7"/>
  <c r="C34" i="7"/>
  <c r="B34" i="7"/>
  <c r="A34" i="7"/>
  <c r="S33" i="7"/>
  <c r="J33" i="7"/>
  <c r="I33" i="7"/>
  <c r="C33" i="7"/>
  <c r="B33" i="7"/>
  <c r="A33" i="7"/>
  <c r="S32" i="7"/>
  <c r="J32" i="7"/>
  <c r="I32" i="7"/>
  <c r="C32" i="7"/>
  <c r="B32" i="7"/>
  <c r="A32" i="7"/>
  <c r="S31" i="7"/>
  <c r="J31" i="7"/>
  <c r="I31" i="7"/>
  <c r="C31" i="7"/>
  <c r="B31" i="7"/>
  <c r="A31" i="7"/>
  <c r="S30" i="7"/>
  <c r="J30" i="7"/>
  <c r="I30" i="7"/>
  <c r="C30" i="7"/>
  <c r="B30" i="7"/>
  <c r="A30" i="7"/>
  <c r="S29" i="7"/>
  <c r="J29" i="7"/>
  <c r="I29" i="7"/>
  <c r="C29" i="7"/>
  <c r="B29" i="7"/>
  <c r="A29" i="7"/>
  <c r="S28" i="7"/>
  <c r="J28" i="7"/>
  <c r="I28" i="7"/>
  <c r="C28" i="7"/>
  <c r="B28" i="7"/>
  <c r="A28" i="7"/>
  <c r="S27" i="7"/>
  <c r="J27" i="7"/>
  <c r="I27" i="7"/>
  <c r="C27" i="7"/>
  <c r="B27" i="7"/>
  <c r="A27" i="7"/>
  <c r="S26" i="7"/>
  <c r="J26" i="7"/>
  <c r="I26" i="7"/>
  <c r="C26" i="7"/>
  <c r="B26" i="7"/>
  <c r="A26" i="7"/>
  <c r="S25" i="7"/>
  <c r="J25" i="7"/>
  <c r="I25" i="7"/>
  <c r="C25" i="7"/>
  <c r="B25" i="7"/>
  <c r="A25" i="7"/>
  <c r="S24" i="7"/>
  <c r="J24" i="7"/>
  <c r="I24" i="7"/>
  <c r="C24" i="7"/>
  <c r="B24" i="7"/>
  <c r="A24" i="7"/>
  <c r="S23" i="7"/>
  <c r="J23" i="7"/>
  <c r="I23" i="7"/>
  <c r="C23" i="7"/>
  <c r="B23" i="7"/>
  <c r="A23" i="7"/>
  <c r="S22" i="7"/>
  <c r="J22" i="7"/>
  <c r="I22" i="7"/>
  <c r="C22" i="7"/>
  <c r="B22" i="7"/>
  <c r="A22" i="7"/>
  <c r="S21" i="7"/>
  <c r="J21" i="7"/>
  <c r="I21" i="7"/>
  <c r="C21" i="7"/>
  <c r="B21" i="7"/>
  <c r="A21" i="7"/>
  <c r="S20" i="7"/>
  <c r="J20" i="7"/>
  <c r="I20" i="7"/>
  <c r="C20" i="7"/>
  <c r="B20" i="7"/>
  <c r="A20" i="7"/>
  <c r="S19" i="7"/>
  <c r="J19" i="7"/>
  <c r="I19" i="7"/>
  <c r="C19" i="7"/>
  <c r="B19" i="7"/>
  <c r="A19" i="7"/>
  <c r="S18" i="7"/>
  <c r="J18" i="7"/>
  <c r="I18" i="7"/>
  <c r="C18" i="7"/>
  <c r="B18" i="7"/>
  <c r="A18" i="7"/>
  <c r="S17" i="7"/>
  <c r="J17" i="7"/>
  <c r="I17" i="7"/>
  <c r="C17" i="7"/>
  <c r="B17" i="7"/>
  <c r="A17" i="7"/>
  <c r="S16" i="7"/>
  <c r="J16" i="7"/>
  <c r="I16" i="7"/>
  <c r="C16" i="7"/>
  <c r="B16" i="7"/>
  <c r="A16" i="7"/>
  <c r="S15" i="7"/>
  <c r="J15" i="7"/>
  <c r="I15" i="7"/>
  <c r="C15" i="7"/>
  <c r="B15" i="7"/>
  <c r="A15" i="7"/>
  <c r="S14" i="7"/>
  <c r="J14" i="7"/>
  <c r="I14" i="7"/>
  <c r="C14" i="7"/>
  <c r="B14" i="7"/>
  <c r="A14" i="7"/>
  <c r="S13" i="7"/>
  <c r="J13" i="7"/>
  <c r="I13" i="7"/>
  <c r="C13" i="7"/>
  <c r="B13" i="7"/>
  <c r="A13" i="7"/>
  <c r="S12" i="7"/>
  <c r="J12" i="7"/>
  <c r="I12" i="7"/>
  <c r="C12" i="7"/>
  <c r="B12" i="7"/>
  <c r="A12" i="7"/>
  <c r="S11" i="7"/>
  <c r="J11" i="7"/>
  <c r="I11" i="7"/>
  <c r="C11" i="7"/>
  <c r="B11" i="7"/>
  <c r="A11" i="7"/>
  <c r="S10" i="7"/>
  <c r="J10" i="7"/>
  <c r="I10" i="7"/>
  <c r="C10" i="7"/>
  <c r="B10" i="7"/>
  <c r="A10" i="7"/>
  <c r="S9" i="7"/>
  <c r="J9" i="7"/>
  <c r="I9" i="7"/>
  <c r="C9" i="7"/>
  <c r="B9" i="7"/>
  <c r="A9" i="7"/>
  <c r="S8" i="7"/>
  <c r="J8" i="7"/>
  <c r="I8" i="7"/>
  <c r="C8" i="7"/>
  <c r="B8" i="7"/>
  <c r="A8" i="7"/>
  <c r="S7" i="7"/>
  <c r="J7" i="7"/>
  <c r="I7" i="7"/>
  <c r="C7" i="7"/>
  <c r="B7" i="7"/>
  <c r="A7" i="7"/>
  <c r="S6" i="7"/>
  <c r="J6" i="7"/>
  <c r="I6" i="7"/>
  <c r="C6" i="7"/>
  <c r="B6" i="7"/>
  <c r="A6" i="7"/>
  <c r="S5" i="7"/>
  <c r="J5" i="7"/>
  <c r="I5" i="7"/>
  <c r="C5" i="7"/>
  <c r="B5" i="7"/>
  <c r="A5" i="7"/>
  <c r="S4" i="7"/>
  <c r="J4" i="7"/>
  <c r="I4" i="7"/>
  <c r="C4" i="7"/>
  <c r="B4" i="7"/>
  <c r="A4" i="7"/>
  <c r="S3" i="7"/>
  <c r="J3" i="7"/>
  <c r="I3" i="7"/>
  <c r="C3" i="7"/>
  <c r="B3" i="7"/>
  <c r="A3" i="7"/>
  <c r="A1" i="7"/>
  <c r="H303" i="6"/>
  <c r="G303" i="6"/>
  <c r="E303" i="6"/>
  <c r="S302" i="6"/>
  <c r="R302" i="6"/>
  <c r="O302" i="6"/>
  <c r="N302" i="6"/>
  <c r="M302" i="6"/>
  <c r="K302" i="6"/>
  <c r="J302" i="6"/>
  <c r="C302" i="6"/>
  <c r="I302" i="6" s="1"/>
  <c r="B302" i="6"/>
  <c r="A302" i="6"/>
  <c r="D302" i="7" s="1"/>
  <c r="S301" i="6"/>
  <c r="R301" i="6"/>
  <c r="O301" i="6"/>
  <c r="N301" i="6"/>
  <c r="M301" i="6"/>
  <c r="K301" i="6"/>
  <c r="J301" i="6"/>
  <c r="C301" i="6"/>
  <c r="I301" i="6" s="1"/>
  <c r="B301" i="6"/>
  <c r="A301" i="6"/>
  <c r="D301" i="7" s="1"/>
  <c r="S300" i="6"/>
  <c r="R300" i="6"/>
  <c r="O300" i="6"/>
  <c r="N300" i="6"/>
  <c r="M300" i="6"/>
  <c r="K300" i="6"/>
  <c r="J300" i="6"/>
  <c r="C300" i="6"/>
  <c r="I300" i="6" s="1"/>
  <c r="B300" i="6"/>
  <c r="A300" i="6"/>
  <c r="D300" i="7" s="1"/>
  <c r="S299" i="6"/>
  <c r="R299" i="6"/>
  <c r="O299" i="6"/>
  <c r="N299" i="6"/>
  <c r="M299" i="6"/>
  <c r="K299" i="6"/>
  <c r="J299" i="6"/>
  <c r="C299" i="6"/>
  <c r="I299" i="6" s="1"/>
  <c r="B299" i="6"/>
  <c r="A299" i="6"/>
  <c r="D299" i="7" s="1"/>
  <c r="S298" i="6"/>
  <c r="R298" i="6"/>
  <c r="O298" i="6"/>
  <c r="N298" i="6"/>
  <c r="M298" i="6"/>
  <c r="K298" i="6"/>
  <c r="J298" i="6"/>
  <c r="C298" i="6"/>
  <c r="I298" i="6" s="1"/>
  <c r="B298" i="6"/>
  <c r="A298" i="6"/>
  <c r="D298" i="7" s="1"/>
  <c r="S297" i="6"/>
  <c r="R297" i="6"/>
  <c r="O297" i="6"/>
  <c r="N297" i="6"/>
  <c r="M297" i="6"/>
  <c r="K297" i="6"/>
  <c r="J297" i="6"/>
  <c r="C297" i="6"/>
  <c r="I297" i="6" s="1"/>
  <c r="B297" i="6"/>
  <c r="A297" i="6"/>
  <c r="D297" i="7" s="1"/>
  <c r="S296" i="6"/>
  <c r="R296" i="6"/>
  <c r="O296" i="6"/>
  <c r="N296" i="6"/>
  <c r="M296" i="6"/>
  <c r="K296" i="6"/>
  <c r="J296" i="6"/>
  <c r="C296" i="6"/>
  <c r="I296" i="6" s="1"/>
  <c r="B296" i="6"/>
  <c r="A296" i="6"/>
  <c r="D296" i="7" s="1"/>
  <c r="S295" i="6"/>
  <c r="R295" i="6"/>
  <c r="O295" i="6"/>
  <c r="N295" i="6"/>
  <c r="M295" i="6"/>
  <c r="K295" i="6"/>
  <c r="J295" i="6"/>
  <c r="C295" i="6"/>
  <c r="I295" i="6" s="1"/>
  <c r="B295" i="6"/>
  <c r="A295" i="6"/>
  <c r="D295" i="7" s="1"/>
  <c r="S294" i="6"/>
  <c r="R294" i="6"/>
  <c r="O294" i="6"/>
  <c r="N294" i="6"/>
  <c r="M294" i="6"/>
  <c r="K294" i="6"/>
  <c r="J294" i="6"/>
  <c r="C294" i="6"/>
  <c r="I294" i="6" s="1"/>
  <c r="B294" i="6"/>
  <c r="A294" i="6"/>
  <c r="D294" i="7" s="1"/>
  <c r="S293" i="6"/>
  <c r="R293" i="6"/>
  <c r="O293" i="6"/>
  <c r="N293" i="6"/>
  <c r="M293" i="6"/>
  <c r="K293" i="6"/>
  <c r="J293" i="6"/>
  <c r="C293" i="6"/>
  <c r="I293" i="6" s="1"/>
  <c r="B293" i="6"/>
  <c r="A293" i="6"/>
  <c r="D293" i="7" s="1"/>
  <c r="S292" i="6"/>
  <c r="R292" i="6"/>
  <c r="O292" i="6"/>
  <c r="N292" i="6"/>
  <c r="M292" i="6"/>
  <c r="K292" i="6"/>
  <c r="J292" i="6"/>
  <c r="C292" i="6"/>
  <c r="I292" i="6" s="1"/>
  <c r="B292" i="6"/>
  <c r="A292" i="6"/>
  <c r="D292" i="7" s="1"/>
  <c r="S291" i="6"/>
  <c r="R291" i="6"/>
  <c r="O291" i="6"/>
  <c r="N291" i="6"/>
  <c r="M291" i="6"/>
  <c r="K291" i="6"/>
  <c r="J291" i="6"/>
  <c r="C291" i="6"/>
  <c r="I291" i="6" s="1"/>
  <c r="B291" i="6"/>
  <c r="A291" i="6"/>
  <c r="D291" i="7" s="1"/>
  <c r="S290" i="6"/>
  <c r="R290" i="6"/>
  <c r="O290" i="6"/>
  <c r="N290" i="6"/>
  <c r="M290" i="6"/>
  <c r="K290" i="6"/>
  <c r="J290" i="6"/>
  <c r="C290" i="6"/>
  <c r="I290" i="6" s="1"/>
  <c r="B290" i="6"/>
  <c r="A290" i="6"/>
  <c r="D290" i="7" s="1"/>
  <c r="S289" i="6"/>
  <c r="R289" i="6"/>
  <c r="O289" i="6"/>
  <c r="N289" i="6"/>
  <c r="M289" i="6"/>
  <c r="K289" i="6"/>
  <c r="J289" i="6"/>
  <c r="C289" i="6"/>
  <c r="I289" i="6" s="1"/>
  <c r="B289" i="6"/>
  <c r="A289" i="6"/>
  <c r="D289" i="7" s="1"/>
  <c r="S288" i="6"/>
  <c r="R288" i="6"/>
  <c r="O288" i="6"/>
  <c r="N288" i="6"/>
  <c r="M288" i="6"/>
  <c r="K288" i="6"/>
  <c r="J288" i="6"/>
  <c r="C288" i="6"/>
  <c r="I288" i="6" s="1"/>
  <c r="B288" i="6"/>
  <c r="A288" i="6"/>
  <c r="D288" i="7" s="1"/>
  <c r="S287" i="6"/>
  <c r="R287" i="6"/>
  <c r="O287" i="6"/>
  <c r="N287" i="6"/>
  <c r="M287" i="6"/>
  <c r="K287" i="6"/>
  <c r="J287" i="6"/>
  <c r="C287" i="6"/>
  <c r="I287" i="6" s="1"/>
  <c r="B287" i="6"/>
  <c r="A287" i="6"/>
  <c r="D287" i="7" s="1"/>
  <c r="S286" i="6"/>
  <c r="R286" i="6"/>
  <c r="O286" i="6"/>
  <c r="N286" i="6"/>
  <c r="M286" i="6"/>
  <c r="K286" i="6"/>
  <c r="J286" i="6"/>
  <c r="C286" i="6"/>
  <c r="I286" i="6" s="1"/>
  <c r="B286" i="6"/>
  <c r="A286" i="6"/>
  <c r="D286" i="7" s="1"/>
  <c r="S285" i="6"/>
  <c r="R285" i="6"/>
  <c r="O285" i="6"/>
  <c r="N285" i="6"/>
  <c r="M285" i="6"/>
  <c r="K285" i="6"/>
  <c r="J285" i="6"/>
  <c r="C285" i="6"/>
  <c r="I285" i="6" s="1"/>
  <c r="B285" i="6"/>
  <c r="A285" i="6"/>
  <c r="D285" i="7" s="1"/>
  <c r="S284" i="6"/>
  <c r="R284" i="6"/>
  <c r="O284" i="6"/>
  <c r="N284" i="6"/>
  <c r="M284" i="6"/>
  <c r="K284" i="6"/>
  <c r="J284" i="6"/>
  <c r="C284" i="6"/>
  <c r="I284" i="6" s="1"/>
  <c r="B284" i="6"/>
  <c r="A284" i="6"/>
  <c r="D284" i="7" s="1"/>
  <c r="S283" i="6"/>
  <c r="R283" i="6"/>
  <c r="O283" i="6"/>
  <c r="N283" i="6"/>
  <c r="M283" i="6"/>
  <c r="K283" i="6"/>
  <c r="J283" i="6"/>
  <c r="C283" i="6"/>
  <c r="I283" i="6" s="1"/>
  <c r="B283" i="6"/>
  <c r="A283" i="6"/>
  <c r="D283" i="7" s="1"/>
  <c r="S282" i="6"/>
  <c r="R282" i="6"/>
  <c r="O282" i="6"/>
  <c r="N282" i="6"/>
  <c r="M282" i="6"/>
  <c r="K282" i="6"/>
  <c r="J282" i="6"/>
  <c r="C282" i="6"/>
  <c r="I282" i="6" s="1"/>
  <c r="B282" i="6"/>
  <c r="A282" i="6"/>
  <c r="D282" i="7" s="1"/>
  <c r="S281" i="6"/>
  <c r="R281" i="6"/>
  <c r="O281" i="6"/>
  <c r="N281" i="6"/>
  <c r="M281" i="6"/>
  <c r="K281" i="6"/>
  <c r="J281" i="6"/>
  <c r="C281" i="6"/>
  <c r="I281" i="6" s="1"/>
  <c r="B281" i="6"/>
  <c r="A281" i="6"/>
  <c r="D281" i="7" s="1"/>
  <c r="S280" i="6"/>
  <c r="R280" i="6"/>
  <c r="O280" i="6"/>
  <c r="N280" i="6"/>
  <c r="M280" i="6"/>
  <c r="K280" i="6"/>
  <c r="J280" i="6"/>
  <c r="C280" i="6"/>
  <c r="I280" i="6" s="1"/>
  <c r="B280" i="6"/>
  <c r="A280" i="6"/>
  <c r="D280" i="7" s="1"/>
  <c r="S279" i="6"/>
  <c r="R279" i="6"/>
  <c r="O279" i="6"/>
  <c r="N279" i="6"/>
  <c r="M279" i="6"/>
  <c r="K279" i="6"/>
  <c r="J279" i="6"/>
  <c r="C279" i="6"/>
  <c r="I279" i="6" s="1"/>
  <c r="B279" i="6"/>
  <c r="A279" i="6"/>
  <c r="D279" i="7" s="1"/>
  <c r="S278" i="6"/>
  <c r="R278" i="6"/>
  <c r="O278" i="6"/>
  <c r="N278" i="6"/>
  <c r="M278" i="6"/>
  <c r="K278" i="6"/>
  <c r="J278" i="6"/>
  <c r="C278" i="6"/>
  <c r="I278" i="6" s="1"/>
  <c r="B278" i="6"/>
  <c r="A278" i="6"/>
  <c r="D278" i="7" s="1"/>
  <c r="S277" i="6"/>
  <c r="R277" i="6"/>
  <c r="O277" i="6"/>
  <c r="N277" i="6"/>
  <c r="M277" i="6"/>
  <c r="K277" i="6"/>
  <c r="J277" i="6"/>
  <c r="C277" i="6"/>
  <c r="I277" i="6" s="1"/>
  <c r="B277" i="6"/>
  <c r="A277" i="6"/>
  <c r="D277" i="7" s="1"/>
  <c r="S276" i="6"/>
  <c r="R276" i="6"/>
  <c r="O276" i="6"/>
  <c r="N276" i="6"/>
  <c r="M276" i="6"/>
  <c r="K276" i="6"/>
  <c r="J276" i="6"/>
  <c r="C276" i="6"/>
  <c r="I276" i="6" s="1"/>
  <c r="B276" i="6"/>
  <c r="A276" i="6"/>
  <c r="D276" i="7" s="1"/>
  <c r="S275" i="6"/>
  <c r="R275" i="6"/>
  <c r="O275" i="6"/>
  <c r="N275" i="6"/>
  <c r="M275" i="6"/>
  <c r="K275" i="6"/>
  <c r="J275" i="6"/>
  <c r="C275" i="6"/>
  <c r="I275" i="6" s="1"/>
  <c r="B275" i="6"/>
  <c r="A275" i="6"/>
  <c r="D275" i="7" s="1"/>
  <c r="S274" i="6"/>
  <c r="R274" i="6"/>
  <c r="O274" i="6"/>
  <c r="N274" i="6"/>
  <c r="M274" i="6"/>
  <c r="K274" i="6"/>
  <c r="J274" i="6"/>
  <c r="C274" i="6"/>
  <c r="I274" i="6" s="1"/>
  <c r="B274" i="6"/>
  <c r="A274" i="6"/>
  <c r="D274" i="7" s="1"/>
  <c r="S273" i="6"/>
  <c r="R273" i="6"/>
  <c r="O273" i="6"/>
  <c r="N273" i="6"/>
  <c r="M273" i="6"/>
  <c r="K273" i="6"/>
  <c r="J273" i="6"/>
  <c r="C273" i="6"/>
  <c r="I273" i="6" s="1"/>
  <c r="B273" i="6"/>
  <c r="A273" i="6"/>
  <c r="D273" i="7" s="1"/>
  <c r="S272" i="6"/>
  <c r="R272" i="6"/>
  <c r="O272" i="6"/>
  <c r="N272" i="6"/>
  <c r="M272" i="6"/>
  <c r="K272" i="6"/>
  <c r="J272" i="6"/>
  <c r="C272" i="6"/>
  <c r="I272" i="6" s="1"/>
  <c r="B272" i="6"/>
  <c r="A272" i="6"/>
  <c r="D272" i="7" s="1"/>
  <c r="S271" i="6"/>
  <c r="R271" i="6"/>
  <c r="O271" i="6"/>
  <c r="N271" i="6"/>
  <c r="M271" i="6"/>
  <c r="K271" i="6"/>
  <c r="J271" i="6"/>
  <c r="C271" i="6"/>
  <c r="I271" i="6" s="1"/>
  <c r="B271" i="6"/>
  <c r="A271" i="6"/>
  <c r="D271" i="7" s="1"/>
  <c r="S270" i="6"/>
  <c r="R270" i="6"/>
  <c r="O270" i="6"/>
  <c r="N270" i="6"/>
  <c r="M270" i="6"/>
  <c r="K270" i="6"/>
  <c r="J270" i="6"/>
  <c r="C270" i="6"/>
  <c r="I270" i="6" s="1"/>
  <c r="B270" i="6"/>
  <c r="A270" i="6"/>
  <c r="D270" i="7" s="1"/>
  <c r="S269" i="6"/>
  <c r="R269" i="6"/>
  <c r="O269" i="6"/>
  <c r="N269" i="6"/>
  <c r="M269" i="6"/>
  <c r="K269" i="6"/>
  <c r="J269" i="6"/>
  <c r="C269" i="6"/>
  <c r="I269" i="6" s="1"/>
  <c r="B269" i="6"/>
  <c r="A269" i="6"/>
  <c r="D269" i="7" s="1"/>
  <c r="S268" i="6"/>
  <c r="R268" i="6"/>
  <c r="O268" i="6"/>
  <c r="N268" i="6"/>
  <c r="M268" i="6"/>
  <c r="K268" i="6"/>
  <c r="J268" i="6"/>
  <c r="C268" i="6"/>
  <c r="I268" i="6" s="1"/>
  <c r="B268" i="6"/>
  <c r="A268" i="6"/>
  <c r="D268" i="7" s="1"/>
  <c r="S267" i="6"/>
  <c r="R267" i="6"/>
  <c r="O267" i="6"/>
  <c r="N267" i="6"/>
  <c r="M267" i="6"/>
  <c r="K267" i="6"/>
  <c r="J267" i="6"/>
  <c r="C267" i="6"/>
  <c r="I267" i="6" s="1"/>
  <c r="B267" i="6"/>
  <c r="A267" i="6"/>
  <c r="D267" i="7" s="1"/>
  <c r="S266" i="6"/>
  <c r="R266" i="6"/>
  <c r="O266" i="6"/>
  <c r="N266" i="6"/>
  <c r="M266" i="6"/>
  <c r="K266" i="6"/>
  <c r="J266" i="6"/>
  <c r="C266" i="6"/>
  <c r="I266" i="6" s="1"/>
  <c r="B266" i="6"/>
  <c r="A266" i="6"/>
  <c r="D266" i="7" s="1"/>
  <c r="S265" i="6"/>
  <c r="R265" i="6"/>
  <c r="O265" i="6"/>
  <c r="N265" i="6"/>
  <c r="M265" i="6"/>
  <c r="K265" i="6"/>
  <c r="J265" i="6"/>
  <c r="C265" i="6"/>
  <c r="I265" i="6" s="1"/>
  <c r="B265" i="6"/>
  <c r="A265" i="6"/>
  <c r="D265" i="7" s="1"/>
  <c r="S264" i="6"/>
  <c r="R264" i="6"/>
  <c r="O264" i="6"/>
  <c r="N264" i="6"/>
  <c r="M264" i="6"/>
  <c r="K264" i="6"/>
  <c r="J264" i="6"/>
  <c r="C264" i="6"/>
  <c r="I264" i="6" s="1"/>
  <c r="B264" i="6"/>
  <c r="A264" i="6"/>
  <c r="D264" i="7" s="1"/>
  <c r="S263" i="6"/>
  <c r="R263" i="6"/>
  <c r="O263" i="6"/>
  <c r="N263" i="6"/>
  <c r="M263" i="6"/>
  <c r="K263" i="6"/>
  <c r="J263" i="6"/>
  <c r="C263" i="6"/>
  <c r="I263" i="6" s="1"/>
  <c r="B263" i="6"/>
  <c r="A263" i="6"/>
  <c r="D263" i="7" s="1"/>
  <c r="S262" i="6"/>
  <c r="R262" i="6"/>
  <c r="O262" i="6"/>
  <c r="N262" i="6"/>
  <c r="M262" i="6"/>
  <c r="K262" i="6"/>
  <c r="J262" i="6"/>
  <c r="C262" i="6"/>
  <c r="I262" i="6" s="1"/>
  <c r="B262" i="6"/>
  <c r="A262" i="6"/>
  <c r="D262" i="7" s="1"/>
  <c r="S261" i="6"/>
  <c r="R261" i="6"/>
  <c r="O261" i="6"/>
  <c r="N261" i="6"/>
  <c r="M261" i="6"/>
  <c r="K261" i="6"/>
  <c r="J261" i="6"/>
  <c r="C261" i="6"/>
  <c r="I261" i="6" s="1"/>
  <c r="B261" i="6"/>
  <c r="A261" i="6"/>
  <c r="D261" i="7" s="1"/>
  <c r="S260" i="6"/>
  <c r="R260" i="6"/>
  <c r="O260" i="6"/>
  <c r="N260" i="6"/>
  <c r="M260" i="6"/>
  <c r="K260" i="6"/>
  <c r="J260" i="6"/>
  <c r="C260" i="6"/>
  <c r="I260" i="6" s="1"/>
  <c r="B260" i="6"/>
  <c r="A260" i="6"/>
  <c r="D260" i="7" s="1"/>
  <c r="S259" i="6"/>
  <c r="R259" i="6"/>
  <c r="O259" i="6"/>
  <c r="N259" i="6"/>
  <c r="M259" i="6"/>
  <c r="K259" i="6"/>
  <c r="J259" i="6"/>
  <c r="C259" i="6"/>
  <c r="I259" i="6" s="1"/>
  <c r="B259" i="6"/>
  <c r="A259" i="6"/>
  <c r="D259" i="7" s="1"/>
  <c r="S258" i="6"/>
  <c r="R258" i="6"/>
  <c r="O258" i="6"/>
  <c r="N258" i="6"/>
  <c r="M258" i="6"/>
  <c r="K258" i="6"/>
  <c r="J258" i="6"/>
  <c r="C258" i="6"/>
  <c r="I258" i="6" s="1"/>
  <c r="B258" i="6"/>
  <c r="A258" i="6"/>
  <c r="D258" i="7" s="1"/>
  <c r="S257" i="6"/>
  <c r="R257" i="6"/>
  <c r="O257" i="6"/>
  <c r="N257" i="6"/>
  <c r="M257" i="6"/>
  <c r="K257" i="6"/>
  <c r="J257" i="6"/>
  <c r="C257" i="6"/>
  <c r="I257" i="6" s="1"/>
  <c r="B257" i="6"/>
  <c r="A257" i="6"/>
  <c r="D257" i="7" s="1"/>
  <c r="S256" i="6"/>
  <c r="R256" i="6"/>
  <c r="O256" i="6"/>
  <c r="N256" i="6"/>
  <c r="M256" i="6"/>
  <c r="K256" i="6"/>
  <c r="J256" i="6"/>
  <c r="C256" i="6"/>
  <c r="I256" i="6" s="1"/>
  <c r="B256" i="6"/>
  <c r="A256" i="6"/>
  <c r="D256" i="7" s="1"/>
  <c r="S255" i="6"/>
  <c r="R255" i="6"/>
  <c r="O255" i="6"/>
  <c r="N255" i="6"/>
  <c r="M255" i="6"/>
  <c r="K255" i="6"/>
  <c r="J255" i="6"/>
  <c r="C255" i="6"/>
  <c r="I255" i="6" s="1"/>
  <c r="B255" i="6"/>
  <c r="A255" i="6"/>
  <c r="D255" i="7" s="1"/>
  <c r="S254" i="6"/>
  <c r="R254" i="6"/>
  <c r="O254" i="6"/>
  <c r="N254" i="6"/>
  <c r="M254" i="6"/>
  <c r="K254" i="6"/>
  <c r="J254" i="6"/>
  <c r="C254" i="6"/>
  <c r="I254" i="6" s="1"/>
  <c r="B254" i="6"/>
  <c r="A254" i="6"/>
  <c r="D254" i="7" s="1"/>
  <c r="S253" i="6"/>
  <c r="R253" i="6"/>
  <c r="O253" i="6"/>
  <c r="N253" i="6"/>
  <c r="M253" i="6"/>
  <c r="K253" i="6"/>
  <c r="J253" i="6"/>
  <c r="C253" i="6"/>
  <c r="I253" i="6" s="1"/>
  <c r="B253" i="6"/>
  <c r="A253" i="6"/>
  <c r="D253" i="7" s="1"/>
  <c r="S252" i="6"/>
  <c r="R252" i="6"/>
  <c r="O252" i="6"/>
  <c r="N252" i="6"/>
  <c r="M252" i="6"/>
  <c r="K252" i="6"/>
  <c r="J252" i="6"/>
  <c r="C252" i="6"/>
  <c r="I252" i="6" s="1"/>
  <c r="B252" i="6"/>
  <c r="A252" i="6"/>
  <c r="D252" i="7" s="1"/>
  <c r="S251" i="6"/>
  <c r="R251" i="6"/>
  <c r="O251" i="6"/>
  <c r="N251" i="6"/>
  <c r="M251" i="6"/>
  <c r="K251" i="6"/>
  <c r="J251" i="6"/>
  <c r="C251" i="6"/>
  <c r="I251" i="6" s="1"/>
  <c r="B251" i="6"/>
  <c r="A251" i="6"/>
  <c r="D251" i="7" s="1"/>
  <c r="S250" i="6"/>
  <c r="R250" i="6"/>
  <c r="O250" i="6"/>
  <c r="N250" i="6"/>
  <c r="M250" i="6"/>
  <c r="K250" i="6"/>
  <c r="J250" i="6"/>
  <c r="C250" i="6"/>
  <c r="I250" i="6" s="1"/>
  <c r="B250" i="6"/>
  <c r="A250" i="6"/>
  <c r="D250" i="7" s="1"/>
  <c r="S249" i="6"/>
  <c r="R249" i="6"/>
  <c r="O249" i="6"/>
  <c r="N249" i="6"/>
  <c r="M249" i="6"/>
  <c r="K249" i="6"/>
  <c r="J249" i="6"/>
  <c r="C249" i="6"/>
  <c r="I249" i="6" s="1"/>
  <c r="B249" i="6"/>
  <c r="A249" i="6"/>
  <c r="D249" i="7" s="1"/>
  <c r="S248" i="6"/>
  <c r="M248" i="6"/>
  <c r="O248" i="6" s="1"/>
  <c r="J248" i="6"/>
  <c r="C248" i="6"/>
  <c r="I248" i="6" s="1"/>
  <c r="B248" i="6"/>
  <c r="A248" i="6"/>
  <c r="S247" i="6"/>
  <c r="M247" i="6"/>
  <c r="O247" i="6" s="1"/>
  <c r="K247" i="6"/>
  <c r="J247" i="6"/>
  <c r="C247" i="6"/>
  <c r="I247" i="6" s="1"/>
  <c r="B247" i="6"/>
  <c r="A247" i="6"/>
  <c r="S246" i="6"/>
  <c r="M246" i="6"/>
  <c r="J246" i="6"/>
  <c r="C246" i="6"/>
  <c r="I246" i="6" s="1"/>
  <c r="B246" i="6"/>
  <c r="A246" i="6"/>
  <c r="S245" i="6"/>
  <c r="O245" i="6"/>
  <c r="N245" i="6"/>
  <c r="M245" i="6"/>
  <c r="K245" i="6" s="1"/>
  <c r="J245" i="6"/>
  <c r="C245" i="6"/>
  <c r="I245" i="6" s="1"/>
  <c r="B245" i="6"/>
  <c r="A245" i="6"/>
  <c r="S244" i="6"/>
  <c r="O244" i="6"/>
  <c r="M244" i="6"/>
  <c r="N244" i="6" s="1"/>
  <c r="K244" i="6"/>
  <c r="J244" i="6"/>
  <c r="C244" i="6"/>
  <c r="I244" i="6" s="1"/>
  <c r="B244" i="6"/>
  <c r="A244" i="6"/>
  <c r="S243" i="6"/>
  <c r="M243" i="6"/>
  <c r="O243" i="6" s="1"/>
  <c r="J243" i="6"/>
  <c r="C243" i="6"/>
  <c r="I243" i="6" s="1"/>
  <c r="B243" i="6"/>
  <c r="A243" i="6"/>
  <c r="S242" i="6"/>
  <c r="M242" i="6"/>
  <c r="J242" i="6"/>
  <c r="C242" i="6"/>
  <c r="I242" i="6" s="1"/>
  <c r="B242" i="6"/>
  <c r="A242" i="6"/>
  <c r="S241" i="6"/>
  <c r="O241" i="6"/>
  <c r="N241" i="6"/>
  <c r="M241" i="6"/>
  <c r="K241" i="6" s="1"/>
  <c r="J241" i="6"/>
  <c r="C241" i="6"/>
  <c r="I241" i="6" s="1"/>
  <c r="B241" i="6"/>
  <c r="A241" i="6"/>
  <c r="S240" i="6"/>
  <c r="O240" i="6"/>
  <c r="N240" i="6"/>
  <c r="M240" i="6"/>
  <c r="K240" i="6"/>
  <c r="J240" i="6"/>
  <c r="C240" i="6"/>
  <c r="I240" i="6" s="1"/>
  <c r="B240" i="6"/>
  <c r="A240" i="6"/>
  <c r="S239" i="6"/>
  <c r="M239" i="6"/>
  <c r="O239" i="6" s="1"/>
  <c r="K239" i="6"/>
  <c r="J239" i="6"/>
  <c r="C239" i="6"/>
  <c r="I239" i="6" s="1"/>
  <c r="B239" i="6"/>
  <c r="A239" i="6"/>
  <c r="S238" i="6"/>
  <c r="M238" i="6"/>
  <c r="J238" i="6"/>
  <c r="C238" i="6"/>
  <c r="I238" i="6" s="1"/>
  <c r="B238" i="6"/>
  <c r="A238" i="6"/>
  <c r="S237" i="6"/>
  <c r="O237" i="6"/>
  <c r="N237" i="6"/>
  <c r="M237" i="6"/>
  <c r="K237" i="6" s="1"/>
  <c r="J237" i="6"/>
  <c r="C237" i="6"/>
  <c r="I237" i="6" s="1"/>
  <c r="B237" i="6"/>
  <c r="A237" i="6"/>
  <c r="S236" i="6"/>
  <c r="O236" i="6"/>
  <c r="N236" i="6"/>
  <c r="M236" i="6"/>
  <c r="K236" i="6"/>
  <c r="J236" i="6"/>
  <c r="C236" i="6"/>
  <c r="I236" i="6" s="1"/>
  <c r="B236" i="6"/>
  <c r="A236" i="6"/>
  <c r="S235" i="6"/>
  <c r="M235" i="6"/>
  <c r="O235" i="6" s="1"/>
  <c r="K235" i="6"/>
  <c r="J235" i="6"/>
  <c r="C235" i="6"/>
  <c r="I235" i="6" s="1"/>
  <c r="B235" i="6"/>
  <c r="A235" i="6"/>
  <c r="S234" i="6"/>
  <c r="M234" i="6"/>
  <c r="J234" i="6"/>
  <c r="C234" i="6"/>
  <c r="I234" i="6" s="1"/>
  <c r="B234" i="6"/>
  <c r="A234" i="6"/>
  <c r="S233" i="6"/>
  <c r="N233" i="6"/>
  <c r="M233" i="6"/>
  <c r="K233" i="6" s="1"/>
  <c r="J233" i="6"/>
  <c r="C233" i="6"/>
  <c r="I233" i="6" s="1"/>
  <c r="B233" i="6"/>
  <c r="A233" i="6"/>
  <c r="S232" i="6"/>
  <c r="O232" i="6"/>
  <c r="N232" i="6"/>
  <c r="M232" i="6"/>
  <c r="K232" i="6"/>
  <c r="J232" i="6"/>
  <c r="C232" i="6"/>
  <c r="I232" i="6" s="1"/>
  <c r="B232" i="6"/>
  <c r="A232" i="6"/>
  <c r="S231" i="6"/>
  <c r="O231" i="6"/>
  <c r="M231" i="6"/>
  <c r="N231" i="6" s="1"/>
  <c r="K231" i="6"/>
  <c r="J231" i="6"/>
  <c r="C231" i="6"/>
  <c r="I231" i="6" s="1"/>
  <c r="B231" i="6"/>
  <c r="A231" i="6"/>
  <c r="S230" i="6"/>
  <c r="M230" i="6"/>
  <c r="J230" i="6"/>
  <c r="C230" i="6"/>
  <c r="I230" i="6" s="1"/>
  <c r="B230" i="6"/>
  <c r="A230" i="6"/>
  <c r="S229" i="6"/>
  <c r="M229" i="6"/>
  <c r="J229" i="6"/>
  <c r="C229" i="6"/>
  <c r="I229" i="6" s="1"/>
  <c r="B229" i="6"/>
  <c r="A229" i="6"/>
  <c r="S228" i="6"/>
  <c r="O228" i="6"/>
  <c r="N228" i="6"/>
  <c r="M228" i="6"/>
  <c r="K228" i="6"/>
  <c r="J228" i="6"/>
  <c r="C228" i="6"/>
  <c r="I228" i="6" s="1"/>
  <c r="B228" i="6"/>
  <c r="A228" i="6"/>
  <c r="S227" i="6"/>
  <c r="O227" i="6"/>
  <c r="M227" i="6"/>
  <c r="N227" i="6" s="1"/>
  <c r="K227" i="6"/>
  <c r="J227" i="6"/>
  <c r="C227" i="6"/>
  <c r="I227" i="6" s="1"/>
  <c r="B227" i="6"/>
  <c r="A227" i="6"/>
  <c r="S226" i="6"/>
  <c r="M226" i="6"/>
  <c r="J226" i="6"/>
  <c r="C226" i="6"/>
  <c r="I226" i="6" s="1"/>
  <c r="B226" i="6"/>
  <c r="A226" i="6"/>
  <c r="S225" i="6"/>
  <c r="M225" i="6"/>
  <c r="J225" i="6"/>
  <c r="C225" i="6"/>
  <c r="I225" i="6" s="1"/>
  <c r="B225" i="6"/>
  <c r="A225" i="6"/>
  <c r="S224" i="6"/>
  <c r="O224" i="6"/>
  <c r="N224" i="6"/>
  <c r="M224" i="6"/>
  <c r="K224" i="6"/>
  <c r="J224" i="6"/>
  <c r="C224" i="6"/>
  <c r="I224" i="6" s="1"/>
  <c r="B224" i="6"/>
  <c r="A224" i="6"/>
  <c r="S223" i="6"/>
  <c r="O223" i="6"/>
  <c r="M223" i="6"/>
  <c r="N223" i="6" s="1"/>
  <c r="K223" i="6"/>
  <c r="J223" i="6"/>
  <c r="C223" i="6"/>
  <c r="I223" i="6" s="1"/>
  <c r="B223" i="6"/>
  <c r="A223" i="6"/>
  <c r="S222" i="6"/>
  <c r="M222" i="6"/>
  <c r="J222" i="6"/>
  <c r="C222" i="6"/>
  <c r="I222" i="6" s="1"/>
  <c r="B222" i="6"/>
  <c r="A222" i="6"/>
  <c r="S221" i="6"/>
  <c r="M221" i="6"/>
  <c r="J221" i="6"/>
  <c r="C221" i="6"/>
  <c r="I221" i="6" s="1"/>
  <c r="B221" i="6"/>
  <c r="A221" i="6"/>
  <c r="S220" i="6"/>
  <c r="O220" i="6"/>
  <c r="N220" i="6"/>
  <c r="M220" i="6"/>
  <c r="K220" i="6"/>
  <c r="J220" i="6"/>
  <c r="C220" i="6"/>
  <c r="I220" i="6" s="1"/>
  <c r="B220" i="6"/>
  <c r="A220" i="6"/>
  <c r="S219" i="6"/>
  <c r="O219" i="6"/>
  <c r="M219" i="6"/>
  <c r="N219" i="6" s="1"/>
  <c r="K219" i="6"/>
  <c r="J219" i="6"/>
  <c r="C219" i="6"/>
  <c r="I219" i="6" s="1"/>
  <c r="B219" i="6"/>
  <c r="A219" i="6"/>
  <c r="S218" i="6"/>
  <c r="M218" i="6"/>
  <c r="K218" i="6" s="1"/>
  <c r="J218" i="6"/>
  <c r="C218" i="6"/>
  <c r="I218" i="6" s="1"/>
  <c r="B218" i="6"/>
  <c r="A218" i="6"/>
  <c r="S217" i="6"/>
  <c r="N217" i="6"/>
  <c r="M217" i="6"/>
  <c r="J217" i="6"/>
  <c r="C217" i="6"/>
  <c r="I217" i="6" s="1"/>
  <c r="B217" i="6"/>
  <c r="A217" i="6"/>
  <c r="S216" i="6"/>
  <c r="O216" i="6"/>
  <c r="N216" i="6"/>
  <c r="M216" i="6"/>
  <c r="K216" i="6"/>
  <c r="J216" i="6"/>
  <c r="C216" i="6"/>
  <c r="I216" i="6" s="1"/>
  <c r="B216" i="6"/>
  <c r="A216" i="6"/>
  <c r="S215" i="6"/>
  <c r="O215" i="6"/>
  <c r="M215" i="6"/>
  <c r="N215" i="6" s="1"/>
  <c r="K215" i="6"/>
  <c r="J215" i="6"/>
  <c r="C215" i="6"/>
  <c r="I215" i="6" s="1"/>
  <c r="B215" i="6"/>
  <c r="A215" i="6"/>
  <c r="S214" i="6"/>
  <c r="M214" i="6"/>
  <c r="J214" i="6"/>
  <c r="C214" i="6"/>
  <c r="I214" i="6" s="1"/>
  <c r="B214" i="6"/>
  <c r="A214" i="6"/>
  <c r="S213" i="6"/>
  <c r="M213" i="6"/>
  <c r="J213" i="6"/>
  <c r="C213" i="6"/>
  <c r="I213" i="6" s="1"/>
  <c r="B213" i="6"/>
  <c r="A213" i="6"/>
  <c r="S212" i="6"/>
  <c r="O212" i="6"/>
  <c r="N212" i="6"/>
  <c r="M212" i="6"/>
  <c r="J212" i="6"/>
  <c r="C212" i="6"/>
  <c r="I212" i="6" s="1"/>
  <c r="B212" i="6"/>
  <c r="A212" i="6"/>
  <c r="S211" i="6"/>
  <c r="O211" i="6"/>
  <c r="M211" i="6"/>
  <c r="N211" i="6" s="1"/>
  <c r="K211" i="6"/>
  <c r="J211" i="6"/>
  <c r="C211" i="6"/>
  <c r="I211" i="6" s="1"/>
  <c r="B211" i="6"/>
  <c r="A211" i="6"/>
  <c r="S210" i="6"/>
  <c r="M210" i="6"/>
  <c r="K210" i="6"/>
  <c r="J210" i="6"/>
  <c r="C210" i="6"/>
  <c r="I210" i="6" s="1"/>
  <c r="B210" i="6"/>
  <c r="A210" i="6"/>
  <c r="S209" i="6"/>
  <c r="M209" i="6"/>
  <c r="J209" i="6"/>
  <c r="C209" i="6"/>
  <c r="I209" i="6" s="1"/>
  <c r="B209" i="6"/>
  <c r="A209" i="6"/>
  <c r="S208" i="6"/>
  <c r="O208" i="6"/>
  <c r="N208" i="6"/>
  <c r="M208" i="6"/>
  <c r="K208" i="6"/>
  <c r="J208" i="6"/>
  <c r="C208" i="6"/>
  <c r="I208" i="6" s="1"/>
  <c r="B208" i="6"/>
  <c r="A208" i="6"/>
  <c r="S207" i="6"/>
  <c r="O207" i="6"/>
  <c r="M207" i="6"/>
  <c r="N207" i="6" s="1"/>
  <c r="J207" i="6"/>
  <c r="C207" i="6"/>
  <c r="I207" i="6" s="1"/>
  <c r="B207" i="6"/>
  <c r="A207" i="6"/>
  <c r="S206" i="6"/>
  <c r="M206" i="6"/>
  <c r="K206" i="6" s="1"/>
  <c r="J206" i="6"/>
  <c r="C206" i="6"/>
  <c r="I206" i="6" s="1"/>
  <c r="B206" i="6"/>
  <c r="A206" i="6"/>
  <c r="S205" i="6"/>
  <c r="N205" i="6"/>
  <c r="M205" i="6"/>
  <c r="J205" i="6"/>
  <c r="C205" i="6"/>
  <c r="I205" i="6" s="1"/>
  <c r="B205" i="6"/>
  <c r="A205" i="6"/>
  <c r="S204" i="6"/>
  <c r="O204" i="6"/>
  <c r="N204" i="6"/>
  <c r="M204" i="6"/>
  <c r="K204" i="6"/>
  <c r="J204" i="6"/>
  <c r="C204" i="6"/>
  <c r="I204" i="6" s="1"/>
  <c r="B204" i="6"/>
  <c r="A204" i="6"/>
  <c r="S203" i="6"/>
  <c r="O203" i="6"/>
  <c r="M203" i="6"/>
  <c r="N203" i="6" s="1"/>
  <c r="K203" i="6"/>
  <c r="J203" i="6"/>
  <c r="C203" i="6"/>
  <c r="I203" i="6" s="1"/>
  <c r="B203" i="6"/>
  <c r="A203" i="6"/>
  <c r="S202" i="6"/>
  <c r="M202" i="6"/>
  <c r="J202" i="6"/>
  <c r="C202" i="6"/>
  <c r="I202" i="6" s="1"/>
  <c r="B202" i="6"/>
  <c r="A202" i="6"/>
  <c r="S201" i="6"/>
  <c r="M201" i="6"/>
  <c r="J201" i="6"/>
  <c r="C201" i="6"/>
  <c r="I201" i="6" s="1"/>
  <c r="B201" i="6"/>
  <c r="A201" i="6"/>
  <c r="S200" i="6"/>
  <c r="O200" i="6"/>
  <c r="N200" i="6"/>
  <c r="M200" i="6"/>
  <c r="K200" i="6"/>
  <c r="J200" i="6"/>
  <c r="C200" i="6"/>
  <c r="I200" i="6" s="1"/>
  <c r="B200" i="6"/>
  <c r="A200" i="6"/>
  <c r="S199" i="6"/>
  <c r="O199" i="6"/>
  <c r="M199" i="6"/>
  <c r="N199" i="6" s="1"/>
  <c r="J199" i="6"/>
  <c r="C199" i="6"/>
  <c r="I199" i="6" s="1"/>
  <c r="B199" i="6"/>
  <c r="A199" i="6"/>
  <c r="S198" i="6"/>
  <c r="M198" i="6"/>
  <c r="K198" i="6" s="1"/>
  <c r="J198" i="6"/>
  <c r="C198" i="6"/>
  <c r="I198" i="6" s="1"/>
  <c r="B198" i="6"/>
  <c r="A198" i="6"/>
  <c r="S197" i="6"/>
  <c r="M197" i="6"/>
  <c r="J197" i="6"/>
  <c r="C197" i="6"/>
  <c r="I197" i="6" s="1"/>
  <c r="B197" i="6"/>
  <c r="A197" i="6"/>
  <c r="S196" i="6"/>
  <c r="O196" i="6"/>
  <c r="N196" i="6"/>
  <c r="M196" i="6"/>
  <c r="K196" i="6"/>
  <c r="J196" i="6"/>
  <c r="C196" i="6"/>
  <c r="I196" i="6" s="1"/>
  <c r="B196" i="6"/>
  <c r="A196" i="6"/>
  <c r="S195" i="6"/>
  <c r="O195" i="6"/>
  <c r="M195" i="6"/>
  <c r="N195" i="6" s="1"/>
  <c r="K195" i="6"/>
  <c r="J195" i="6"/>
  <c r="C195" i="6"/>
  <c r="I195" i="6" s="1"/>
  <c r="B195" i="6"/>
  <c r="A195" i="6"/>
  <c r="S194" i="6"/>
  <c r="M194" i="6"/>
  <c r="J194" i="6"/>
  <c r="C194" i="6"/>
  <c r="I194" i="6" s="1"/>
  <c r="B194" i="6"/>
  <c r="A194" i="6"/>
  <c r="S193" i="6"/>
  <c r="M193" i="6"/>
  <c r="J193" i="6"/>
  <c r="C193" i="6"/>
  <c r="I193" i="6" s="1"/>
  <c r="B193" i="6"/>
  <c r="A193" i="6"/>
  <c r="S192" i="6"/>
  <c r="O192" i="6"/>
  <c r="N192" i="6"/>
  <c r="M192" i="6"/>
  <c r="K192" i="6"/>
  <c r="J192" i="6"/>
  <c r="C192" i="6"/>
  <c r="I192" i="6" s="1"/>
  <c r="B192" i="6"/>
  <c r="A192" i="6"/>
  <c r="S191" i="6"/>
  <c r="O191" i="6"/>
  <c r="M191" i="6"/>
  <c r="N191" i="6" s="1"/>
  <c r="K191" i="6"/>
  <c r="J191" i="6"/>
  <c r="C191" i="6"/>
  <c r="I191" i="6" s="1"/>
  <c r="B191" i="6"/>
  <c r="A191" i="6"/>
  <c r="S190" i="6"/>
  <c r="M190" i="6"/>
  <c r="K190" i="6" s="1"/>
  <c r="J190" i="6"/>
  <c r="C190" i="6"/>
  <c r="I190" i="6" s="1"/>
  <c r="B190" i="6"/>
  <c r="A190" i="6"/>
  <c r="S189" i="6"/>
  <c r="N189" i="6"/>
  <c r="M189" i="6"/>
  <c r="J189" i="6"/>
  <c r="C189" i="6"/>
  <c r="I189" i="6" s="1"/>
  <c r="B189" i="6"/>
  <c r="A189" i="6"/>
  <c r="S188" i="6"/>
  <c r="O188" i="6"/>
  <c r="N188" i="6"/>
  <c r="M188" i="6"/>
  <c r="K188" i="6"/>
  <c r="J188" i="6"/>
  <c r="C188" i="6"/>
  <c r="I188" i="6" s="1"/>
  <c r="B188" i="6"/>
  <c r="A188" i="6"/>
  <c r="S187" i="6"/>
  <c r="O187" i="6"/>
  <c r="M187" i="6"/>
  <c r="N187" i="6" s="1"/>
  <c r="K187" i="6"/>
  <c r="J187" i="6"/>
  <c r="C187" i="6"/>
  <c r="I187" i="6" s="1"/>
  <c r="B187" i="6"/>
  <c r="A187" i="6"/>
  <c r="S186" i="6"/>
  <c r="M186" i="6"/>
  <c r="J186" i="6"/>
  <c r="C186" i="6"/>
  <c r="I186" i="6" s="1"/>
  <c r="B186" i="6"/>
  <c r="A186" i="6"/>
  <c r="S185" i="6"/>
  <c r="M185" i="6"/>
  <c r="J185" i="6"/>
  <c r="C185" i="6"/>
  <c r="I185" i="6" s="1"/>
  <c r="B185" i="6"/>
  <c r="A185" i="6"/>
  <c r="S184" i="6"/>
  <c r="O184" i="6"/>
  <c r="N184" i="6"/>
  <c r="M184" i="6"/>
  <c r="K184" i="6"/>
  <c r="J184" i="6"/>
  <c r="C184" i="6"/>
  <c r="I184" i="6" s="1"/>
  <c r="B184" i="6"/>
  <c r="A184" i="6"/>
  <c r="S183" i="6"/>
  <c r="O183" i="6"/>
  <c r="M183" i="6"/>
  <c r="N183" i="6" s="1"/>
  <c r="J183" i="6"/>
  <c r="C183" i="6"/>
  <c r="I183" i="6" s="1"/>
  <c r="B183" i="6"/>
  <c r="A183" i="6"/>
  <c r="S182" i="6"/>
  <c r="M182" i="6"/>
  <c r="J182" i="6"/>
  <c r="C182" i="6"/>
  <c r="I182" i="6" s="1"/>
  <c r="B182" i="6"/>
  <c r="A182" i="6"/>
  <c r="S181" i="6"/>
  <c r="M181" i="6"/>
  <c r="J181" i="6"/>
  <c r="C181" i="6"/>
  <c r="I181" i="6" s="1"/>
  <c r="B181" i="6"/>
  <c r="A181" i="6"/>
  <c r="S180" i="6"/>
  <c r="O180" i="6"/>
  <c r="N180" i="6"/>
  <c r="M180" i="6"/>
  <c r="K180" i="6"/>
  <c r="J180" i="6"/>
  <c r="C180" i="6"/>
  <c r="I180" i="6" s="1"/>
  <c r="B180" i="6"/>
  <c r="A180" i="6"/>
  <c r="S179" i="6"/>
  <c r="O179" i="6"/>
  <c r="M179" i="6"/>
  <c r="N179" i="6" s="1"/>
  <c r="K179" i="6"/>
  <c r="J179" i="6"/>
  <c r="C179" i="6"/>
  <c r="I179" i="6" s="1"/>
  <c r="B179" i="6"/>
  <c r="A179" i="6"/>
  <c r="S178" i="6"/>
  <c r="M178" i="6"/>
  <c r="K178" i="6"/>
  <c r="J178" i="6"/>
  <c r="C178" i="6"/>
  <c r="I178" i="6" s="1"/>
  <c r="B178" i="6"/>
  <c r="A178" i="6"/>
  <c r="S177" i="6"/>
  <c r="M177" i="6"/>
  <c r="J177" i="6"/>
  <c r="C177" i="6"/>
  <c r="I177" i="6" s="1"/>
  <c r="B177" i="6"/>
  <c r="A177" i="6"/>
  <c r="S176" i="6"/>
  <c r="O176" i="6"/>
  <c r="N176" i="6"/>
  <c r="M176" i="6"/>
  <c r="K176" i="6"/>
  <c r="J176" i="6"/>
  <c r="C176" i="6"/>
  <c r="I176" i="6" s="1"/>
  <c r="B176" i="6"/>
  <c r="A176" i="6"/>
  <c r="S175" i="6"/>
  <c r="O175" i="6"/>
  <c r="M175" i="6"/>
  <c r="N175" i="6" s="1"/>
  <c r="K175" i="6"/>
  <c r="J175" i="6"/>
  <c r="C175" i="6"/>
  <c r="I175" i="6" s="1"/>
  <c r="B175" i="6"/>
  <c r="A175" i="6"/>
  <c r="S174" i="6"/>
  <c r="M174" i="6"/>
  <c r="K174" i="6" s="1"/>
  <c r="J174" i="6"/>
  <c r="C174" i="6"/>
  <c r="I174" i="6" s="1"/>
  <c r="B174" i="6"/>
  <c r="A174" i="6"/>
  <c r="S173" i="6"/>
  <c r="N173" i="6"/>
  <c r="M173" i="6"/>
  <c r="J173" i="6"/>
  <c r="C173" i="6"/>
  <c r="I173" i="6" s="1"/>
  <c r="B173" i="6"/>
  <c r="A173" i="6"/>
  <c r="S172" i="6"/>
  <c r="O172" i="6"/>
  <c r="N172" i="6"/>
  <c r="M172" i="6"/>
  <c r="K172" i="6"/>
  <c r="J172" i="6"/>
  <c r="C172" i="6"/>
  <c r="I172" i="6" s="1"/>
  <c r="B172" i="6"/>
  <c r="A172" i="6"/>
  <c r="S171" i="6"/>
  <c r="O171" i="6"/>
  <c r="M171" i="6"/>
  <c r="N171" i="6" s="1"/>
  <c r="J171" i="6"/>
  <c r="C171" i="6"/>
  <c r="I171" i="6" s="1"/>
  <c r="B171" i="6"/>
  <c r="A171" i="6"/>
  <c r="S170" i="6"/>
  <c r="M170" i="6"/>
  <c r="J170" i="6"/>
  <c r="C170" i="6"/>
  <c r="I170" i="6" s="1"/>
  <c r="B170" i="6"/>
  <c r="A170" i="6"/>
  <c r="S169" i="6"/>
  <c r="N169" i="6"/>
  <c r="M169" i="6"/>
  <c r="J169" i="6"/>
  <c r="C169" i="6"/>
  <c r="I169" i="6" s="1"/>
  <c r="B169" i="6"/>
  <c r="A169" i="6"/>
  <c r="S168" i="6"/>
  <c r="O168" i="6"/>
  <c r="N168" i="6"/>
  <c r="M168" i="6"/>
  <c r="K168" i="6" s="1"/>
  <c r="J168" i="6"/>
  <c r="C168" i="6"/>
  <c r="I168" i="6" s="1"/>
  <c r="B168" i="6"/>
  <c r="A168" i="6"/>
  <c r="S167" i="6"/>
  <c r="O167" i="6"/>
  <c r="M167" i="6"/>
  <c r="N167" i="6" s="1"/>
  <c r="K167" i="6"/>
  <c r="J167" i="6"/>
  <c r="C167" i="6"/>
  <c r="I167" i="6" s="1"/>
  <c r="B167" i="6"/>
  <c r="A167" i="6"/>
  <c r="S166" i="6"/>
  <c r="M166" i="6"/>
  <c r="K166" i="6"/>
  <c r="J166" i="6"/>
  <c r="C166" i="6"/>
  <c r="I166" i="6" s="1"/>
  <c r="B166" i="6"/>
  <c r="A166" i="6"/>
  <c r="S165" i="6"/>
  <c r="M165" i="6"/>
  <c r="J165" i="6"/>
  <c r="C165" i="6"/>
  <c r="I165" i="6" s="1"/>
  <c r="B165" i="6"/>
  <c r="A165" i="6"/>
  <c r="S164" i="6"/>
  <c r="O164" i="6"/>
  <c r="N164" i="6"/>
  <c r="M164" i="6"/>
  <c r="K164" i="6" s="1"/>
  <c r="J164" i="6"/>
  <c r="C164" i="6"/>
  <c r="I164" i="6" s="1"/>
  <c r="B164" i="6"/>
  <c r="A164" i="6"/>
  <c r="S163" i="6"/>
  <c r="O163" i="6"/>
  <c r="M163" i="6"/>
  <c r="N163" i="6" s="1"/>
  <c r="K163" i="6"/>
  <c r="J163" i="6"/>
  <c r="C163" i="6"/>
  <c r="I163" i="6" s="1"/>
  <c r="B163" i="6"/>
  <c r="A163" i="6"/>
  <c r="S162" i="6"/>
  <c r="M162" i="6"/>
  <c r="J162" i="6"/>
  <c r="C162" i="6"/>
  <c r="I162" i="6" s="1"/>
  <c r="B162" i="6"/>
  <c r="A162" i="6"/>
  <c r="S161" i="6"/>
  <c r="M161" i="6"/>
  <c r="J161" i="6"/>
  <c r="C161" i="6"/>
  <c r="I161" i="6" s="1"/>
  <c r="B161" i="6"/>
  <c r="A161" i="6"/>
  <c r="S160" i="6"/>
  <c r="O160" i="6"/>
  <c r="N160" i="6"/>
  <c r="M160" i="6"/>
  <c r="K160" i="6" s="1"/>
  <c r="J160" i="6"/>
  <c r="C160" i="6"/>
  <c r="I160" i="6" s="1"/>
  <c r="B160" i="6"/>
  <c r="A160" i="6"/>
  <c r="S159" i="6"/>
  <c r="O159" i="6"/>
  <c r="N159" i="6"/>
  <c r="M159" i="6"/>
  <c r="K159" i="6"/>
  <c r="J159" i="6"/>
  <c r="C159" i="6"/>
  <c r="I159" i="6" s="1"/>
  <c r="B159" i="6"/>
  <c r="A159" i="6"/>
  <c r="S158" i="6"/>
  <c r="M158" i="6"/>
  <c r="K158" i="6" s="1"/>
  <c r="J158" i="6"/>
  <c r="C158" i="6"/>
  <c r="I158" i="6" s="1"/>
  <c r="B158" i="6"/>
  <c r="A158" i="6"/>
  <c r="S157" i="6"/>
  <c r="M157" i="6"/>
  <c r="J157" i="6"/>
  <c r="C157" i="6"/>
  <c r="I157" i="6" s="1"/>
  <c r="B157" i="6"/>
  <c r="A157" i="6"/>
  <c r="S156" i="6"/>
  <c r="O156" i="6"/>
  <c r="N156" i="6"/>
  <c r="M156" i="6"/>
  <c r="K156" i="6" s="1"/>
  <c r="J156" i="6"/>
  <c r="C156" i="6"/>
  <c r="I156" i="6" s="1"/>
  <c r="B156" i="6"/>
  <c r="A156" i="6"/>
  <c r="S155" i="6"/>
  <c r="O155" i="6"/>
  <c r="N155" i="6"/>
  <c r="M155" i="6"/>
  <c r="K155" i="6"/>
  <c r="J155" i="6"/>
  <c r="C155" i="6"/>
  <c r="I155" i="6" s="1"/>
  <c r="B155" i="6"/>
  <c r="A155" i="6"/>
  <c r="S154" i="6"/>
  <c r="M154" i="6"/>
  <c r="K154" i="6"/>
  <c r="J154" i="6"/>
  <c r="C154" i="6"/>
  <c r="I154" i="6" s="1"/>
  <c r="B154" i="6"/>
  <c r="A154" i="6"/>
  <c r="S153" i="6"/>
  <c r="M153" i="6"/>
  <c r="J153" i="6"/>
  <c r="C153" i="6"/>
  <c r="I153" i="6" s="1"/>
  <c r="B153" i="6"/>
  <c r="A153" i="6"/>
  <c r="S152" i="6"/>
  <c r="O152" i="6"/>
  <c r="N152" i="6"/>
  <c r="M152" i="6"/>
  <c r="K152" i="6" s="1"/>
  <c r="J152" i="6"/>
  <c r="C152" i="6"/>
  <c r="I152" i="6" s="1"/>
  <c r="B152" i="6"/>
  <c r="A152" i="6"/>
  <c r="S151" i="6"/>
  <c r="O151" i="6"/>
  <c r="M151" i="6"/>
  <c r="N151" i="6" s="1"/>
  <c r="K151" i="6"/>
  <c r="J151" i="6"/>
  <c r="C151" i="6"/>
  <c r="I151" i="6" s="1"/>
  <c r="B151" i="6"/>
  <c r="A151" i="6"/>
  <c r="S150" i="6"/>
  <c r="M150" i="6"/>
  <c r="J150" i="6"/>
  <c r="C150" i="6"/>
  <c r="I150" i="6" s="1"/>
  <c r="B150" i="6"/>
  <c r="A150" i="6"/>
  <c r="S149" i="6"/>
  <c r="M149" i="6"/>
  <c r="J149" i="6"/>
  <c r="C149" i="6"/>
  <c r="I149" i="6" s="1"/>
  <c r="B149" i="6"/>
  <c r="A149" i="6"/>
  <c r="S148" i="6"/>
  <c r="O148" i="6"/>
  <c r="N148" i="6"/>
  <c r="M148" i="6"/>
  <c r="K148" i="6" s="1"/>
  <c r="J148" i="6"/>
  <c r="C148" i="6"/>
  <c r="I148" i="6" s="1"/>
  <c r="B148" i="6"/>
  <c r="A148" i="6"/>
  <c r="S147" i="6"/>
  <c r="O147" i="6"/>
  <c r="N147" i="6"/>
  <c r="M147" i="6"/>
  <c r="K147" i="6"/>
  <c r="J147" i="6"/>
  <c r="C147" i="6"/>
  <c r="I147" i="6" s="1"/>
  <c r="B147" i="6"/>
  <c r="A147" i="6"/>
  <c r="S146" i="6"/>
  <c r="M146" i="6"/>
  <c r="J146" i="6"/>
  <c r="C146" i="6"/>
  <c r="I146" i="6" s="1"/>
  <c r="B146" i="6"/>
  <c r="A146" i="6"/>
  <c r="S145" i="6"/>
  <c r="M145" i="6"/>
  <c r="J145" i="6"/>
  <c r="C145" i="6"/>
  <c r="I145" i="6" s="1"/>
  <c r="B145" i="6"/>
  <c r="A145" i="6"/>
  <c r="S144" i="6"/>
  <c r="O144" i="6"/>
  <c r="N144" i="6"/>
  <c r="M144" i="6"/>
  <c r="K144" i="6" s="1"/>
  <c r="J144" i="6"/>
  <c r="C144" i="6"/>
  <c r="I144" i="6" s="1"/>
  <c r="B144" i="6"/>
  <c r="A144" i="6"/>
  <c r="S143" i="6"/>
  <c r="O143" i="6"/>
  <c r="N143" i="6"/>
  <c r="M143" i="6"/>
  <c r="J143" i="6"/>
  <c r="C143" i="6"/>
  <c r="I143" i="6" s="1"/>
  <c r="B143" i="6"/>
  <c r="A143" i="6"/>
  <c r="S142" i="6"/>
  <c r="M142" i="6"/>
  <c r="K142" i="6"/>
  <c r="J142" i="6"/>
  <c r="C142" i="6"/>
  <c r="I142" i="6" s="1"/>
  <c r="B142" i="6"/>
  <c r="A142" i="6"/>
  <c r="S141" i="6"/>
  <c r="M141" i="6"/>
  <c r="J141" i="6"/>
  <c r="C141" i="6"/>
  <c r="I141" i="6" s="1"/>
  <c r="B141" i="6"/>
  <c r="A141" i="6"/>
  <c r="S140" i="6"/>
  <c r="O140" i="6"/>
  <c r="N140" i="6"/>
  <c r="M140" i="6"/>
  <c r="K140" i="6" s="1"/>
  <c r="J140" i="6"/>
  <c r="C140" i="6"/>
  <c r="I140" i="6" s="1"/>
  <c r="B140" i="6"/>
  <c r="A140" i="6"/>
  <c r="S139" i="6"/>
  <c r="O139" i="6"/>
  <c r="N139" i="6"/>
  <c r="M139" i="6"/>
  <c r="K139" i="6"/>
  <c r="J139" i="6"/>
  <c r="C139" i="6"/>
  <c r="I139" i="6" s="1"/>
  <c r="B139" i="6"/>
  <c r="A139" i="6"/>
  <c r="S138" i="6"/>
  <c r="M138" i="6"/>
  <c r="K138" i="6"/>
  <c r="J138" i="6"/>
  <c r="C138" i="6"/>
  <c r="I138" i="6" s="1"/>
  <c r="B138" i="6"/>
  <c r="A138" i="6"/>
  <c r="S137" i="6"/>
  <c r="N137" i="6"/>
  <c r="M137" i="6"/>
  <c r="J137" i="6"/>
  <c r="C137" i="6"/>
  <c r="I137" i="6" s="1"/>
  <c r="B137" i="6"/>
  <c r="A137" i="6"/>
  <c r="S136" i="6"/>
  <c r="O136" i="6"/>
  <c r="N136" i="6"/>
  <c r="M136" i="6"/>
  <c r="K136" i="6" s="1"/>
  <c r="J136" i="6"/>
  <c r="C136" i="6"/>
  <c r="I136" i="6" s="1"/>
  <c r="B136" i="6"/>
  <c r="A136" i="6"/>
  <c r="S135" i="6"/>
  <c r="O135" i="6"/>
  <c r="N135" i="6"/>
  <c r="M135" i="6"/>
  <c r="K135" i="6"/>
  <c r="J135" i="6"/>
  <c r="C135" i="6"/>
  <c r="I135" i="6" s="1"/>
  <c r="B135" i="6"/>
  <c r="A135" i="6"/>
  <c r="S134" i="6"/>
  <c r="M134" i="6"/>
  <c r="J134" i="6"/>
  <c r="C134" i="6"/>
  <c r="I134" i="6" s="1"/>
  <c r="B134" i="6"/>
  <c r="A134" i="6"/>
  <c r="S133" i="6"/>
  <c r="N133" i="6"/>
  <c r="M133" i="6"/>
  <c r="J133" i="6"/>
  <c r="C133" i="6"/>
  <c r="I133" i="6" s="1"/>
  <c r="B133" i="6"/>
  <c r="A133" i="6"/>
  <c r="S132" i="6"/>
  <c r="O132" i="6"/>
  <c r="N132" i="6"/>
  <c r="M132" i="6"/>
  <c r="K132" i="6" s="1"/>
  <c r="J132" i="6"/>
  <c r="C132" i="6"/>
  <c r="I132" i="6" s="1"/>
  <c r="B132" i="6"/>
  <c r="A132" i="6"/>
  <c r="S131" i="6"/>
  <c r="O131" i="6"/>
  <c r="N131" i="6"/>
  <c r="M131" i="6"/>
  <c r="J131" i="6"/>
  <c r="C131" i="6"/>
  <c r="I131" i="6" s="1"/>
  <c r="B131" i="6"/>
  <c r="A131" i="6"/>
  <c r="S130" i="6"/>
  <c r="M130" i="6"/>
  <c r="K130" i="6"/>
  <c r="J130" i="6"/>
  <c r="C130" i="6"/>
  <c r="I130" i="6" s="1"/>
  <c r="B130" i="6"/>
  <c r="A130" i="6"/>
  <c r="S129" i="6"/>
  <c r="M129" i="6"/>
  <c r="J129" i="6"/>
  <c r="C129" i="6"/>
  <c r="I129" i="6" s="1"/>
  <c r="B129" i="6"/>
  <c r="A129" i="6"/>
  <c r="S128" i="6"/>
  <c r="O128" i="6"/>
  <c r="N128" i="6"/>
  <c r="M128" i="6"/>
  <c r="K128" i="6" s="1"/>
  <c r="J128" i="6"/>
  <c r="C128" i="6"/>
  <c r="I128" i="6" s="1"/>
  <c r="B128" i="6"/>
  <c r="A128" i="6"/>
  <c r="S127" i="6"/>
  <c r="O127" i="6"/>
  <c r="N127" i="6"/>
  <c r="M127" i="6"/>
  <c r="J127" i="6"/>
  <c r="C127" i="6"/>
  <c r="I127" i="6" s="1"/>
  <c r="B127" i="6"/>
  <c r="A127" i="6"/>
  <c r="S126" i="6"/>
  <c r="M126" i="6"/>
  <c r="K126" i="6"/>
  <c r="J126" i="6"/>
  <c r="C126" i="6"/>
  <c r="I126" i="6" s="1"/>
  <c r="B126" i="6"/>
  <c r="A126" i="6"/>
  <c r="S125" i="6"/>
  <c r="M125" i="6"/>
  <c r="O125" i="6" s="1"/>
  <c r="K125" i="6"/>
  <c r="J125" i="6"/>
  <c r="C125" i="6"/>
  <c r="I125" i="6" s="1"/>
  <c r="B125" i="6"/>
  <c r="A125" i="6"/>
  <c r="S124" i="6"/>
  <c r="M124" i="6"/>
  <c r="J124" i="6"/>
  <c r="C124" i="6"/>
  <c r="I124" i="6" s="1"/>
  <c r="B124" i="6"/>
  <c r="A124" i="6"/>
  <c r="S123" i="6"/>
  <c r="O123" i="6"/>
  <c r="N123" i="6"/>
  <c r="M123" i="6"/>
  <c r="K123" i="6"/>
  <c r="J123" i="6"/>
  <c r="C123" i="6"/>
  <c r="I123" i="6" s="1"/>
  <c r="B123" i="6"/>
  <c r="A123" i="6"/>
  <c r="S122" i="6"/>
  <c r="M122" i="6"/>
  <c r="K122" i="6"/>
  <c r="J122" i="6"/>
  <c r="C122" i="6"/>
  <c r="I122" i="6" s="1"/>
  <c r="B122" i="6"/>
  <c r="A122" i="6"/>
  <c r="S121" i="6"/>
  <c r="M121" i="6"/>
  <c r="N121" i="6" s="1"/>
  <c r="J121" i="6"/>
  <c r="C121" i="6"/>
  <c r="I121" i="6" s="1"/>
  <c r="B121" i="6"/>
  <c r="A121" i="6"/>
  <c r="S120" i="6"/>
  <c r="N120" i="6"/>
  <c r="M120" i="6"/>
  <c r="J120" i="6"/>
  <c r="C120" i="6"/>
  <c r="I120" i="6" s="1"/>
  <c r="B120" i="6"/>
  <c r="A120" i="6"/>
  <c r="S119" i="6"/>
  <c r="M119" i="6"/>
  <c r="N119" i="6" s="1"/>
  <c r="J119" i="6"/>
  <c r="C119" i="6"/>
  <c r="I119" i="6" s="1"/>
  <c r="B119" i="6"/>
  <c r="A119" i="6"/>
  <c r="S118" i="6"/>
  <c r="M118" i="6"/>
  <c r="N118" i="6" s="1"/>
  <c r="J118" i="6"/>
  <c r="C118" i="6"/>
  <c r="I118" i="6" s="1"/>
  <c r="B118" i="6"/>
  <c r="A118" i="6"/>
  <c r="S117" i="6"/>
  <c r="M117" i="6"/>
  <c r="N117" i="6" s="1"/>
  <c r="J117" i="6"/>
  <c r="C117" i="6"/>
  <c r="I117" i="6" s="1"/>
  <c r="B117" i="6"/>
  <c r="A117" i="6"/>
  <c r="S116" i="6"/>
  <c r="N116" i="6"/>
  <c r="M116" i="6"/>
  <c r="J116" i="6"/>
  <c r="C116" i="6"/>
  <c r="I116" i="6" s="1"/>
  <c r="B116" i="6"/>
  <c r="A116" i="6"/>
  <c r="S115" i="6"/>
  <c r="M115" i="6"/>
  <c r="N115" i="6" s="1"/>
  <c r="J115" i="6"/>
  <c r="C115" i="6"/>
  <c r="I115" i="6" s="1"/>
  <c r="B115" i="6"/>
  <c r="A115" i="6"/>
  <c r="S114" i="6"/>
  <c r="M114" i="6"/>
  <c r="N114" i="6" s="1"/>
  <c r="J114" i="6"/>
  <c r="C114" i="6"/>
  <c r="I114" i="6" s="1"/>
  <c r="B114" i="6"/>
  <c r="A114" i="6"/>
  <c r="S113" i="6"/>
  <c r="N113" i="6"/>
  <c r="M113" i="6"/>
  <c r="J113" i="6"/>
  <c r="C113" i="6"/>
  <c r="I113" i="6" s="1"/>
  <c r="B113" i="6"/>
  <c r="A113" i="6"/>
  <c r="S112" i="6"/>
  <c r="M112" i="6"/>
  <c r="N112" i="6" s="1"/>
  <c r="J112" i="6"/>
  <c r="C112" i="6"/>
  <c r="I112" i="6" s="1"/>
  <c r="B112" i="6"/>
  <c r="A112" i="6"/>
  <c r="S111" i="6"/>
  <c r="M111" i="6"/>
  <c r="N111" i="6" s="1"/>
  <c r="J111" i="6"/>
  <c r="C111" i="6"/>
  <c r="I111" i="6" s="1"/>
  <c r="B111" i="6"/>
  <c r="A111" i="6"/>
  <c r="S110" i="6"/>
  <c r="M110" i="6"/>
  <c r="N110" i="6" s="1"/>
  <c r="J110" i="6"/>
  <c r="C110" i="6"/>
  <c r="I110" i="6" s="1"/>
  <c r="B110" i="6"/>
  <c r="A110" i="6"/>
  <c r="S109" i="6"/>
  <c r="N109" i="6"/>
  <c r="M109" i="6"/>
  <c r="J109" i="6"/>
  <c r="C109" i="6"/>
  <c r="I109" i="6" s="1"/>
  <c r="B109" i="6"/>
  <c r="A109" i="6"/>
  <c r="S108" i="6"/>
  <c r="N108" i="6"/>
  <c r="M108" i="6"/>
  <c r="J108" i="6"/>
  <c r="C108" i="6"/>
  <c r="I108" i="6" s="1"/>
  <c r="B108" i="6"/>
  <c r="A108" i="6"/>
  <c r="S107" i="6"/>
  <c r="M107" i="6"/>
  <c r="J107" i="6"/>
  <c r="C107" i="6"/>
  <c r="I107" i="6" s="1"/>
  <c r="B107" i="6"/>
  <c r="A107" i="6"/>
  <c r="S106" i="6"/>
  <c r="M106" i="6"/>
  <c r="J106" i="6"/>
  <c r="C106" i="6"/>
  <c r="I106" i="6" s="1"/>
  <c r="B106" i="6"/>
  <c r="A106" i="6"/>
  <c r="S105" i="6"/>
  <c r="O105" i="6"/>
  <c r="N105" i="6"/>
  <c r="M105" i="6"/>
  <c r="K105" i="6" s="1"/>
  <c r="J105" i="6"/>
  <c r="C105" i="6"/>
  <c r="I105" i="6" s="1"/>
  <c r="B105" i="6"/>
  <c r="A105" i="6"/>
  <c r="S104" i="6"/>
  <c r="O104" i="6"/>
  <c r="N104" i="6"/>
  <c r="M104" i="6"/>
  <c r="J104" i="6"/>
  <c r="C104" i="6"/>
  <c r="I104" i="6" s="1"/>
  <c r="B104" i="6"/>
  <c r="A104" i="6"/>
  <c r="S103" i="6"/>
  <c r="M103" i="6"/>
  <c r="J103" i="6"/>
  <c r="C103" i="6"/>
  <c r="I103" i="6" s="1"/>
  <c r="B103" i="6"/>
  <c r="A103" i="6"/>
  <c r="S102" i="6"/>
  <c r="M102" i="6"/>
  <c r="J102" i="6"/>
  <c r="C102" i="6"/>
  <c r="I102" i="6" s="1"/>
  <c r="B102" i="6"/>
  <c r="A102" i="6"/>
  <c r="S101" i="6"/>
  <c r="O101" i="6"/>
  <c r="N101" i="6"/>
  <c r="M101" i="6"/>
  <c r="K101" i="6" s="1"/>
  <c r="J101" i="6"/>
  <c r="C101" i="6"/>
  <c r="I101" i="6" s="1"/>
  <c r="B101" i="6"/>
  <c r="A101" i="6"/>
  <c r="S100" i="6"/>
  <c r="O100" i="6"/>
  <c r="M100" i="6"/>
  <c r="N100" i="6" s="1"/>
  <c r="K100" i="6"/>
  <c r="J100" i="6"/>
  <c r="C100" i="6"/>
  <c r="I100" i="6" s="1"/>
  <c r="B100" i="6"/>
  <c r="A100" i="6"/>
  <c r="S99" i="6"/>
  <c r="M99" i="6"/>
  <c r="J99" i="6"/>
  <c r="C99" i="6"/>
  <c r="I99" i="6" s="1"/>
  <c r="B99" i="6"/>
  <c r="A99" i="6"/>
  <c r="S98" i="6"/>
  <c r="N98" i="6"/>
  <c r="M98" i="6"/>
  <c r="J98" i="6"/>
  <c r="C98" i="6"/>
  <c r="I98" i="6" s="1"/>
  <c r="B98" i="6"/>
  <c r="A98" i="6"/>
  <c r="S97" i="6"/>
  <c r="O97" i="6"/>
  <c r="N97" i="6"/>
  <c r="M97" i="6"/>
  <c r="J97" i="6"/>
  <c r="C97" i="6"/>
  <c r="I97" i="6" s="1"/>
  <c r="B97" i="6"/>
  <c r="A97" i="6"/>
  <c r="S96" i="6"/>
  <c r="O96" i="6"/>
  <c r="M96" i="6"/>
  <c r="N96" i="6" s="1"/>
  <c r="J96" i="6"/>
  <c r="C96" i="6"/>
  <c r="I96" i="6" s="1"/>
  <c r="B96" i="6"/>
  <c r="A96" i="6"/>
  <c r="S95" i="6"/>
  <c r="M95" i="6"/>
  <c r="K95" i="6"/>
  <c r="J95" i="6"/>
  <c r="C95" i="6"/>
  <c r="I95" i="6" s="1"/>
  <c r="B95" i="6"/>
  <c r="A95" i="6"/>
  <c r="S94" i="6"/>
  <c r="M94" i="6"/>
  <c r="J94" i="6"/>
  <c r="C94" i="6"/>
  <c r="I94" i="6" s="1"/>
  <c r="B94" i="6"/>
  <c r="A94" i="6"/>
  <c r="S93" i="6"/>
  <c r="N93" i="6"/>
  <c r="M93" i="6"/>
  <c r="J93" i="6"/>
  <c r="C93" i="6"/>
  <c r="I93" i="6" s="1"/>
  <c r="B93" i="6"/>
  <c r="A93" i="6"/>
  <c r="S92" i="6"/>
  <c r="M92" i="6"/>
  <c r="N92" i="6" s="1"/>
  <c r="J92" i="6"/>
  <c r="C92" i="6"/>
  <c r="I92" i="6" s="1"/>
  <c r="B92" i="6"/>
  <c r="A92" i="6"/>
  <c r="S91" i="6"/>
  <c r="M91" i="6"/>
  <c r="N91" i="6" s="1"/>
  <c r="J91" i="6"/>
  <c r="C91" i="6"/>
  <c r="I91" i="6" s="1"/>
  <c r="B91" i="6"/>
  <c r="A91" i="6"/>
  <c r="S90" i="6"/>
  <c r="N90" i="6"/>
  <c r="M90" i="6"/>
  <c r="J90" i="6"/>
  <c r="C90" i="6"/>
  <c r="I90" i="6" s="1"/>
  <c r="B90" i="6"/>
  <c r="A90" i="6"/>
  <c r="S89" i="6"/>
  <c r="M89" i="6"/>
  <c r="N89" i="6" s="1"/>
  <c r="J89" i="6"/>
  <c r="C89" i="6"/>
  <c r="I89" i="6" s="1"/>
  <c r="B89" i="6"/>
  <c r="A89" i="6"/>
  <c r="S88" i="6"/>
  <c r="M88" i="6"/>
  <c r="N88" i="6" s="1"/>
  <c r="J88" i="6"/>
  <c r="C88" i="6"/>
  <c r="I88" i="6" s="1"/>
  <c r="B88" i="6"/>
  <c r="A88" i="6"/>
  <c r="S87" i="6"/>
  <c r="M87" i="6"/>
  <c r="N87" i="6" s="1"/>
  <c r="J87" i="6"/>
  <c r="C87" i="6"/>
  <c r="I87" i="6" s="1"/>
  <c r="B87" i="6"/>
  <c r="A87" i="6"/>
  <c r="S86" i="6"/>
  <c r="N86" i="6"/>
  <c r="M86" i="6"/>
  <c r="J86" i="6"/>
  <c r="C86" i="6"/>
  <c r="I86" i="6" s="1"/>
  <c r="B86" i="6"/>
  <c r="A86" i="6"/>
  <c r="S85" i="6"/>
  <c r="N85" i="6"/>
  <c r="M85" i="6"/>
  <c r="J85" i="6"/>
  <c r="C85" i="6"/>
  <c r="I85" i="6" s="1"/>
  <c r="B85" i="6"/>
  <c r="A85" i="6"/>
  <c r="S84" i="6"/>
  <c r="M84" i="6"/>
  <c r="N84" i="6" s="1"/>
  <c r="J84" i="6"/>
  <c r="C84" i="6"/>
  <c r="I84" i="6" s="1"/>
  <c r="B84" i="6"/>
  <c r="A84" i="6"/>
  <c r="S83" i="6"/>
  <c r="M83" i="6"/>
  <c r="N83" i="6" s="1"/>
  <c r="J83" i="6"/>
  <c r="C83" i="6"/>
  <c r="I83" i="6" s="1"/>
  <c r="B83" i="6"/>
  <c r="A83" i="6"/>
  <c r="S82" i="6"/>
  <c r="N82" i="6"/>
  <c r="M82" i="6"/>
  <c r="J82" i="6"/>
  <c r="C82" i="6"/>
  <c r="I82" i="6" s="1"/>
  <c r="B82" i="6"/>
  <c r="A82" i="6"/>
  <c r="S81" i="6"/>
  <c r="M81" i="6"/>
  <c r="N81" i="6" s="1"/>
  <c r="J81" i="6"/>
  <c r="C81" i="6"/>
  <c r="I81" i="6" s="1"/>
  <c r="B81" i="6"/>
  <c r="A81" i="6"/>
  <c r="S80" i="6"/>
  <c r="M80" i="6"/>
  <c r="N80" i="6" s="1"/>
  <c r="J80" i="6"/>
  <c r="C80" i="6"/>
  <c r="I80" i="6" s="1"/>
  <c r="B80" i="6"/>
  <c r="A80" i="6"/>
  <c r="S79" i="6"/>
  <c r="M79" i="6"/>
  <c r="N79" i="6" s="1"/>
  <c r="J79" i="6"/>
  <c r="C79" i="6"/>
  <c r="I79" i="6" s="1"/>
  <c r="B79" i="6"/>
  <c r="A79" i="6"/>
  <c r="S78" i="6"/>
  <c r="N78" i="6"/>
  <c r="M78" i="6"/>
  <c r="J78" i="6"/>
  <c r="C78" i="6"/>
  <c r="I78" i="6" s="1"/>
  <c r="B78" i="6"/>
  <c r="A78" i="6"/>
  <c r="S77" i="6"/>
  <c r="M77" i="6"/>
  <c r="N77" i="6" s="1"/>
  <c r="J77" i="6"/>
  <c r="C77" i="6"/>
  <c r="I77" i="6" s="1"/>
  <c r="B77" i="6"/>
  <c r="A77" i="6"/>
  <c r="S76" i="6"/>
  <c r="M76" i="6"/>
  <c r="N76" i="6" s="1"/>
  <c r="J76" i="6"/>
  <c r="C76" i="6"/>
  <c r="I76" i="6" s="1"/>
  <c r="B76" i="6"/>
  <c r="A76" i="6"/>
  <c r="S75" i="6"/>
  <c r="M75" i="6"/>
  <c r="N75" i="6" s="1"/>
  <c r="J75" i="6"/>
  <c r="C75" i="6"/>
  <c r="I75" i="6" s="1"/>
  <c r="B75" i="6"/>
  <c r="A75" i="6"/>
  <c r="S74" i="6"/>
  <c r="N74" i="6"/>
  <c r="M74" i="6"/>
  <c r="J74" i="6"/>
  <c r="C74" i="6"/>
  <c r="I74" i="6" s="1"/>
  <c r="B74" i="6"/>
  <c r="A74" i="6"/>
  <c r="S73" i="6"/>
  <c r="M73" i="6"/>
  <c r="N73" i="6" s="1"/>
  <c r="J73" i="6"/>
  <c r="C73" i="6"/>
  <c r="I73" i="6" s="1"/>
  <c r="B73" i="6"/>
  <c r="A73" i="6"/>
  <c r="S72" i="6"/>
  <c r="M72" i="6"/>
  <c r="N72" i="6" s="1"/>
  <c r="J72" i="6"/>
  <c r="C72" i="6"/>
  <c r="I72" i="6" s="1"/>
  <c r="B72" i="6"/>
  <c r="A72" i="6"/>
  <c r="S71" i="6"/>
  <c r="M71" i="6"/>
  <c r="N71" i="6" s="1"/>
  <c r="J71" i="6"/>
  <c r="C71" i="6"/>
  <c r="I71" i="6" s="1"/>
  <c r="B71" i="6"/>
  <c r="A71" i="6"/>
  <c r="S70" i="6"/>
  <c r="N70" i="6"/>
  <c r="M70" i="6"/>
  <c r="J70" i="6"/>
  <c r="C70" i="6"/>
  <c r="I70" i="6" s="1"/>
  <c r="B70" i="6"/>
  <c r="A70" i="6"/>
  <c r="S69" i="6"/>
  <c r="M69" i="6"/>
  <c r="N69" i="6" s="1"/>
  <c r="J69" i="6"/>
  <c r="C69" i="6"/>
  <c r="I69" i="6" s="1"/>
  <c r="B69" i="6"/>
  <c r="A69" i="6"/>
  <c r="S68" i="6"/>
  <c r="M68" i="6"/>
  <c r="N68" i="6" s="1"/>
  <c r="J68" i="6"/>
  <c r="C68" i="6"/>
  <c r="I68" i="6" s="1"/>
  <c r="B68" i="6"/>
  <c r="A68" i="6"/>
  <c r="S67" i="6"/>
  <c r="M67" i="6"/>
  <c r="N67" i="6" s="1"/>
  <c r="J67" i="6"/>
  <c r="C67" i="6"/>
  <c r="I67" i="6" s="1"/>
  <c r="B67" i="6"/>
  <c r="A67" i="6"/>
  <c r="S66" i="6"/>
  <c r="N66" i="6"/>
  <c r="M66" i="6"/>
  <c r="J66" i="6"/>
  <c r="C66" i="6"/>
  <c r="I66" i="6" s="1"/>
  <c r="B66" i="6"/>
  <c r="A66" i="6"/>
  <c r="S65" i="6"/>
  <c r="M65" i="6"/>
  <c r="N65" i="6" s="1"/>
  <c r="J65" i="6"/>
  <c r="C65" i="6"/>
  <c r="I65" i="6" s="1"/>
  <c r="B65" i="6"/>
  <c r="A65" i="6"/>
  <c r="S64" i="6"/>
  <c r="M64" i="6"/>
  <c r="N64" i="6" s="1"/>
  <c r="J64" i="6"/>
  <c r="C64" i="6"/>
  <c r="I64" i="6" s="1"/>
  <c r="B64" i="6"/>
  <c r="A64" i="6"/>
  <c r="S63" i="6"/>
  <c r="N63" i="6"/>
  <c r="M63" i="6"/>
  <c r="J63" i="6"/>
  <c r="C63" i="6"/>
  <c r="I63" i="6" s="1"/>
  <c r="B63" i="6"/>
  <c r="A63" i="6"/>
  <c r="S62" i="6"/>
  <c r="N62" i="6"/>
  <c r="M62" i="6"/>
  <c r="J62" i="6"/>
  <c r="C62" i="6"/>
  <c r="I62" i="6" s="1"/>
  <c r="B62" i="6"/>
  <c r="A62" i="6"/>
  <c r="S61" i="6"/>
  <c r="N61" i="6"/>
  <c r="M61" i="6"/>
  <c r="J61" i="6"/>
  <c r="C61" i="6"/>
  <c r="I61" i="6" s="1"/>
  <c r="B61" i="6"/>
  <c r="A61" i="6"/>
  <c r="S60" i="6"/>
  <c r="M60" i="6"/>
  <c r="N60" i="6" s="1"/>
  <c r="J60" i="6"/>
  <c r="C60" i="6"/>
  <c r="I60" i="6" s="1"/>
  <c r="B60" i="6"/>
  <c r="A60" i="6"/>
  <c r="S59" i="6"/>
  <c r="N59" i="6"/>
  <c r="M59" i="6"/>
  <c r="J59" i="6"/>
  <c r="C59" i="6"/>
  <c r="I59" i="6" s="1"/>
  <c r="B59" i="6"/>
  <c r="A59" i="6"/>
  <c r="S58" i="6"/>
  <c r="N58" i="6"/>
  <c r="M58" i="6"/>
  <c r="J58" i="6"/>
  <c r="C58" i="6"/>
  <c r="B58" i="6"/>
  <c r="A58" i="6"/>
  <c r="S57" i="6"/>
  <c r="M57" i="6"/>
  <c r="N57" i="6" s="1"/>
  <c r="J57" i="6"/>
  <c r="C57" i="6"/>
  <c r="B57" i="6"/>
  <c r="A57" i="6"/>
  <c r="S56" i="6"/>
  <c r="M56" i="6"/>
  <c r="N56" i="6" s="1"/>
  <c r="J56" i="6"/>
  <c r="C56" i="6"/>
  <c r="B56" i="6"/>
  <c r="A56" i="6"/>
  <c r="S55" i="6"/>
  <c r="N55" i="6"/>
  <c r="M55" i="6"/>
  <c r="J55" i="6"/>
  <c r="C55" i="6"/>
  <c r="B55" i="6"/>
  <c r="A55" i="6"/>
  <c r="S54" i="6"/>
  <c r="N54" i="6"/>
  <c r="M54" i="6"/>
  <c r="J54" i="6"/>
  <c r="C54" i="6"/>
  <c r="B54" i="6"/>
  <c r="A54" i="6"/>
  <c r="S53" i="6"/>
  <c r="N53" i="6"/>
  <c r="M53" i="6"/>
  <c r="J53" i="6"/>
  <c r="C53" i="6"/>
  <c r="B53" i="6"/>
  <c r="A53" i="6"/>
  <c r="S52" i="6"/>
  <c r="M52" i="6"/>
  <c r="N52" i="6" s="1"/>
  <c r="J52" i="6"/>
  <c r="C52" i="6"/>
  <c r="B52" i="6"/>
  <c r="A52" i="6"/>
  <c r="S51" i="6"/>
  <c r="N51" i="6"/>
  <c r="M51" i="6"/>
  <c r="J51" i="6"/>
  <c r="C51" i="6"/>
  <c r="B51" i="6"/>
  <c r="A51" i="6"/>
  <c r="S50" i="6"/>
  <c r="N50" i="6"/>
  <c r="M50" i="6"/>
  <c r="J50" i="6"/>
  <c r="C50" i="6"/>
  <c r="B50" i="6"/>
  <c r="A50" i="6"/>
  <c r="S49" i="6"/>
  <c r="M49" i="6"/>
  <c r="N49" i="6" s="1"/>
  <c r="J49" i="6"/>
  <c r="C49" i="6"/>
  <c r="B49" i="6"/>
  <c r="A49" i="6"/>
  <c r="S48" i="6"/>
  <c r="M48" i="6"/>
  <c r="N48" i="6" s="1"/>
  <c r="J48" i="6"/>
  <c r="C48" i="6"/>
  <c r="B48" i="6"/>
  <c r="A48" i="6"/>
  <c r="S47" i="6"/>
  <c r="N47" i="6"/>
  <c r="M47" i="6"/>
  <c r="J47" i="6"/>
  <c r="C47" i="6"/>
  <c r="B47" i="6"/>
  <c r="A47" i="6"/>
  <c r="S46" i="6"/>
  <c r="N46" i="6"/>
  <c r="M46" i="6"/>
  <c r="J46" i="6"/>
  <c r="C46" i="6"/>
  <c r="B46" i="6"/>
  <c r="A46" i="6"/>
  <c r="S45" i="6"/>
  <c r="N45" i="6"/>
  <c r="M45" i="6"/>
  <c r="J45" i="6"/>
  <c r="C45" i="6"/>
  <c r="B45" i="6"/>
  <c r="A45" i="6"/>
  <c r="S44" i="6"/>
  <c r="M44" i="6"/>
  <c r="N44" i="6" s="1"/>
  <c r="J44" i="6"/>
  <c r="C44" i="6"/>
  <c r="B44" i="6"/>
  <c r="A44" i="6"/>
  <c r="S43" i="6"/>
  <c r="N43" i="6"/>
  <c r="M43" i="6"/>
  <c r="J43" i="6"/>
  <c r="C43" i="6"/>
  <c r="B43" i="6"/>
  <c r="A43" i="6"/>
  <c r="S42" i="6"/>
  <c r="N42" i="6"/>
  <c r="M42" i="6"/>
  <c r="J42" i="6"/>
  <c r="C42" i="6"/>
  <c r="B42" i="6"/>
  <c r="A42" i="6"/>
  <c r="S41" i="6"/>
  <c r="M41" i="6"/>
  <c r="N41" i="6" s="1"/>
  <c r="J41" i="6"/>
  <c r="C41" i="6"/>
  <c r="B41" i="6"/>
  <c r="A41" i="6"/>
  <c r="S40" i="6"/>
  <c r="M40" i="6"/>
  <c r="N40" i="6" s="1"/>
  <c r="J40" i="6"/>
  <c r="C40" i="6"/>
  <c r="B40" i="6"/>
  <c r="A40" i="6"/>
  <c r="S39" i="6"/>
  <c r="N39" i="6"/>
  <c r="M39" i="6"/>
  <c r="J39" i="6"/>
  <c r="C39" i="6"/>
  <c r="B39" i="6"/>
  <c r="A39" i="6"/>
  <c r="S38" i="6"/>
  <c r="N38" i="6"/>
  <c r="M38" i="6"/>
  <c r="J38" i="6"/>
  <c r="C38" i="6"/>
  <c r="B38" i="6"/>
  <c r="A38" i="6"/>
  <c r="S37" i="6"/>
  <c r="N37" i="6"/>
  <c r="M37" i="6"/>
  <c r="J37" i="6"/>
  <c r="C37" i="6"/>
  <c r="B37" i="6"/>
  <c r="A37" i="6"/>
  <c r="S36" i="6"/>
  <c r="M36" i="6"/>
  <c r="N36" i="6" s="1"/>
  <c r="J36" i="6"/>
  <c r="C36" i="6"/>
  <c r="B36" i="6"/>
  <c r="A36" i="6"/>
  <c r="S35" i="6"/>
  <c r="N35" i="6"/>
  <c r="M35" i="6"/>
  <c r="J35" i="6"/>
  <c r="C35" i="6"/>
  <c r="B35" i="6"/>
  <c r="A35" i="6"/>
  <c r="S34" i="6"/>
  <c r="N34" i="6"/>
  <c r="M34" i="6"/>
  <c r="J34" i="6"/>
  <c r="C34" i="6"/>
  <c r="B34" i="6"/>
  <c r="A34" i="6"/>
  <c r="S33" i="6"/>
  <c r="M33" i="6"/>
  <c r="N33" i="6" s="1"/>
  <c r="J33" i="6"/>
  <c r="C33" i="6"/>
  <c r="B33" i="6"/>
  <c r="A33" i="6"/>
  <c r="S32" i="6"/>
  <c r="M32" i="6"/>
  <c r="N32" i="6" s="1"/>
  <c r="J32" i="6"/>
  <c r="C32" i="6"/>
  <c r="B32" i="6"/>
  <c r="A32" i="6"/>
  <c r="S31" i="6"/>
  <c r="M31" i="6"/>
  <c r="N31" i="6" s="1"/>
  <c r="J31" i="6"/>
  <c r="C31" i="6"/>
  <c r="B31" i="6"/>
  <c r="A31" i="6"/>
  <c r="S30" i="6"/>
  <c r="N30" i="6"/>
  <c r="M30" i="6"/>
  <c r="J30" i="6"/>
  <c r="C30" i="6"/>
  <c r="B30" i="6"/>
  <c r="A30" i="6"/>
  <c r="S29" i="6"/>
  <c r="M29" i="6"/>
  <c r="N29" i="6" s="1"/>
  <c r="J29" i="6"/>
  <c r="C29" i="6"/>
  <c r="B29" i="6"/>
  <c r="A29" i="6"/>
  <c r="S28" i="6"/>
  <c r="M28" i="6"/>
  <c r="N28" i="6" s="1"/>
  <c r="J28" i="6"/>
  <c r="C28" i="6"/>
  <c r="B28" i="6"/>
  <c r="A28" i="6"/>
  <c r="S27" i="6"/>
  <c r="M27" i="6"/>
  <c r="N27" i="6" s="1"/>
  <c r="J27" i="6"/>
  <c r="C27" i="6"/>
  <c r="B27" i="6"/>
  <c r="A27" i="6"/>
  <c r="S26" i="6"/>
  <c r="N26" i="6"/>
  <c r="M26" i="6"/>
  <c r="J26" i="6"/>
  <c r="C26" i="6"/>
  <c r="B26" i="6"/>
  <c r="A26" i="6"/>
  <c r="S25" i="6"/>
  <c r="M25" i="6"/>
  <c r="N25" i="6" s="1"/>
  <c r="J25" i="6"/>
  <c r="C25" i="6"/>
  <c r="B25" i="6"/>
  <c r="A25" i="6"/>
  <c r="S24" i="6"/>
  <c r="M24" i="6"/>
  <c r="N24" i="6" s="1"/>
  <c r="J24" i="6"/>
  <c r="C24" i="6"/>
  <c r="B24" i="6"/>
  <c r="A24" i="6"/>
  <c r="S23" i="6"/>
  <c r="M23" i="6"/>
  <c r="N23" i="6" s="1"/>
  <c r="J23" i="6"/>
  <c r="C23" i="6"/>
  <c r="B23" i="6"/>
  <c r="A23" i="6"/>
  <c r="S22" i="6"/>
  <c r="N22" i="6"/>
  <c r="M22" i="6"/>
  <c r="J22" i="6"/>
  <c r="C22" i="6"/>
  <c r="B22" i="6"/>
  <c r="A22" i="6"/>
  <c r="S21" i="6"/>
  <c r="M21" i="6"/>
  <c r="N21" i="6" s="1"/>
  <c r="J21" i="6"/>
  <c r="C21" i="6"/>
  <c r="B21" i="6"/>
  <c r="A21" i="6"/>
  <c r="S20" i="6"/>
  <c r="M20" i="6"/>
  <c r="N20" i="6" s="1"/>
  <c r="J20" i="6"/>
  <c r="C20" i="6"/>
  <c r="B20" i="6"/>
  <c r="A20" i="6"/>
  <c r="S19" i="6"/>
  <c r="M19" i="6"/>
  <c r="N19" i="6" s="1"/>
  <c r="J19" i="6"/>
  <c r="C19" i="6"/>
  <c r="B19" i="6"/>
  <c r="A19" i="6"/>
  <c r="S18" i="6"/>
  <c r="N18" i="6"/>
  <c r="M18" i="6"/>
  <c r="J18" i="6"/>
  <c r="C18" i="6"/>
  <c r="B18" i="6"/>
  <c r="A18" i="6"/>
  <c r="S17" i="6"/>
  <c r="M17" i="6"/>
  <c r="N17" i="6" s="1"/>
  <c r="J17" i="6"/>
  <c r="C17" i="6"/>
  <c r="B17" i="6"/>
  <c r="A17" i="6"/>
  <c r="S16" i="6"/>
  <c r="M16" i="6"/>
  <c r="N16" i="6" s="1"/>
  <c r="J16" i="6"/>
  <c r="C16" i="6"/>
  <c r="B16" i="6"/>
  <c r="A16" i="6"/>
  <c r="S15" i="6"/>
  <c r="M15" i="6"/>
  <c r="N15" i="6" s="1"/>
  <c r="J15" i="6"/>
  <c r="C15" i="6"/>
  <c r="B15" i="6"/>
  <c r="A15" i="6"/>
  <c r="S14" i="6"/>
  <c r="N14" i="6"/>
  <c r="M14" i="6"/>
  <c r="J14" i="6"/>
  <c r="C14" i="6"/>
  <c r="B14" i="6"/>
  <c r="A14" i="6"/>
  <c r="S13" i="6"/>
  <c r="M13" i="6"/>
  <c r="N13" i="6" s="1"/>
  <c r="J13" i="6"/>
  <c r="C13" i="6"/>
  <c r="B13" i="6"/>
  <c r="A13" i="6"/>
  <c r="S12" i="6"/>
  <c r="M12" i="6"/>
  <c r="N12" i="6" s="1"/>
  <c r="J12" i="6"/>
  <c r="C12" i="6"/>
  <c r="B12" i="6"/>
  <c r="A12" i="6"/>
  <c r="S11" i="6"/>
  <c r="M11" i="6"/>
  <c r="N11" i="6" s="1"/>
  <c r="J11" i="6"/>
  <c r="C11" i="6"/>
  <c r="B11" i="6"/>
  <c r="A11" i="6"/>
  <c r="S10" i="6"/>
  <c r="N10" i="6"/>
  <c r="M10" i="6"/>
  <c r="J10" i="6"/>
  <c r="C10" i="6"/>
  <c r="B10" i="6"/>
  <c r="A10" i="6"/>
  <c r="S9" i="6"/>
  <c r="M9" i="6"/>
  <c r="N9" i="6" s="1"/>
  <c r="J9" i="6"/>
  <c r="C9" i="6"/>
  <c r="B9" i="6"/>
  <c r="A9" i="6"/>
  <c r="S8" i="6"/>
  <c r="M8" i="6"/>
  <c r="N8" i="6" s="1"/>
  <c r="J8" i="6"/>
  <c r="C8" i="6"/>
  <c r="B8" i="6"/>
  <c r="A8" i="6"/>
  <c r="S7" i="6"/>
  <c r="M7" i="6"/>
  <c r="N7" i="6" s="1"/>
  <c r="J7" i="6"/>
  <c r="C7" i="6"/>
  <c r="B7" i="6"/>
  <c r="A7" i="6"/>
  <c r="S6" i="6"/>
  <c r="N6" i="6"/>
  <c r="M6" i="6"/>
  <c r="J6" i="6"/>
  <c r="C6" i="6"/>
  <c r="B6" i="6"/>
  <c r="A6" i="6"/>
  <c r="S5" i="6"/>
  <c r="M5" i="6"/>
  <c r="N5" i="6" s="1"/>
  <c r="J5" i="6"/>
  <c r="C5" i="6"/>
  <c r="B5" i="6"/>
  <c r="A5" i="6"/>
  <c r="S4" i="6"/>
  <c r="M4" i="6"/>
  <c r="N4" i="6" s="1"/>
  <c r="J4" i="6"/>
  <c r="C4" i="6"/>
  <c r="B4" i="6"/>
  <c r="A4" i="6"/>
  <c r="S3" i="6"/>
  <c r="M3" i="6"/>
  <c r="N3" i="6" s="1"/>
  <c r="J3" i="6"/>
  <c r="C3" i="6"/>
  <c r="B3" i="6"/>
  <c r="A3" i="6"/>
  <c r="J5" i="16" s="1"/>
  <c r="H303" i="5"/>
  <c r="G303" i="5"/>
  <c r="E303" i="5"/>
  <c r="S302" i="5"/>
  <c r="J302" i="5"/>
  <c r="I302" i="5"/>
  <c r="D302" i="5"/>
  <c r="C302" i="5"/>
  <c r="B302" i="5"/>
  <c r="A302" i="5"/>
  <c r="S301" i="5"/>
  <c r="J301" i="5"/>
  <c r="I301" i="5"/>
  <c r="D301" i="5"/>
  <c r="C301" i="5"/>
  <c r="B301" i="5"/>
  <c r="A301" i="5"/>
  <c r="S300" i="5"/>
  <c r="J300" i="5"/>
  <c r="I300" i="5"/>
  <c r="D300" i="5"/>
  <c r="C300" i="5"/>
  <c r="B300" i="5"/>
  <c r="A300" i="5"/>
  <c r="S299" i="5"/>
  <c r="J299" i="5"/>
  <c r="I299" i="5"/>
  <c r="D299" i="5"/>
  <c r="C299" i="5"/>
  <c r="B299" i="5"/>
  <c r="A299" i="5"/>
  <c r="S298" i="5"/>
  <c r="J298" i="5"/>
  <c r="I298" i="5"/>
  <c r="D298" i="5"/>
  <c r="C298" i="5"/>
  <c r="B298" i="5"/>
  <c r="A298" i="5"/>
  <c r="S297" i="5"/>
  <c r="J297" i="5"/>
  <c r="I297" i="5"/>
  <c r="D297" i="5"/>
  <c r="C297" i="5"/>
  <c r="B297" i="5"/>
  <c r="A297" i="5"/>
  <c r="S296" i="5"/>
  <c r="J296" i="5"/>
  <c r="I296" i="5"/>
  <c r="D296" i="5"/>
  <c r="C296" i="5"/>
  <c r="B296" i="5"/>
  <c r="A296" i="5"/>
  <c r="S295" i="5"/>
  <c r="J295" i="5"/>
  <c r="I295" i="5"/>
  <c r="D295" i="5"/>
  <c r="C295" i="5"/>
  <c r="B295" i="5"/>
  <c r="A295" i="5"/>
  <c r="S294" i="5"/>
  <c r="J294" i="5"/>
  <c r="I294" i="5"/>
  <c r="D294" i="5"/>
  <c r="C294" i="5"/>
  <c r="B294" i="5"/>
  <c r="A294" i="5"/>
  <c r="S293" i="5"/>
  <c r="J293" i="5"/>
  <c r="I293" i="5"/>
  <c r="D293" i="5"/>
  <c r="C293" i="5"/>
  <c r="B293" i="5"/>
  <c r="A293" i="5"/>
  <c r="S292" i="5"/>
  <c r="J292" i="5"/>
  <c r="I292" i="5"/>
  <c r="D292" i="5"/>
  <c r="C292" i="5"/>
  <c r="B292" i="5"/>
  <c r="A292" i="5"/>
  <c r="S291" i="5"/>
  <c r="J291" i="5"/>
  <c r="I291" i="5"/>
  <c r="D291" i="5"/>
  <c r="C291" i="5"/>
  <c r="B291" i="5"/>
  <c r="A291" i="5"/>
  <c r="S290" i="5"/>
  <c r="J290" i="5"/>
  <c r="I290" i="5"/>
  <c r="D290" i="5"/>
  <c r="C290" i="5"/>
  <c r="B290" i="5"/>
  <c r="A290" i="5"/>
  <c r="S289" i="5"/>
  <c r="J289" i="5"/>
  <c r="I289" i="5"/>
  <c r="D289" i="5"/>
  <c r="C289" i="5"/>
  <c r="B289" i="5"/>
  <c r="A289" i="5"/>
  <c r="S288" i="5"/>
  <c r="J288" i="5"/>
  <c r="I288" i="5"/>
  <c r="D288" i="5"/>
  <c r="C288" i="5"/>
  <c r="B288" i="5"/>
  <c r="A288" i="5"/>
  <c r="S287" i="5"/>
  <c r="J287" i="5"/>
  <c r="I287" i="5"/>
  <c r="D287" i="5"/>
  <c r="C287" i="5"/>
  <c r="B287" i="5"/>
  <c r="A287" i="5"/>
  <c r="S286" i="5"/>
  <c r="J286" i="5"/>
  <c r="I286" i="5"/>
  <c r="D286" i="5"/>
  <c r="C286" i="5"/>
  <c r="B286" i="5"/>
  <c r="A286" i="5"/>
  <c r="S285" i="5"/>
  <c r="J285" i="5"/>
  <c r="I285" i="5"/>
  <c r="D285" i="5"/>
  <c r="C285" i="5"/>
  <c r="B285" i="5"/>
  <c r="A285" i="5"/>
  <c r="S284" i="5"/>
  <c r="J284" i="5"/>
  <c r="I284" i="5"/>
  <c r="D284" i="5"/>
  <c r="C284" i="5"/>
  <c r="B284" i="5"/>
  <c r="A284" i="5"/>
  <c r="S283" i="5"/>
  <c r="J283" i="5"/>
  <c r="I283" i="5"/>
  <c r="D283" i="5"/>
  <c r="C283" i="5"/>
  <c r="B283" i="5"/>
  <c r="A283" i="5"/>
  <c r="S282" i="5"/>
  <c r="J282" i="5"/>
  <c r="I282" i="5"/>
  <c r="D282" i="5"/>
  <c r="C282" i="5"/>
  <c r="B282" i="5"/>
  <c r="A282" i="5"/>
  <c r="S281" i="5"/>
  <c r="J281" i="5"/>
  <c r="I281" i="5"/>
  <c r="D281" i="5"/>
  <c r="C281" i="5"/>
  <c r="B281" i="5"/>
  <c r="A281" i="5"/>
  <c r="S280" i="5"/>
  <c r="J280" i="5"/>
  <c r="I280" i="5"/>
  <c r="D280" i="5"/>
  <c r="C280" i="5"/>
  <c r="B280" i="5"/>
  <c r="A280" i="5"/>
  <c r="S279" i="5"/>
  <c r="J279" i="5"/>
  <c r="I279" i="5"/>
  <c r="D279" i="5"/>
  <c r="C279" i="5"/>
  <c r="B279" i="5"/>
  <c r="A279" i="5"/>
  <c r="S278" i="5"/>
  <c r="J278" i="5"/>
  <c r="I278" i="5"/>
  <c r="D278" i="5"/>
  <c r="C278" i="5"/>
  <c r="B278" i="5"/>
  <c r="A278" i="5"/>
  <c r="S277" i="5"/>
  <c r="J277" i="5"/>
  <c r="I277" i="5"/>
  <c r="D277" i="5"/>
  <c r="C277" i="5"/>
  <c r="B277" i="5"/>
  <c r="A277" i="5"/>
  <c r="S276" i="5"/>
  <c r="J276" i="5"/>
  <c r="I276" i="5"/>
  <c r="D276" i="5"/>
  <c r="C276" i="5"/>
  <c r="B276" i="5"/>
  <c r="A276" i="5"/>
  <c r="S275" i="5"/>
  <c r="J275" i="5"/>
  <c r="I275" i="5"/>
  <c r="D275" i="5"/>
  <c r="C275" i="5"/>
  <c r="B275" i="5"/>
  <c r="A275" i="5"/>
  <c r="S274" i="5"/>
  <c r="J274" i="5"/>
  <c r="I274" i="5"/>
  <c r="D274" i="5"/>
  <c r="C274" i="5"/>
  <c r="B274" i="5"/>
  <c r="A274" i="5"/>
  <c r="S273" i="5"/>
  <c r="J273" i="5"/>
  <c r="I273" i="5"/>
  <c r="D273" i="5"/>
  <c r="C273" i="5"/>
  <c r="B273" i="5"/>
  <c r="A273" i="5"/>
  <c r="S272" i="5"/>
  <c r="J272" i="5"/>
  <c r="I272" i="5"/>
  <c r="D272" i="5"/>
  <c r="C272" i="5"/>
  <c r="B272" i="5"/>
  <c r="A272" i="5"/>
  <c r="S271" i="5"/>
  <c r="J271" i="5"/>
  <c r="I271" i="5"/>
  <c r="D271" i="5"/>
  <c r="C271" i="5"/>
  <c r="B271" i="5"/>
  <c r="A271" i="5"/>
  <c r="S270" i="5"/>
  <c r="J270" i="5"/>
  <c r="I270" i="5"/>
  <c r="D270" i="5"/>
  <c r="C270" i="5"/>
  <c r="B270" i="5"/>
  <c r="A270" i="5"/>
  <c r="S269" i="5"/>
  <c r="J269" i="5"/>
  <c r="I269" i="5"/>
  <c r="D269" i="5"/>
  <c r="C269" i="5"/>
  <c r="B269" i="5"/>
  <c r="A269" i="5"/>
  <c r="S268" i="5"/>
  <c r="J268" i="5"/>
  <c r="I268" i="5"/>
  <c r="D268" i="5"/>
  <c r="C268" i="5"/>
  <c r="B268" i="5"/>
  <c r="A268" i="5"/>
  <c r="S267" i="5"/>
  <c r="J267" i="5"/>
  <c r="I267" i="5"/>
  <c r="D267" i="5"/>
  <c r="C267" i="5"/>
  <c r="B267" i="5"/>
  <c r="A267" i="5"/>
  <c r="S266" i="5"/>
  <c r="J266" i="5"/>
  <c r="I266" i="5"/>
  <c r="D266" i="5"/>
  <c r="C266" i="5"/>
  <c r="B266" i="5"/>
  <c r="A266" i="5"/>
  <c r="S265" i="5"/>
  <c r="J265" i="5"/>
  <c r="I265" i="5"/>
  <c r="D265" i="5"/>
  <c r="C265" i="5"/>
  <c r="B265" i="5"/>
  <c r="A265" i="5"/>
  <c r="S264" i="5"/>
  <c r="J264" i="5"/>
  <c r="I264" i="5"/>
  <c r="D264" i="5"/>
  <c r="C264" i="5"/>
  <c r="B264" i="5"/>
  <c r="A264" i="5"/>
  <c r="S263" i="5"/>
  <c r="J263" i="5"/>
  <c r="I263" i="5"/>
  <c r="D263" i="5"/>
  <c r="C263" i="5"/>
  <c r="B263" i="5"/>
  <c r="A263" i="5"/>
  <c r="S262" i="5"/>
  <c r="J262" i="5"/>
  <c r="I262" i="5"/>
  <c r="D262" i="5"/>
  <c r="C262" i="5"/>
  <c r="B262" i="5"/>
  <c r="A262" i="5"/>
  <c r="S261" i="5"/>
  <c r="J261" i="5"/>
  <c r="I261" i="5"/>
  <c r="D261" i="5"/>
  <c r="C261" i="5"/>
  <c r="B261" i="5"/>
  <c r="A261" i="5"/>
  <c r="S260" i="5"/>
  <c r="J260" i="5"/>
  <c r="I260" i="5"/>
  <c r="D260" i="5"/>
  <c r="C260" i="5"/>
  <c r="B260" i="5"/>
  <c r="A260" i="5"/>
  <c r="S259" i="5"/>
  <c r="J259" i="5"/>
  <c r="I259" i="5"/>
  <c r="D259" i="5"/>
  <c r="C259" i="5"/>
  <c r="B259" i="5"/>
  <c r="A259" i="5"/>
  <c r="S258" i="5"/>
  <c r="J258" i="5"/>
  <c r="I258" i="5"/>
  <c r="D258" i="5"/>
  <c r="C258" i="5"/>
  <c r="B258" i="5"/>
  <c r="A258" i="5"/>
  <c r="S257" i="5"/>
  <c r="J257" i="5"/>
  <c r="I257" i="5"/>
  <c r="D257" i="5"/>
  <c r="C257" i="5"/>
  <c r="B257" i="5"/>
  <c r="A257" i="5"/>
  <c r="S256" i="5"/>
  <c r="J256" i="5"/>
  <c r="I256" i="5"/>
  <c r="D256" i="5"/>
  <c r="C256" i="5"/>
  <c r="B256" i="5"/>
  <c r="A256" i="5"/>
  <c r="S255" i="5"/>
  <c r="J255" i="5"/>
  <c r="I255" i="5"/>
  <c r="D255" i="5"/>
  <c r="C255" i="5"/>
  <c r="B255" i="5"/>
  <c r="A255" i="5"/>
  <c r="S254" i="5"/>
  <c r="J254" i="5"/>
  <c r="I254" i="5"/>
  <c r="D254" i="5"/>
  <c r="C254" i="5"/>
  <c r="B254" i="5"/>
  <c r="A254" i="5"/>
  <c r="S253" i="5"/>
  <c r="J253" i="5"/>
  <c r="I253" i="5"/>
  <c r="D253" i="5"/>
  <c r="C253" i="5"/>
  <c r="B253" i="5"/>
  <c r="A253" i="5"/>
  <c r="S252" i="5"/>
  <c r="J252" i="5"/>
  <c r="I252" i="5"/>
  <c r="D252" i="5"/>
  <c r="C252" i="5"/>
  <c r="B252" i="5"/>
  <c r="A252" i="5"/>
  <c r="S251" i="5"/>
  <c r="J251" i="5"/>
  <c r="I251" i="5"/>
  <c r="D251" i="5"/>
  <c r="C251" i="5"/>
  <c r="B251" i="5"/>
  <c r="A251" i="5"/>
  <c r="S250" i="5"/>
  <c r="J250" i="5"/>
  <c r="I250" i="5"/>
  <c r="D250" i="5"/>
  <c r="C250" i="5"/>
  <c r="B250" i="5"/>
  <c r="A250" i="5"/>
  <c r="S249" i="5"/>
  <c r="J249" i="5"/>
  <c r="I249" i="5"/>
  <c r="D249" i="5"/>
  <c r="C249" i="5"/>
  <c r="B249" i="5"/>
  <c r="A249" i="5"/>
  <c r="J248" i="5"/>
  <c r="S248" i="5" s="1"/>
  <c r="C248" i="5"/>
  <c r="I248" i="5" s="1"/>
  <c r="B248" i="5"/>
  <c r="S247" i="5"/>
  <c r="J247" i="5"/>
  <c r="I247" i="5"/>
  <c r="C247" i="5"/>
  <c r="B247" i="5"/>
  <c r="A247" i="5"/>
  <c r="S246" i="5"/>
  <c r="J246" i="5"/>
  <c r="I246" i="5"/>
  <c r="C246" i="5"/>
  <c r="B246" i="5"/>
  <c r="A246" i="5"/>
  <c r="S245" i="5"/>
  <c r="J245" i="5"/>
  <c r="I245" i="5"/>
  <c r="C245" i="5"/>
  <c r="B245" i="5"/>
  <c r="A245" i="5"/>
  <c r="S244" i="5"/>
  <c r="J244" i="5"/>
  <c r="I244" i="5"/>
  <c r="C244" i="5"/>
  <c r="B244" i="5"/>
  <c r="A244" i="5"/>
  <c r="S243" i="5"/>
  <c r="J243" i="5"/>
  <c r="I243" i="5"/>
  <c r="C243" i="5"/>
  <c r="B243" i="5"/>
  <c r="A243" i="5"/>
  <c r="S242" i="5"/>
  <c r="J242" i="5"/>
  <c r="I242" i="5"/>
  <c r="C242" i="5"/>
  <c r="B242" i="5"/>
  <c r="A242" i="5"/>
  <c r="S241" i="5"/>
  <c r="J241" i="5"/>
  <c r="I241" i="5"/>
  <c r="D241" i="5"/>
  <c r="C241" i="5"/>
  <c r="B241" i="5"/>
  <c r="A241" i="5"/>
  <c r="S240" i="5"/>
  <c r="J240" i="5"/>
  <c r="I240" i="5"/>
  <c r="C240" i="5"/>
  <c r="B240" i="5"/>
  <c r="A240" i="5"/>
  <c r="S239" i="5"/>
  <c r="J239" i="5"/>
  <c r="I239" i="5"/>
  <c r="C239" i="5"/>
  <c r="B239" i="5"/>
  <c r="A239" i="5"/>
  <c r="S238" i="5"/>
  <c r="J238" i="5"/>
  <c r="I238" i="5"/>
  <c r="C238" i="5"/>
  <c r="B238" i="5"/>
  <c r="A238" i="5"/>
  <c r="S237" i="5"/>
  <c r="J237" i="5"/>
  <c r="I237" i="5"/>
  <c r="C237" i="5"/>
  <c r="B237" i="5"/>
  <c r="A237" i="5"/>
  <c r="S236" i="5"/>
  <c r="J236" i="5"/>
  <c r="I236" i="5"/>
  <c r="C236" i="5"/>
  <c r="B236" i="5"/>
  <c r="A236" i="5"/>
  <c r="S235" i="5"/>
  <c r="J235" i="5"/>
  <c r="I235" i="5"/>
  <c r="C235" i="5"/>
  <c r="B235" i="5"/>
  <c r="A235" i="5"/>
  <c r="S234" i="5"/>
  <c r="J234" i="5"/>
  <c r="I234" i="5"/>
  <c r="C234" i="5"/>
  <c r="B234" i="5"/>
  <c r="A234" i="5"/>
  <c r="S233" i="5"/>
  <c r="J233" i="5"/>
  <c r="I233" i="5"/>
  <c r="D233" i="5"/>
  <c r="C233" i="5"/>
  <c r="B233" i="5"/>
  <c r="A233" i="5"/>
  <c r="S232" i="5"/>
  <c r="J232" i="5"/>
  <c r="I232" i="5"/>
  <c r="C232" i="5"/>
  <c r="B232" i="5"/>
  <c r="A232" i="5"/>
  <c r="S231" i="5"/>
  <c r="J231" i="5"/>
  <c r="I231" i="5"/>
  <c r="C231" i="5"/>
  <c r="B231" i="5"/>
  <c r="A231" i="5"/>
  <c r="S230" i="5"/>
  <c r="J230" i="5"/>
  <c r="I230" i="5"/>
  <c r="C230" i="5"/>
  <c r="B230" i="5"/>
  <c r="A230" i="5"/>
  <c r="S229" i="5"/>
  <c r="J229" i="5"/>
  <c r="I229" i="5"/>
  <c r="C229" i="5"/>
  <c r="B229" i="5"/>
  <c r="A229" i="5"/>
  <c r="S228" i="5"/>
  <c r="J228" i="5"/>
  <c r="I228" i="5"/>
  <c r="C228" i="5"/>
  <c r="B228" i="5"/>
  <c r="A228" i="5"/>
  <c r="S227" i="5"/>
  <c r="J227" i="5"/>
  <c r="I227" i="5"/>
  <c r="C227" i="5"/>
  <c r="B227" i="5"/>
  <c r="A227" i="5"/>
  <c r="S226" i="5"/>
  <c r="J226" i="5"/>
  <c r="I226" i="5"/>
  <c r="C226" i="5"/>
  <c r="B226" i="5"/>
  <c r="A226" i="5"/>
  <c r="S225" i="5"/>
  <c r="J225" i="5"/>
  <c r="I225" i="5"/>
  <c r="D225" i="5"/>
  <c r="C225" i="5"/>
  <c r="B225" i="5"/>
  <c r="A225" i="5"/>
  <c r="S224" i="5"/>
  <c r="J224" i="5"/>
  <c r="I224" i="5"/>
  <c r="C224" i="5"/>
  <c r="B224" i="5"/>
  <c r="A224" i="5"/>
  <c r="S223" i="5"/>
  <c r="J223" i="5"/>
  <c r="I223" i="5"/>
  <c r="C223" i="5"/>
  <c r="B223" i="5"/>
  <c r="A223" i="5"/>
  <c r="S222" i="5"/>
  <c r="J222" i="5"/>
  <c r="I222" i="5"/>
  <c r="C222" i="5"/>
  <c r="B222" i="5"/>
  <c r="A222" i="5"/>
  <c r="S221" i="5"/>
  <c r="J221" i="5"/>
  <c r="I221" i="5"/>
  <c r="C221" i="5"/>
  <c r="B221" i="5"/>
  <c r="A221" i="5"/>
  <c r="S220" i="5"/>
  <c r="J220" i="5"/>
  <c r="I220" i="5"/>
  <c r="C220" i="5"/>
  <c r="B220" i="5"/>
  <c r="A220" i="5"/>
  <c r="S219" i="5"/>
  <c r="J219" i="5"/>
  <c r="I219" i="5"/>
  <c r="C219" i="5"/>
  <c r="B219" i="5"/>
  <c r="A219" i="5"/>
  <c r="S218" i="5"/>
  <c r="J218" i="5"/>
  <c r="I218" i="5"/>
  <c r="C218" i="5"/>
  <c r="B218" i="5"/>
  <c r="A218" i="5"/>
  <c r="S217" i="5"/>
  <c r="J217" i="5"/>
  <c r="I217" i="5"/>
  <c r="D217" i="5"/>
  <c r="C217" i="5"/>
  <c r="B217" i="5"/>
  <c r="A217" i="5"/>
  <c r="S216" i="5"/>
  <c r="J216" i="5"/>
  <c r="I216" i="5"/>
  <c r="C216" i="5"/>
  <c r="B216" i="5"/>
  <c r="A216" i="5"/>
  <c r="S215" i="5"/>
  <c r="J215" i="5"/>
  <c r="I215" i="5"/>
  <c r="C215" i="5"/>
  <c r="B215" i="5"/>
  <c r="A215" i="5"/>
  <c r="S214" i="5"/>
  <c r="J214" i="5"/>
  <c r="I214" i="5"/>
  <c r="C214" i="5"/>
  <c r="B214" i="5"/>
  <c r="A214" i="5"/>
  <c r="S213" i="5"/>
  <c r="J213" i="5"/>
  <c r="I213" i="5"/>
  <c r="C213" i="5"/>
  <c r="B213" i="5"/>
  <c r="A213" i="5"/>
  <c r="S212" i="5"/>
  <c r="J212" i="5"/>
  <c r="I212" i="5"/>
  <c r="C212" i="5"/>
  <c r="B212" i="5"/>
  <c r="A212" i="5"/>
  <c r="S211" i="5"/>
  <c r="J211" i="5"/>
  <c r="I211" i="5"/>
  <c r="C211" i="5"/>
  <c r="B211" i="5"/>
  <c r="A211" i="5"/>
  <c r="S210" i="5"/>
  <c r="J210" i="5"/>
  <c r="I210" i="5"/>
  <c r="C210" i="5"/>
  <c r="B210" i="5"/>
  <c r="A210" i="5"/>
  <c r="S209" i="5"/>
  <c r="J209" i="5"/>
  <c r="I209" i="5"/>
  <c r="C209" i="5"/>
  <c r="B209" i="5"/>
  <c r="A209" i="5"/>
  <c r="S208" i="5"/>
  <c r="J208" i="5"/>
  <c r="I208" i="5"/>
  <c r="C208" i="5"/>
  <c r="B208" i="5"/>
  <c r="A208" i="5"/>
  <c r="S207" i="5"/>
  <c r="J207" i="5"/>
  <c r="I207" i="5"/>
  <c r="C207" i="5"/>
  <c r="B207" i="5"/>
  <c r="A207" i="5"/>
  <c r="S206" i="5"/>
  <c r="J206" i="5"/>
  <c r="I206" i="5"/>
  <c r="C206" i="5"/>
  <c r="B206" i="5"/>
  <c r="A206" i="5"/>
  <c r="S205" i="5"/>
  <c r="J205" i="5"/>
  <c r="I205" i="5"/>
  <c r="C205" i="5"/>
  <c r="B205" i="5"/>
  <c r="A205" i="5"/>
  <c r="S204" i="5"/>
  <c r="J204" i="5"/>
  <c r="I204" i="5"/>
  <c r="C204" i="5"/>
  <c r="B204" i="5"/>
  <c r="A204" i="5"/>
  <c r="S203" i="5"/>
  <c r="J203" i="5"/>
  <c r="I203" i="5"/>
  <c r="C203" i="5"/>
  <c r="B203" i="5"/>
  <c r="A203" i="5"/>
  <c r="S202" i="5"/>
  <c r="J202" i="5"/>
  <c r="I202" i="5"/>
  <c r="C202" i="5"/>
  <c r="B202" i="5"/>
  <c r="A202" i="5"/>
  <c r="S201" i="5"/>
  <c r="J201" i="5"/>
  <c r="I201" i="5"/>
  <c r="C201" i="5"/>
  <c r="B201" i="5"/>
  <c r="A201" i="5"/>
  <c r="S200" i="5"/>
  <c r="J200" i="5"/>
  <c r="I200" i="5"/>
  <c r="C200" i="5"/>
  <c r="B200" i="5"/>
  <c r="A200" i="5"/>
  <c r="S199" i="5"/>
  <c r="J199" i="5"/>
  <c r="I199" i="5"/>
  <c r="C199" i="5"/>
  <c r="B199" i="5"/>
  <c r="A199" i="5"/>
  <c r="S198" i="5"/>
  <c r="J198" i="5"/>
  <c r="I198" i="5"/>
  <c r="C198" i="5"/>
  <c r="B198" i="5"/>
  <c r="A198" i="5"/>
  <c r="S197" i="5"/>
  <c r="J197" i="5"/>
  <c r="I197" i="5"/>
  <c r="C197" i="5"/>
  <c r="B197" i="5"/>
  <c r="A197" i="5"/>
  <c r="S196" i="5"/>
  <c r="J196" i="5"/>
  <c r="I196" i="5"/>
  <c r="C196" i="5"/>
  <c r="B196" i="5"/>
  <c r="A196" i="5"/>
  <c r="S195" i="5"/>
  <c r="J195" i="5"/>
  <c r="I195" i="5"/>
  <c r="C195" i="5"/>
  <c r="B195" i="5"/>
  <c r="A195" i="5"/>
  <c r="S194" i="5"/>
  <c r="J194" i="5"/>
  <c r="I194" i="5"/>
  <c r="C194" i="5"/>
  <c r="B194" i="5"/>
  <c r="A194" i="5"/>
  <c r="S193" i="5"/>
  <c r="J193" i="5"/>
  <c r="I193" i="5"/>
  <c r="C193" i="5"/>
  <c r="B193" i="5"/>
  <c r="A193" i="5"/>
  <c r="S192" i="5"/>
  <c r="J192" i="5"/>
  <c r="I192" i="5"/>
  <c r="C192" i="5"/>
  <c r="B192" i="5"/>
  <c r="A192" i="5"/>
  <c r="S191" i="5"/>
  <c r="J191" i="5"/>
  <c r="I191" i="5"/>
  <c r="C191" i="5"/>
  <c r="B191" i="5"/>
  <c r="A191" i="5"/>
  <c r="S190" i="5"/>
  <c r="J190" i="5"/>
  <c r="I190" i="5"/>
  <c r="C190" i="5"/>
  <c r="B190" i="5"/>
  <c r="A190" i="5"/>
  <c r="S189" i="5"/>
  <c r="J189" i="5"/>
  <c r="I189" i="5"/>
  <c r="C189" i="5"/>
  <c r="B189" i="5"/>
  <c r="A189" i="5"/>
  <c r="S188" i="5"/>
  <c r="J188" i="5"/>
  <c r="I188" i="5"/>
  <c r="C188" i="5"/>
  <c r="B188" i="5"/>
  <c r="A188" i="5"/>
  <c r="S187" i="5"/>
  <c r="J187" i="5"/>
  <c r="I187" i="5"/>
  <c r="C187" i="5"/>
  <c r="B187" i="5"/>
  <c r="A187" i="5"/>
  <c r="S186" i="5"/>
  <c r="J186" i="5"/>
  <c r="I186" i="5"/>
  <c r="C186" i="5"/>
  <c r="B186" i="5"/>
  <c r="A186" i="5"/>
  <c r="S185" i="5"/>
  <c r="J185" i="5"/>
  <c r="I185" i="5"/>
  <c r="D185" i="5"/>
  <c r="C185" i="5"/>
  <c r="B185" i="5"/>
  <c r="A185" i="5"/>
  <c r="S184" i="5"/>
  <c r="J184" i="5"/>
  <c r="I184" i="5"/>
  <c r="C184" i="5"/>
  <c r="B184" i="5"/>
  <c r="A184" i="5"/>
  <c r="S183" i="5"/>
  <c r="J183" i="5"/>
  <c r="I183" i="5"/>
  <c r="C183" i="5"/>
  <c r="B183" i="5"/>
  <c r="A183" i="5"/>
  <c r="S182" i="5"/>
  <c r="J182" i="5"/>
  <c r="I182" i="5"/>
  <c r="C182" i="5"/>
  <c r="B182" i="5"/>
  <c r="A182" i="5"/>
  <c r="S181" i="5"/>
  <c r="J181" i="5"/>
  <c r="I181" i="5"/>
  <c r="C181" i="5"/>
  <c r="B181" i="5"/>
  <c r="A181" i="5"/>
  <c r="S180" i="5"/>
  <c r="J180" i="5"/>
  <c r="I180" i="5"/>
  <c r="C180" i="5"/>
  <c r="B180" i="5"/>
  <c r="A180" i="5"/>
  <c r="S179" i="5"/>
  <c r="J179" i="5"/>
  <c r="I179" i="5"/>
  <c r="C179" i="5"/>
  <c r="B179" i="5"/>
  <c r="A179" i="5"/>
  <c r="S178" i="5"/>
  <c r="J178" i="5"/>
  <c r="I178" i="5"/>
  <c r="C178" i="5"/>
  <c r="B178" i="5"/>
  <c r="A178" i="5"/>
  <c r="S177" i="5"/>
  <c r="J177" i="5"/>
  <c r="I177" i="5"/>
  <c r="C177" i="5"/>
  <c r="B177" i="5"/>
  <c r="A177" i="5"/>
  <c r="S176" i="5"/>
  <c r="J176" i="5"/>
  <c r="I176" i="5"/>
  <c r="C176" i="5"/>
  <c r="B176" i="5"/>
  <c r="A176" i="5"/>
  <c r="S175" i="5"/>
  <c r="J175" i="5"/>
  <c r="I175" i="5"/>
  <c r="C175" i="5"/>
  <c r="B175" i="5"/>
  <c r="A175" i="5"/>
  <c r="S174" i="5"/>
  <c r="J174" i="5"/>
  <c r="I174" i="5"/>
  <c r="C174" i="5"/>
  <c r="B174" i="5"/>
  <c r="A174" i="5"/>
  <c r="S173" i="5"/>
  <c r="J173" i="5"/>
  <c r="I173" i="5"/>
  <c r="C173" i="5"/>
  <c r="B173" i="5"/>
  <c r="A173" i="5"/>
  <c r="S172" i="5"/>
  <c r="J172" i="5"/>
  <c r="I172" i="5"/>
  <c r="C172" i="5"/>
  <c r="B172" i="5"/>
  <c r="A172" i="5"/>
  <c r="S171" i="5"/>
  <c r="J171" i="5"/>
  <c r="I171" i="5"/>
  <c r="C171" i="5"/>
  <c r="B171" i="5"/>
  <c r="A171" i="5"/>
  <c r="S170" i="5"/>
  <c r="J170" i="5"/>
  <c r="I170" i="5"/>
  <c r="C170" i="5"/>
  <c r="B170" i="5"/>
  <c r="A170" i="5"/>
  <c r="S169" i="5"/>
  <c r="J169" i="5"/>
  <c r="I169" i="5"/>
  <c r="C169" i="5"/>
  <c r="B169" i="5"/>
  <c r="A169" i="5"/>
  <c r="S168" i="5"/>
  <c r="J168" i="5"/>
  <c r="I168" i="5"/>
  <c r="C168" i="5"/>
  <c r="B168" i="5"/>
  <c r="A168" i="5"/>
  <c r="S167" i="5"/>
  <c r="J167" i="5"/>
  <c r="I167" i="5"/>
  <c r="C167" i="5"/>
  <c r="B167" i="5"/>
  <c r="A167" i="5"/>
  <c r="S166" i="5"/>
  <c r="J166" i="5"/>
  <c r="I166" i="5"/>
  <c r="C166" i="5"/>
  <c r="B166" i="5"/>
  <c r="A166" i="5"/>
  <c r="S165" i="5"/>
  <c r="J165" i="5"/>
  <c r="I165" i="5"/>
  <c r="C165" i="5"/>
  <c r="B165" i="5"/>
  <c r="A165" i="5"/>
  <c r="S164" i="5"/>
  <c r="J164" i="5"/>
  <c r="I164" i="5"/>
  <c r="C164" i="5"/>
  <c r="B164" i="5"/>
  <c r="A164" i="5"/>
  <c r="S163" i="5"/>
  <c r="J163" i="5"/>
  <c r="I163" i="5"/>
  <c r="C163" i="5"/>
  <c r="B163" i="5"/>
  <c r="A163" i="5"/>
  <c r="S162" i="5"/>
  <c r="J162" i="5"/>
  <c r="I162" i="5"/>
  <c r="C162" i="5"/>
  <c r="B162" i="5"/>
  <c r="A162" i="5"/>
  <c r="S161" i="5"/>
  <c r="J161" i="5"/>
  <c r="I161" i="5"/>
  <c r="C161" i="5"/>
  <c r="B161" i="5"/>
  <c r="A161" i="5"/>
  <c r="S160" i="5"/>
  <c r="J160" i="5"/>
  <c r="I160" i="5"/>
  <c r="C160" i="5"/>
  <c r="B160" i="5"/>
  <c r="A160" i="5"/>
  <c r="S159" i="5"/>
  <c r="J159" i="5"/>
  <c r="I159" i="5"/>
  <c r="C159" i="5"/>
  <c r="B159" i="5"/>
  <c r="A159" i="5"/>
  <c r="S158" i="5"/>
  <c r="J158" i="5"/>
  <c r="I158" i="5"/>
  <c r="C158" i="5"/>
  <c r="B158" i="5"/>
  <c r="A158" i="5"/>
  <c r="S157" i="5"/>
  <c r="J157" i="5"/>
  <c r="I157" i="5"/>
  <c r="C157" i="5"/>
  <c r="B157" i="5"/>
  <c r="A157" i="5"/>
  <c r="S156" i="5"/>
  <c r="J156" i="5"/>
  <c r="I156" i="5"/>
  <c r="C156" i="5"/>
  <c r="B156" i="5"/>
  <c r="A156" i="5"/>
  <c r="S155" i="5"/>
  <c r="J155" i="5"/>
  <c r="I155" i="5"/>
  <c r="C155" i="5"/>
  <c r="B155" i="5"/>
  <c r="A155" i="5"/>
  <c r="S154" i="5"/>
  <c r="J154" i="5"/>
  <c r="I154" i="5"/>
  <c r="C154" i="5"/>
  <c r="B154" i="5"/>
  <c r="A154" i="5"/>
  <c r="S153" i="5"/>
  <c r="J153" i="5"/>
  <c r="I153" i="5"/>
  <c r="C153" i="5"/>
  <c r="B153" i="5"/>
  <c r="A153" i="5"/>
  <c r="S152" i="5"/>
  <c r="J152" i="5"/>
  <c r="I152" i="5"/>
  <c r="C152" i="5"/>
  <c r="B152" i="5"/>
  <c r="A152" i="5"/>
  <c r="S151" i="5"/>
  <c r="J151" i="5"/>
  <c r="I151" i="5"/>
  <c r="C151" i="5"/>
  <c r="B151" i="5"/>
  <c r="A151" i="5"/>
  <c r="S150" i="5"/>
  <c r="J150" i="5"/>
  <c r="I150" i="5"/>
  <c r="C150" i="5"/>
  <c r="B150" i="5"/>
  <c r="A150" i="5"/>
  <c r="S149" i="5"/>
  <c r="J149" i="5"/>
  <c r="I149" i="5"/>
  <c r="C149" i="5"/>
  <c r="B149" i="5"/>
  <c r="A149" i="5"/>
  <c r="S148" i="5"/>
  <c r="J148" i="5"/>
  <c r="I148" i="5"/>
  <c r="C148" i="5"/>
  <c r="B148" i="5"/>
  <c r="A148" i="5"/>
  <c r="S147" i="5"/>
  <c r="J147" i="5"/>
  <c r="I147" i="5"/>
  <c r="C147" i="5"/>
  <c r="B147" i="5"/>
  <c r="A147" i="5"/>
  <c r="S146" i="5"/>
  <c r="J146" i="5"/>
  <c r="I146" i="5"/>
  <c r="C146" i="5"/>
  <c r="B146" i="5"/>
  <c r="A146" i="5"/>
  <c r="S145" i="5"/>
  <c r="J145" i="5"/>
  <c r="I145" i="5"/>
  <c r="C145" i="5"/>
  <c r="B145" i="5"/>
  <c r="A145" i="5"/>
  <c r="S144" i="5"/>
  <c r="J144" i="5"/>
  <c r="I144" i="5"/>
  <c r="C144" i="5"/>
  <c r="B144" i="5"/>
  <c r="A144" i="5"/>
  <c r="S143" i="5"/>
  <c r="J143" i="5"/>
  <c r="I143" i="5"/>
  <c r="C143" i="5"/>
  <c r="B143" i="5"/>
  <c r="A143" i="5"/>
  <c r="S142" i="5"/>
  <c r="J142" i="5"/>
  <c r="I142" i="5"/>
  <c r="C142" i="5"/>
  <c r="B142" i="5"/>
  <c r="A142" i="5"/>
  <c r="S141" i="5"/>
  <c r="J141" i="5"/>
  <c r="I141" i="5"/>
  <c r="C141" i="5"/>
  <c r="B141" i="5"/>
  <c r="A141" i="5"/>
  <c r="S140" i="5"/>
  <c r="J140" i="5"/>
  <c r="I140" i="5"/>
  <c r="C140" i="5"/>
  <c r="B140" i="5"/>
  <c r="A140" i="5"/>
  <c r="S139" i="5"/>
  <c r="J139" i="5"/>
  <c r="I139" i="5"/>
  <c r="C139" i="5"/>
  <c r="B139" i="5"/>
  <c r="A139" i="5"/>
  <c r="S138" i="5"/>
  <c r="J138" i="5"/>
  <c r="I138" i="5"/>
  <c r="C138" i="5"/>
  <c r="B138" i="5"/>
  <c r="A138" i="5"/>
  <c r="S137" i="5"/>
  <c r="J137" i="5"/>
  <c r="I137" i="5"/>
  <c r="C137" i="5"/>
  <c r="B137" i="5"/>
  <c r="A137" i="5"/>
  <c r="S136" i="5"/>
  <c r="J136" i="5"/>
  <c r="I136" i="5"/>
  <c r="C136" i="5"/>
  <c r="B136" i="5"/>
  <c r="A136" i="5"/>
  <c r="S135" i="5"/>
  <c r="J135" i="5"/>
  <c r="I135" i="5"/>
  <c r="C135" i="5"/>
  <c r="B135" i="5"/>
  <c r="A135" i="5"/>
  <c r="S134" i="5"/>
  <c r="J134" i="5"/>
  <c r="I134" i="5"/>
  <c r="C134" i="5"/>
  <c r="B134" i="5"/>
  <c r="A134" i="5"/>
  <c r="S133" i="5"/>
  <c r="J133" i="5"/>
  <c r="I133" i="5"/>
  <c r="C133" i="5"/>
  <c r="B133" i="5"/>
  <c r="A133" i="5"/>
  <c r="S132" i="5"/>
  <c r="J132" i="5"/>
  <c r="I132" i="5"/>
  <c r="C132" i="5"/>
  <c r="B132" i="5"/>
  <c r="A132" i="5"/>
  <c r="S131" i="5"/>
  <c r="J131" i="5"/>
  <c r="I131" i="5"/>
  <c r="C131" i="5"/>
  <c r="B131" i="5"/>
  <c r="A131" i="5"/>
  <c r="S130" i="5"/>
  <c r="J130" i="5"/>
  <c r="I130" i="5"/>
  <c r="C130" i="5"/>
  <c r="B130" i="5"/>
  <c r="A130" i="5"/>
  <c r="S129" i="5"/>
  <c r="J129" i="5"/>
  <c r="I129" i="5"/>
  <c r="C129" i="5"/>
  <c r="B129" i="5"/>
  <c r="A129" i="5"/>
  <c r="S128" i="5"/>
  <c r="J128" i="5"/>
  <c r="I128" i="5"/>
  <c r="C128" i="5"/>
  <c r="B128" i="5"/>
  <c r="A128" i="5"/>
  <c r="S127" i="5"/>
  <c r="J127" i="5"/>
  <c r="I127" i="5"/>
  <c r="C127" i="5"/>
  <c r="B127" i="5"/>
  <c r="A127" i="5"/>
  <c r="S126" i="5"/>
  <c r="J126" i="5"/>
  <c r="I126" i="5"/>
  <c r="C126" i="5"/>
  <c r="B126" i="5"/>
  <c r="A126" i="5"/>
  <c r="S125" i="5"/>
  <c r="J125" i="5"/>
  <c r="I125" i="5"/>
  <c r="C125" i="5"/>
  <c r="B125" i="5"/>
  <c r="A125" i="5"/>
  <c r="S124" i="5"/>
  <c r="J124" i="5"/>
  <c r="I124" i="5"/>
  <c r="C124" i="5"/>
  <c r="B124" i="5"/>
  <c r="A124" i="5"/>
  <c r="S123" i="5"/>
  <c r="J123" i="5"/>
  <c r="I123" i="5"/>
  <c r="C123" i="5"/>
  <c r="B123" i="5"/>
  <c r="A123" i="5"/>
  <c r="S122" i="5"/>
  <c r="J122" i="5"/>
  <c r="I122" i="5"/>
  <c r="C122" i="5"/>
  <c r="B122" i="5"/>
  <c r="A122" i="5"/>
  <c r="S121" i="5"/>
  <c r="J121" i="5"/>
  <c r="I121" i="5"/>
  <c r="D121" i="5"/>
  <c r="C121" i="5"/>
  <c r="B121" i="5"/>
  <c r="A121" i="5"/>
  <c r="S120" i="5"/>
  <c r="J120" i="5"/>
  <c r="I120" i="5"/>
  <c r="C120" i="5"/>
  <c r="B120" i="5"/>
  <c r="A120" i="5"/>
  <c r="S119" i="5"/>
  <c r="J119" i="5"/>
  <c r="I119" i="5"/>
  <c r="C119" i="5"/>
  <c r="B119" i="5"/>
  <c r="A119" i="5"/>
  <c r="S118" i="5"/>
  <c r="J118" i="5"/>
  <c r="I118" i="5"/>
  <c r="C118" i="5"/>
  <c r="B118" i="5"/>
  <c r="A118" i="5"/>
  <c r="S117" i="5"/>
  <c r="J117" i="5"/>
  <c r="I117" i="5"/>
  <c r="C117" i="5"/>
  <c r="B117" i="5"/>
  <c r="A117" i="5"/>
  <c r="S116" i="5"/>
  <c r="J116" i="5"/>
  <c r="I116" i="5"/>
  <c r="C116" i="5"/>
  <c r="B116" i="5"/>
  <c r="A116" i="5"/>
  <c r="S115" i="5"/>
  <c r="J115" i="5"/>
  <c r="I115" i="5"/>
  <c r="C115" i="5"/>
  <c r="B115" i="5"/>
  <c r="A115" i="5"/>
  <c r="S114" i="5"/>
  <c r="J114" i="5"/>
  <c r="I114" i="5"/>
  <c r="C114" i="5"/>
  <c r="B114" i="5"/>
  <c r="A114" i="5"/>
  <c r="S113" i="5"/>
  <c r="J113" i="5"/>
  <c r="I113" i="5"/>
  <c r="C113" i="5"/>
  <c r="B113" i="5"/>
  <c r="A113" i="5"/>
  <c r="S112" i="5"/>
  <c r="J112" i="5"/>
  <c r="I112" i="5"/>
  <c r="C112" i="5"/>
  <c r="B112" i="5"/>
  <c r="A112" i="5"/>
  <c r="S111" i="5"/>
  <c r="J111" i="5"/>
  <c r="I111" i="5"/>
  <c r="C111" i="5"/>
  <c r="B111" i="5"/>
  <c r="A111" i="5"/>
  <c r="S110" i="5"/>
  <c r="J110" i="5"/>
  <c r="I110" i="5"/>
  <c r="C110" i="5"/>
  <c r="B110" i="5"/>
  <c r="A110" i="5"/>
  <c r="S109" i="5"/>
  <c r="J109" i="5"/>
  <c r="I109" i="5"/>
  <c r="C109" i="5"/>
  <c r="B109" i="5"/>
  <c r="A109" i="5"/>
  <c r="S108" i="5"/>
  <c r="J108" i="5"/>
  <c r="I108" i="5"/>
  <c r="C108" i="5"/>
  <c r="B108" i="5"/>
  <c r="A108" i="5"/>
  <c r="S107" i="5"/>
  <c r="J107" i="5"/>
  <c r="I107" i="5"/>
  <c r="C107" i="5"/>
  <c r="B107" i="5"/>
  <c r="A107" i="5"/>
  <c r="S106" i="5"/>
  <c r="J106" i="5"/>
  <c r="I106" i="5"/>
  <c r="C106" i="5"/>
  <c r="B106" i="5"/>
  <c r="A106" i="5"/>
  <c r="S105" i="5"/>
  <c r="J105" i="5"/>
  <c r="I105" i="5"/>
  <c r="C105" i="5"/>
  <c r="B105" i="5"/>
  <c r="A105" i="5"/>
  <c r="S104" i="5"/>
  <c r="J104" i="5"/>
  <c r="I104" i="5"/>
  <c r="C104" i="5"/>
  <c r="B104" i="5"/>
  <c r="A104" i="5"/>
  <c r="S103" i="5"/>
  <c r="J103" i="5"/>
  <c r="I103" i="5"/>
  <c r="C103" i="5"/>
  <c r="B103" i="5"/>
  <c r="A103" i="5"/>
  <c r="S102" i="5"/>
  <c r="J102" i="5"/>
  <c r="I102" i="5"/>
  <c r="C102" i="5"/>
  <c r="B102" i="5"/>
  <c r="A102" i="5"/>
  <c r="S101" i="5"/>
  <c r="J101" i="5"/>
  <c r="I101" i="5"/>
  <c r="C101" i="5"/>
  <c r="B101" i="5"/>
  <c r="A101" i="5"/>
  <c r="S100" i="5"/>
  <c r="J100" i="5"/>
  <c r="I100" i="5"/>
  <c r="C100" i="5"/>
  <c r="B100" i="5"/>
  <c r="A100" i="5"/>
  <c r="S99" i="5"/>
  <c r="J99" i="5"/>
  <c r="I99" i="5"/>
  <c r="C99" i="5"/>
  <c r="B99" i="5"/>
  <c r="A99" i="5"/>
  <c r="S98" i="5"/>
  <c r="J98" i="5"/>
  <c r="I98" i="5"/>
  <c r="C98" i="5"/>
  <c r="B98" i="5"/>
  <c r="A98" i="5"/>
  <c r="S97" i="5"/>
  <c r="J97" i="5"/>
  <c r="I97" i="5"/>
  <c r="C97" i="5"/>
  <c r="B97" i="5"/>
  <c r="A97" i="5"/>
  <c r="S96" i="5"/>
  <c r="J96" i="5"/>
  <c r="I96" i="5"/>
  <c r="C96" i="5"/>
  <c r="B96" i="5"/>
  <c r="A96" i="5"/>
  <c r="S95" i="5"/>
  <c r="J95" i="5"/>
  <c r="I95" i="5"/>
  <c r="C95" i="5"/>
  <c r="B95" i="5"/>
  <c r="A95" i="5"/>
  <c r="S94" i="5"/>
  <c r="J94" i="5"/>
  <c r="I94" i="5"/>
  <c r="C94" i="5"/>
  <c r="B94" i="5"/>
  <c r="A94" i="5"/>
  <c r="S93" i="5"/>
  <c r="J93" i="5"/>
  <c r="I93" i="5"/>
  <c r="C93" i="5"/>
  <c r="B93" i="5"/>
  <c r="A93" i="5"/>
  <c r="S92" i="5"/>
  <c r="J92" i="5"/>
  <c r="I92" i="5"/>
  <c r="C92" i="5"/>
  <c r="B92" i="5"/>
  <c r="A92" i="5"/>
  <c r="S91" i="5"/>
  <c r="J91" i="5"/>
  <c r="I91" i="5"/>
  <c r="C91" i="5"/>
  <c r="B91" i="5"/>
  <c r="A91" i="5"/>
  <c r="S90" i="5"/>
  <c r="J90" i="5"/>
  <c r="I90" i="5"/>
  <c r="C90" i="5"/>
  <c r="B90" i="5"/>
  <c r="A90" i="5"/>
  <c r="S89" i="5"/>
  <c r="J89" i="5"/>
  <c r="I89" i="5"/>
  <c r="C89" i="5"/>
  <c r="B89" i="5"/>
  <c r="A89" i="5"/>
  <c r="S88" i="5"/>
  <c r="J88" i="5"/>
  <c r="I88" i="5"/>
  <c r="C88" i="5"/>
  <c r="B88" i="5"/>
  <c r="A88" i="5"/>
  <c r="S87" i="5"/>
  <c r="J87" i="5"/>
  <c r="I87" i="5"/>
  <c r="C87" i="5"/>
  <c r="B87" i="5"/>
  <c r="A87" i="5"/>
  <c r="S86" i="5"/>
  <c r="J86" i="5"/>
  <c r="I86" i="5"/>
  <c r="C86" i="5"/>
  <c r="B86" i="5"/>
  <c r="A86" i="5"/>
  <c r="S85" i="5"/>
  <c r="J85" i="5"/>
  <c r="I85" i="5"/>
  <c r="C85" i="5"/>
  <c r="B85" i="5"/>
  <c r="A85" i="5"/>
  <c r="S84" i="5"/>
  <c r="J84" i="5"/>
  <c r="I84" i="5"/>
  <c r="C84" i="5"/>
  <c r="B84" i="5"/>
  <c r="A84" i="5"/>
  <c r="S83" i="5"/>
  <c r="J83" i="5"/>
  <c r="I83" i="5"/>
  <c r="C83" i="5"/>
  <c r="B83" i="5"/>
  <c r="A83" i="5"/>
  <c r="S82" i="5"/>
  <c r="J82" i="5"/>
  <c r="I82" i="5"/>
  <c r="C82" i="5"/>
  <c r="B82" i="5"/>
  <c r="A82" i="5"/>
  <c r="S81" i="5"/>
  <c r="J81" i="5"/>
  <c r="I81" i="5"/>
  <c r="C81" i="5"/>
  <c r="B81" i="5"/>
  <c r="A81" i="5"/>
  <c r="S80" i="5"/>
  <c r="J80" i="5"/>
  <c r="I80" i="5"/>
  <c r="C80" i="5"/>
  <c r="B80" i="5"/>
  <c r="A80" i="5"/>
  <c r="S79" i="5"/>
  <c r="J79" i="5"/>
  <c r="I79" i="5"/>
  <c r="C79" i="5"/>
  <c r="B79" i="5"/>
  <c r="A79" i="5"/>
  <c r="S78" i="5"/>
  <c r="J78" i="5"/>
  <c r="I78" i="5"/>
  <c r="C78" i="5"/>
  <c r="B78" i="5"/>
  <c r="A78" i="5"/>
  <c r="S77" i="5"/>
  <c r="J77" i="5"/>
  <c r="I77" i="5"/>
  <c r="C77" i="5"/>
  <c r="B77" i="5"/>
  <c r="A77" i="5"/>
  <c r="S76" i="5"/>
  <c r="J76" i="5"/>
  <c r="I76" i="5"/>
  <c r="C76" i="5"/>
  <c r="B76" i="5"/>
  <c r="A76" i="5"/>
  <c r="S75" i="5"/>
  <c r="J75" i="5"/>
  <c r="I75" i="5"/>
  <c r="C75" i="5"/>
  <c r="B75" i="5"/>
  <c r="A75" i="5"/>
  <c r="S74" i="5"/>
  <c r="J74" i="5"/>
  <c r="I74" i="5"/>
  <c r="C74" i="5"/>
  <c r="B74" i="5"/>
  <c r="A74" i="5"/>
  <c r="S73" i="5"/>
  <c r="J73" i="5"/>
  <c r="I73" i="5"/>
  <c r="C73" i="5"/>
  <c r="B73" i="5"/>
  <c r="A73" i="5"/>
  <c r="S72" i="5"/>
  <c r="J72" i="5"/>
  <c r="I72" i="5"/>
  <c r="C72" i="5"/>
  <c r="B72" i="5"/>
  <c r="A72" i="5"/>
  <c r="S71" i="5"/>
  <c r="J71" i="5"/>
  <c r="I71" i="5"/>
  <c r="C71" i="5"/>
  <c r="B71" i="5"/>
  <c r="A71" i="5"/>
  <c r="S70" i="5"/>
  <c r="J70" i="5"/>
  <c r="I70" i="5"/>
  <c r="C70" i="5"/>
  <c r="B70" i="5"/>
  <c r="A70" i="5"/>
  <c r="S69" i="5"/>
  <c r="J69" i="5"/>
  <c r="I69" i="5"/>
  <c r="C69" i="5"/>
  <c r="B69" i="5"/>
  <c r="A69" i="5"/>
  <c r="S68" i="5"/>
  <c r="J68" i="5"/>
  <c r="I68" i="5"/>
  <c r="C68" i="5"/>
  <c r="B68" i="5"/>
  <c r="A68" i="5"/>
  <c r="S67" i="5"/>
  <c r="J67" i="5"/>
  <c r="I67" i="5"/>
  <c r="C67" i="5"/>
  <c r="B67" i="5"/>
  <c r="A67" i="5"/>
  <c r="S66" i="5"/>
  <c r="J66" i="5"/>
  <c r="I66" i="5"/>
  <c r="C66" i="5"/>
  <c r="B66" i="5"/>
  <c r="A66" i="5"/>
  <c r="S65" i="5"/>
  <c r="J65" i="5"/>
  <c r="I65" i="5"/>
  <c r="C65" i="5"/>
  <c r="B65" i="5"/>
  <c r="A65" i="5"/>
  <c r="S64" i="5"/>
  <c r="J64" i="5"/>
  <c r="I64" i="5"/>
  <c r="C64" i="5"/>
  <c r="B64" i="5"/>
  <c r="A64" i="5"/>
  <c r="S63" i="5"/>
  <c r="J63" i="5"/>
  <c r="I63" i="5"/>
  <c r="C63" i="5"/>
  <c r="B63" i="5"/>
  <c r="A63" i="5"/>
  <c r="S62" i="5"/>
  <c r="J62" i="5"/>
  <c r="I62" i="5"/>
  <c r="C62" i="5"/>
  <c r="B62" i="5"/>
  <c r="A62" i="5"/>
  <c r="S61" i="5"/>
  <c r="J61" i="5"/>
  <c r="I61" i="5"/>
  <c r="C61" i="5"/>
  <c r="B61" i="5"/>
  <c r="A61" i="5"/>
  <c r="S60" i="5"/>
  <c r="J60" i="5"/>
  <c r="I60" i="5"/>
  <c r="C60" i="5"/>
  <c r="B60" i="5"/>
  <c r="A60" i="5"/>
  <c r="S59" i="5"/>
  <c r="J59" i="5"/>
  <c r="I59" i="5"/>
  <c r="C59" i="5"/>
  <c r="B59" i="5"/>
  <c r="A59" i="5"/>
  <c r="S58" i="5"/>
  <c r="J58" i="5"/>
  <c r="I58" i="5"/>
  <c r="C58" i="5"/>
  <c r="B58" i="5"/>
  <c r="A58" i="5"/>
  <c r="S57" i="5"/>
  <c r="J57" i="5"/>
  <c r="I57" i="5"/>
  <c r="C57" i="5"/>
  <c r="B57" i="5"/>
  <c r="A57" i="5"/>
  <c r="S56" i="5"/>
  <c r="J56" i="5"/>
  <c r="I56" i="5"/>
  <c r="C56" i="5"/>
  <c r="B56" i="5"/>
  <c r="A56" i="5"/>
  <c r="S55" i="5"/>
  <c r="J55" i="5"/>
  <c r="I55" i="5"/>
  <c r="C55" i="5"/>
  <c r="B55" i="5"/>
  <c r="A55" i="5"/>
  <c r="S54" i="5"/>
  <c r="J54" i="5"/>
  <c r="I54" i="5"/>
  <c r="C54" i="5"/>
  <c r="B54" i="5"/>
  <c r="A54" i="5"/>
  <c r="S53" i="5"/>
  <c r="J53" i="5"/>
  <c r="I53" i="5"/>
  <c r="C53" i="5"/>
  <c r="B53" i="5"/>
  <c r="A53" i="5"/>
  <c r="S52" i="5"/>
  <c r="J52" i="5"/>
  <c r="I52" i="5"/>
  <c r="C52" i="5"/>
  <c r="B52" i="5"/>
  <c r="A52" i="5"/>
  <c r="S51" i="5"/>
  <c r="J51" i="5"/>
  <c r="I51" i="5"/>
  <c r="C51" i="5"/>
  <c r="B51" i="5"/>
  <c r="A51" i="5"/>
  <c r="S50" i="5"/>
  <c r="J50" i="5"/>
  <c r="I50" i="5"/>
  <c r="C50" i="5"/>
  <c r="B50" i="5"/>
  <c r="A50" i="5"/>
  <c r="S49" i="5"/>
  <c r="J49" i="5"/>
  <c r="I49" i="5"/>
  <c r="C49" i="5"/>
  <c r="B49" i="5"/>
  <c r="A49" i="5"/>
  <c r="S48" i="5"/>
  <c r="J48" i="5"/>
  <c r="I48" i="5"/>
  <c r="C48" i="5"/>
  <c r="B48" i="5"/>
  <c r="A48" i="5"/>
  <c r="S47" i="5"/>
  <c r="J47" i="5"/>
  <c r="I47" i="5"/>
  <c r="C47" i="5"/>
  <c r="B47" i="5"/>
  <c r="A47" i="5"/>
  <c r="S46" i="5"/>
  <c r="J46" i="5"/>
  <c r="I46" i="5"/>
  <c r="C46" i="5"/>
  <c r="B46" i="5"/>
  <c r="A46" i="5"/>
  <c r="S45" i="5"/>
  <c r="J45" i="5"/>
  <c r="I45" i="5"/>
  <c r="C45" i="5"/>
  <c r="B45" i="5"/>
  <c r="A45" i="5"/>
  <c r="S44" i="5"/>
  <c r="J44" i="5"/>
  <c r="I44" i="5"/>
  <c r="C44" i="5"/>
  <c r="B44" i="5"/>
  <c r="A44" i="5"/>
  <c r="S43" i="5"/>
  <c r="J43" i="5"/>
  <c r="I43" i="5"/>
  <c r="C43" i="5"/>
  <c r="B43" i="5"/>
  <c r="A43" i="5"/>
  <c r="S42" i="5"/>
  <c r="J42" i="5"/>
  <c r="I42" i="5"/>
  <c r="C42" i="5"/>
  <c r="B42" i="5"/>
  <c r="A42" i="5"/>
  <c r="S41" i="5"/>
  <c r="J41" i="5"/>
  <c r="I41" i="5"/>
  <c r="C41" i="5"/>
  <c r="B41" i="5"/>
  <c r="A41" i="5"/>
  <c r="S40" i="5"/>
  <c r="J40" i="5"/>
  <c r="I40" i="5"/>
  <c r="C40" i="5"/>
  <c r="B40" i="5"/>
  <c r="A40" i="5"/>
  <c r="S39" i="5"/>
  <c r="J39" i="5"/>
  <c r="I39" i="5"/>
  <c r="C39" i="5"/>
  <c r="B39" i="5"/>
  <c r="A39" i="5"/>
  <c r="S38" i="5"/>
  <c r="J38" i="5"/>
  <c r="I38" i="5"/>
  <c r="C38" i="5"/>
  <c r="B38" i="5"/>
  <c r="A38" i="5"/>
  <c r="S37" i="5"/>
  <c r="J37" i="5"/>
  <c r="I37" i="5"/>
  <c r="C37" i="5"/>
  <c r="B37" i="5"/>
  <c r="A37" i="5"/>
  <c r="S36" i="5"/>
  <c r="J36" i="5"/>
  <c r="I36" i="5"/>
  <c r="C36" i="5"/>
  <c r="B36" i="5"/>
  <c r="A36" i="5"/>
  <c r="S35" i="5"/>
  <c r="J35" i="5"/>
  <c r="I35" i="5"/>
  <c r="C35" i="5"/>
  <c r="B35" i="5"/>
  <c r="A35" i="5"/>
  <c r="S34" i="5"/>
  <c r="J34" i="5"/>
  <c r="I34" i="5"/>
  <c r="C34" i="5"/>
  <c r="B34" i="5"/>
  <c r="A34" i="5"/>
  <c r="S33" i="5"/>
  <c r="J33" i="5"/>
  <c r="I33" i="5"/>
  <c r="C33" i="5"/>
  <c r="B33" i="5"/>
  <c r="A33" i="5"/>
  <c r="S32" i="5"/>
  <c r="J32" i="5"/>
  <c r="I32" i="5"/>
  <c r="C32" i="5"/>
  <c r="B32" i="5"/>
  <c r="A32" i="5"/>
  <c r="S31" i="5"/>
  <c r="J31" i="5"/>
  <c r="I31" i="5"/>
  <c r="C31" i="5"/>
  <c r="B31" i="5"/>
  <c r="A31" i="5"/>
  <c r="S30" i="5"/>
  <c r="J30" i="5"/>
  <c r="I30" i="5"/>
  <c r="C30" i="5"/>
  <c r="B30" i="5"/>
  <c r="A30" i="5"/>
  <c r="S29" i="5"/>
  <c r="J29" i="5"/>
  <c r="I29" i="5"/>
  <c r="C29" i="5"/>
  <c r="B29" i="5"/>
  <c r="A29" i="5"/>
  <c r="S28" i="5"/>
  <c r="J28" i="5"/>
  <c r="I28" i="5"/>
  <c r="C28" i="5"/>
  <c r="B28" i="5"/>
  <c r="A28" i="5"/>
  <c r="S27" i="5"/>
  <c r="J27" i="5"/>
  <c r="I27" i="5"/>
  <c r="C27" i="5"/>
  <c r="B27" i="5"/>
  <c r="A27" i="5"/>
  <c r="S26" i="5"/>
  <c r="J26" i="5"/>
  <c r="I26" i="5"/>
  <c r="C26" i="5"/>
  <c r="B26" i="5"/>
  <c r="A26" i="5"/>
  <c r="S25" i="5"/>
  <c r="J25" i="5"/>
  <c r="I25" i="5"/>
  <c r="C25" i="5"/>
  <c r="B25" i="5"/>
  <c r="A25" i="5"/>
  <c r="S24" i="5"/>
  <c r="J24" i="5"/>
  <c r="I24" i="5"/>
  <c r="C24" i="5"/>
  <c r="B24" i="5"/>
  <c r="A24" i="5"/>
  <c r="S23" i="5"/>
  <c r="J23" i="5"/>
  <c r="I23" i="5"/>
  <c r="C23" i="5"/>
  <c r="B23" i="5"/>
  <c r="A23" i="5"/>
  <c r="S22" i="5"/>
  <c r="J22" i="5"/>
  <c r="I22" i="5"/>
  <c r="C22" i="5"/>
  <c r="B22" i="5"/>
  <c r="A22" i="5"/>
  <c r="S21" i="5"/>
  <c r="J21" i="5"/>
  <c r="I21" i="5"/>
  <c r="C21" i="5"/>
  <c r="B21" i="5"/>
  <c r="A21" i="5"/>
  <c r="S20" i="5"/>
  <c r="J20" i="5"/>
  <c r="I20" i="5"/>
  <c r="C20" i="5"/>
  <c r="B20" i="5"/>
  <c r="A20" i="5"/>
  <c r="S19" i="5"/>
  <c r="J19" i="5"/>
  <c r="I19" i="5"/>
  <c r="C19" i="5"/>
  <c r="B19" i="5"/>
  <c r="A19" i="5"/>
  <c r="S18" i="5"/>
  <c r="J18" i="5"/>
  <c r="I18" i="5"/>
  <c r="C18" i="5"/>
  <c r="B18" i="5"/>
  <c r="A18" i="5"/>
  <c r="S17" i="5"/>
  <c r="J17" i="5"/>
  <c r="I17" i="5"/>
  <c r="C17" i="5"/>
  <c r="B17" i="5"/>
  <c r="A17" i="5"/>
  <c r="S16" i="5"/>
  <c r="J16" i="5"/>
  <c r="I16" i="5"/>
  <c r="C16" i="5"/>
  <c r="B16" i="5"/>
  <c r="A16" i="5"/>
  <c r="S15" i="5"/>
  <c r="J15" i="5"/>
  <c r="I15" i="5"/>
  <c r="C15" i="5"/>
  <c r="B15" i="5"/>
  <c r="A15" i="5"/>
  <c r="S14" i="5"/>
  <c r="J14" i="5"/>
  <c r="I14" i="5"/>
  <c r="C14" i="5"/>
  <c r="B14" i="5"/>
  <c r="A14" i="5"/>
  <c r="S13" i="5"/>
  <c r="J13" i="5"/>
  <c r="I13" i="5"/>
  <c r="C13" i="5"/>
  <c r="B13" i="5"/>
  <c r="A13" i="5"/>
  <c r="S12" i="5"/>
  <c r="J12" i="5"/>
  <c r="I12" i="5"/>
  <c r="C12" i="5"/>
  <c r="B12" i="5"/>
  <c r="A12" i="5"/>
  <c r="S11" i="5"/>
  <c r="J11" i="5"/>
  <c r="I11" i="5"/>
  <c r="C11" i="5"/>
  <c r="B11" i="5"/>
  <c r="A11" i="5"/>
  <c r="S10" i="5"/>
  <c r="J10" i="5"/>
  <c r="I10" i="5"/>
  <c r="C10" i="5"/>
  <c r="B10" i="5"/>
  <c r="A10" i="5"/>
  <c r="S9" i="5"/>
  <c r="J9" i="5"/>
  <c r="I9" i="5"/>
  <c r="C9" i="5"/>
  <c r="B9" i="5"/>
  <c r="A9" i="5"/>
  <c r="S8" i="5"/>
  <c r="J8" i="5"/>
  <c r="I8" i="5"/>
  <c r="C8" i="5"/>
  <c r="B8" i="5"/>
  <c r="A8" i="5"/>
  <c r="S7" i="5"/>
  <c r="J7" i="5"/>
  <c r="I7" i="5"/>
  <c r="C7" i="5"/>
  <c r="B7" i="5"/>
  <c r="A7" i="5"/>
  <c r="S6" i="5"/>
  <c r="J6" i="5"/>
  <c r="I6" i="5"/>
  <c r="C6" i="5"/>
  <c r="B6" i="5"/>
  <c r="A6" i="5"/>
  <c r="S5" i="5"/>
  <c r="J5" i="5"/>
  <c r="I5" i="5"/>
  <c r="C5" i="5"/>
  <c r="B5" i="5"/>
  <c r="A5" i="5"/>
  <c r="S4" i="5"/>
  <c r="J4" i="5"/>
  <c r="I4" i="5"/>
  <c r="C4" i="5"/>
  <c r="B4" i="5"/>
  <c r="A4" i="5"/>
  <c r="S3" i="5"/>
  <c r="J3" i="5"/>
  <c r="I3" i="5"/>
  <c r="B3" i="5"/>
  <c r="A3" i="5"/>
  <c r="A1" i="5"/>
  <c r="H303" i="4"/>
  <c r="G303" i="4"/>
  <c r="E303" i="4"/>
  <c r="D303" i="4"/>
  <c r="S302" i="4"/>
  <c r="R302" i="4"/>
  <c r="Q302" i="4"/>
  <c r="M302" i="4"/>
  <c r="P302" i="4" s="1"/>
  <c r="K302" i="4"/>
  <c r="J302" i="4"/>
  <c r="I302" i="4"/>
  <c r="F302" i="4"/>
  <c r="L302" i="4" s="1"/>
  <c r="S301" i="4"/>
  <c r="R301" i="4"/>
  <c r="Q301" i="4"/>
  <c r="O301" i="4"/>
  <c r="N301" i="4"/>
  <c r="M301" i="4"/>
  <c r="P301" i="4" s="1"/>
  <c r="K301" i="4"/>
  <c r="J301" i="4"/>
  <c r="I301" i="4"/>
  <c r="F301" i="4"/>
  <c r="L301" i="4" s="1"/>
  <c r="S300" i="4"/>
  <c r="R300" i="4"/>
  <c r="Q300" i="4"/>
  <c r="M300" i="4"/>
  <c r="P300" i="4" s="1"/>
  <c r="K300" i="4"/>
  <c r="J300" i="4"/>
  <c r="I300" i="4"/>
  <c r="F300" i="4"/>
  <c r="L300" i="4" s="1"/>
  <c r="S299" i="4"/>
  <c r="R299" i="4"/>
  <c r="Q299" i="4"/>
  <c r="O299" i="4"/>
  <c r="N299" i="4"/>
  <c r="M299" i="4"/>
  <c r="P299" i="4" s="1"/>
  <c r="K299" i="4"/>
  <c r="J299" i="4"/>
  <c r="I299" i="4"/>
  <c r="F299" i="4"/>
  <c r="L299" i="4" s="1"/>
  <c r="S298" i="4"/>
  <c r="R298" i="4"/>
  <c r="Q298" i="4"/>
  <c r="M298" i="4"/>
  <c r="P298" i="4" s="1"/>
  <c r="K298" i="4"/>
  <c r="J298" i="4"/>
  <c r="I298" i="4"/>
  <c r="F298" i="4"/>
  <c r="L298" i="4" s="1"/>
  <c r="S297" i="4"/>
  <c r="R297" i="4"/>
  <c r="Q297" i="4"/>
  <c r="O297" i="4"/>
  <c r="N297" i="4"/>
  <c r="M297" i="4"/>
  <c r="P297" i="4" s="1"/>
  <c r="K297" i="4"/>
  <c r="J297" i="4"/>
  <c r="I297" i="4"/>
  <c r="F297" i="4"/>
  <c r="L297" i="4" s="1"/>
  <c r="S296" i="4"/>
  <c r="R296" i="4"/>
  <c r="Q296" i="4"/>
  <c r="M296" i="4"/>
  <c r="P296" i="4" s="1"/>
  <c r="K296" i="4"/>
  <c r="J296" i="4"/>
  <c r="I296" i="4"/>
  <c r="F296" i="4"/>
  <c r="L296" i="4" s="1"/>
  <c r="S295" i="4"/>
  <c r="R295" i="4"/>
  <c r="Q295" i="4"/>
  <c r="O295" i="4"/>
  <c r="N295" i="4"/>
  <c r="M295" i="4"/>
  <c r="P295" i="4" s="1"/>
  <c r="K295" i="4"/>
  <c r="J295" i="4"/>
  <c r="I295" i="4"/>
  <c r="F295" i="4"/>
  <c r="L295" i="4" s="1"/>
  <c r="S294" i="4"/>
  <c r="R294" i="4"/>
  <c r="Q294" i="4"/>
  <c r="M294" i="4"/>
  <c r="P294" i="4" s="1"/>
  <c r="K294" i="4"/>
  <c r="J294" i="4"/>
  <c r="I294" i="4"/>
  <c r="F294" i="4"/>
  <c r="L294" i="4" s="1"/>
  <c r="S293" i="4"/>
  <c r="R293" i="4"/>
  <c r="Q293" i="4"/>
  <c r="O293" i="4"/>
  <c r="N293" i="4"/>
  <c r="M293" i="4"/>
  <c r="P293" i="4" s="1"/>
  <c r="K293" i="4"/>
  <c r="J293" i="4"/>
  <c r="I293" i="4"/>
  <c r="F293" i="4"/>
  <c r="L293" i="4" s="1"/>
  <c r="S292" i="4"/>
  <c r="R292" i="4"/>
  <c r="Q292" i="4"/>
  <c r="M292" i="4"/>
  <c r="P292" i="4" s="1"/>
  <c r="K292" i="4"/>
  <c r="J292" i="4"/>
  <c r="I292" i="4"/>
  <c r="F292" i="4"/>
  <c r="L292" i="4" s="1"/>
  <c r="S291" i="4"/>
  <c r="R291" i="4"/>
  <c r="Q291" i="4"/>
  <c r="O291" i="4"/>
  <c r="N291" i="4"/>
  <c r="M291" i="4"/>
  <c r="P291" i="4" s="1"/>
  <c r="K291" i="4"/>
  <c r="J291" i="4"/>
  <c r="I291" i="4"/>
  <c r="F291" i="4"/>
  <c r="L291" i="4" s="1"/>
  <c r="S290" i="4"/>
  <c r="R290" i="4"/>
  <c r="Q290" i="4"/>
  <c r="M290" i="4"/>
  <c r="P290" i="4" s="1"/>
  <c r="K290" i="4"/>
  <c r="J290" i="4"/>
  <c r="I290" i="4"/>
  <c r="F290" i="4"/>
  <c r="L290" i="4" s="1"/>
  <c r="S289" i="4"/>
  <c r="R289" i="4"/>
  <c r="Q289" i="4"/>
  <c r="O289" i="4"/>
  <c r="N289" i="4"/>
  <c r="M289" i="4"/>
  <c r="P289" i="4" s="1"/>
  <c r="K289" i="4"/>
  <c r="J289" i="4"/>
  <c r="I289" i="4"/>
  <c r="F289" i="4"/>
  <c r="L289" i="4" s="1"/>
  <c r="S288" i="4"/>
  <c r="R288" i="4"/>
  <c r="Q288" i="4"/>
  <c r="M288" i="4"/>
  <c r="P288" i="4" s="1"/>
  <c r="K288" i="4"/>
  <c r="J288" i="4"/>
  <c r="I288" i="4"/>
  <c r="F288" i="4"/>
  <c r="L288" i="4" s="1"/>
  <c r="S287" i="4"/>
  <c r="R287" i="4"/>
  <c r="Q287" i="4"/>
  <c r="O287" i="4"/>
  <c r="N287" i="4"/>
  <c r="M287" i="4"/>
  <c r="P287" i="4" s="1"/>
  <c r="K287" i="4"/>
  <c r="J287" i="4"/>
  <c r="I287" i="4"/>
  <c r="F287" i="4"/>
  <c r="L287" i="4" s="1"/>
  <c r="S286" i="4"/>
  <c r="R286" i="4"/>
  <c r="Q286" i="4"/>
  <c r="M286" i="4"/>
  <c r="P286" i="4" s="1"/>
  <c r="K286" i="4"/>
  <c r="J286" i="4"/>
  <c r="I286" i="4"/>
  <c r="F286" i="4"/>
  <c r="L286" i="4" s="1"/>
  <c r="S285" i="4"/>
  <c r="R285" i="4"/>
  <c r="Q285" i="4"/>
  <c r="O285" i="4"/>
  <c r="N285" i="4"/>
  <c r="M285" i="4"/>
  <c r="P285" i="4" s="1"/>
  <c r="K285" i="4"/>
  <c r="J285" i="4"/>
  <c r="I285" i="4"/>
  <c r="F285" i="4"/>
  <c r="L285" i="4" s="1"/>
  <c r="S284" i="4"/>
  <c r="R284" i="4"/>
  <c r="Q284" i="4"/>
  <c r="M284" i="4"/>
  <c r="P284" i="4" s="1"/>
  <c r="K284" i="4"/>
  <c r="J284" i="4"/>
  <c r="I284" i="4"/>
  <c r="F284" i="4"/>
  <c r="L284" i="4" s="1"/>
  <c r="S283" i="4"/>
  <c r="R283" i="4"/>
  <c r="Q283" i="4"/>
  <c r="O283" i="4"/>
  <c r="N283" i="4"/>
  <c r="M283" i="4"/>
  <c r="P283" i="4" s="1"/>
  <c r="K283" i="4"/>
  <c r="J283" i="4"/>
  <c r="I283" i="4"/>
  <c r="F283" i="4"/>
  <c r="L283" i="4" s="1"/>
  <c r="S282" i="4"/>
  <c r="R282" i="4"/>
  <c r="Q282" i="4"/>
  <c r="M282" i="4"/>
  <c r="P282" i="4" s="1"/>
  <c r="K282" i="4"/>
  <c r="J282" i="4"/>
  <c r="I282" i="4"/>
  <c r="F282" i="4"/>
  <c r="L282" i="4" s="1"/>
  <c r="S281" i="4"/>
  <c r="R281" i="4"/>
  <c r="Q281" i="4"/>
  <c r="O281" i="4"/>
  <c r="N281" i="4"/>
  <c r="M281" i="4"/>
  <c r="P281" i="4" s="1"/>
  <c r="K281" i="4"/>
  <c r="J281" i="4"/>
  <c r="I281" i="4"/>
  <c r="F281" i="4"/>
  <c r="L281" i="4" s="1"/>
  <c r="S280" i="4"/>
  <c r="R280" i="4"/>
  <c r="Q280" i="4"/>
  <c r="M280" i="4"/>
  <c r="P280" i="4" s="1"/>
  <c r="K280" i="4"/>
  <c r="J280" i="4"/>
  <c r="I280" i="4"/>
  <c r="F280" i="4"/>
  <c r="L280" i="4" s="1"/>
  <c r="S279" i="4"/>
  <c r="R279" i="4"/>
  <c r="Q279" i="4"/>
  <c r="O279" i="4"/>
  <c r="N279" i="4"/>
  <c r="M279" i="4"/>
  <c r="P279" i="4" s="1"/>
  <c r="K279" i="4"/>
  <c r="J279" i="4"/>
  <c r="I279" i="4"/>
  <c r="F279" i="4"/>
  <c r="L279" i="4" s="1"/>
  <c r="S278" i="4"/>
  <c r="R278" i="4"/>
  <c r="Q278" i="4"/>
  <c r="M278" i="4"/>
  <c r="P278" i="4" s="1"/>
  <c r="K278" i="4"/>
  <c r="J278" i="4"/>
  <c r="I278" i="4"/>
  <c r="F278" i="4"/>
  <c r="L278" i="4" s="1"/>
  <c r="S277" i="4"/>
  <c r="R277" i="4"/>
  <c r="Q277" i="4"/>
  <c r="O277" i="4"/>
  <c r="N277" i="4"/>
  <c r="M277" i="4"/>
  <c r="P277" i="4" s="1"/>
  <c r="K277" i="4"/>
  <c r="J277" i="4"/>
  <c r="I277" i="4"/>
  <c r="F277" i="4"/>
  <c r="L277" i="4" s="1"/>
  <c r="S276" i="4"/>
  <c r="R276" i="4"/>
  <c r="Q276" i="4"/>
  <c r="M276" i="4"/>
  <c r="P276" i="4" s="1"/>
  <c r="K276" i="4"/>
  <c r="J276" i="4"/>
  <c r="I276" i="4"/>
  <c r="F276" i="4"/>
  <c r="L276" i="4" s="1"/>
  <c r="S275" i="4"/>
  <c r="R275" i="4"/>
  <c r="Q275" i="4"/>
  <c r="O275" i="4"/>
  <c r="N275" i="4"/>
  <c r="M275" i="4"/>
  <c r="P275" i="4" s="1"/>
  <c r="K275" i="4"/>
  <c r="J275" i="4"/>
  <c r="I275" i="4"/>
  <c r="F275" i="4"/>
  <c r="L275" i="4" s="1"/>
  <c r="S274" i="4"/>
  <c r="R274" i="4"/>
  <c r="Q274" i="4"/>
  <c r="M274" i="4"/>
  <c r="P274" i="4" s="1"/>
  <c r="K274" i="4"/>
  <c r="J274" i="4"/>
  <c r="I274" i="4"/>
  <c r="F274" i="4"/>
  <c r="L274" i="4" s="1"/>
  <c r="S273" i="4"/>
  <c r="R273" i="4"/>
  <c r="Q273" i="4"/>
  <c r="O273" i="4"/>
  <c r="N273" i="4"/>
  <c r="M273" i="4"/>
  <c r="P273" i="4" s="1"/>
  <c r="K273" i="4"/>
  <c r="J273" i="4"/>
  <c r="I273" i="4"/>
  <c r="F273" i="4"/>
  <c r="L273" i="4" s="1"/>
  <c r="S272" i="4"/>
  <c r="R272" i="4"/>
  <c r="Q272" i="4"/>
  <c r="M272" i="4"/>
  <c r="P272" i="4" s="1"/>
  <c r="K272" i="4"/>
  <c r="J272" i="4"/>
  <c r="I272" i="4"/>
  <c r="F272" i="4"/>
  <c r="L272" i="4" s="1"/>
  <c r="S271" i="4"/>
  <c r="R271" i="4"/>
  <c r="Q271" i="4"/>
  <c r="O271" i="4"/>
  <c r="N271" i="4"/>
  <c r="M271" i="4"/>
  <c r="P271" i="4" s="1"/>
  <c r="K271" i="4"/>
  <c r="J271" i="4"/>
  <c r="I271" i="4"/>
  <c r="F271" i="4"/>
  <c r="L271" i="4" s="1"/>
  <c r="S270" i="4"/>
  <c r="R270" i="4"/>
  <c r="Q270" i="4"/>
  <c r="M270" i="4"/>
  <c r="P270" i="4" s="1"/>
  <c r="K270" i="4"/>
  <c r="J270" i="4"/>
  <c r="I270" i="4"/>
  <c r="F270" i="4"/>
  <c r="L270" i="4" s="1"/>
  <c r="S269" i="4"/>
  <c r="R269" i="4"/>
  <c r="Q269" i="4"/>
  <c r="O269" i="4"/>
  <c r="N269" i="4"/>
  <c r="M269" i="4"/>
  <c r="P269" i="4" s="1"/>
  <c r="K269" i="4"/>
  <c r="J269" i="4"/>
  <c r="I269" i="4"/>
  <c r="F269" i="4"/>
  <c r="L269" i="4" s="1"/>
  <c r="S268" i="4"/>
  <c r="R268" i="4"/>
  <c r="Q268" i="4"/>
  <c r="M268" i="4"/>
  <c r="P268" i="4" s="1"/>
  <c r="K268" i="4"/>
  <c r="J268" i="4"/>
  <c r="I268" i="4"/>
  <c r="F268" i="4"/>
  <c r="L268" i="4" s="1"/>
  <c r="S267" i="4"/>
  <c r="R267" i="4"/>
  <c r="Q267" i="4"/>
  <c r="O267" i="4"/>
  <c r="N267" i="4"/>
  <c r="M267" i="4"/>
  <c r="P267" i="4" s="1"/>
  <c r="K267" i="4"/>
  <c r="J267" i="4"/>
  <c r="I267" i="4"/>
  <c r="F267" i="4"/>
  <c r="L267" i="4" s="1"/>
  <c r="S266" i="4"/>
  <c r="R266" i="4"/>
  <c r="Q266" i="4"/>
  <c r="M266" i="4"/>
  <c r="P266" i="4" s="1"/>
  <c r="K266" i="4"/>
  <c r="J266" i="4"/>
  <c r="I266" i="4"/>
  <c r="F266" i="4"/>
  <c r="L266" i="4" s="1"/>
  <c r="S265" i="4"/>
  <c r="R265" i="4"/>
  <c r="Q265" i="4"/>
  <c r="O265" i="4"/>
  <c r="N265" i="4"/>
  <c r="M265" i="4"/>
  <c r="P265" i="4" s="1"/>
  <c r="K265" i="4"/>
  <c r="J265" i="4"/>
  <c r="I265" i="4"/>
  <c r="F265" i="4"/>
  <c r="L265" i="4" s="1"/>
  <c r="S264" i="4"/>
  <c r="R264" i="4"/>
  <c r="Q264" i="4"/>
  <c r="M264" i="4"/>
  <c r="P264" i="4" s="1"/>
  <c r="K264" i="4"/>
  <c r="J264" i="4"/>
  <c r="I264" i="4"/>
  <c r="F264" i="4"/>
  <c r="L264" i="4" s="1"/>
  <c r="S263" i="4"/>
  <c r="R263" i="4"/>
  <c r="Q263" i="4"/>
  <c r="O263" i="4"/>
  <c r="N263" i="4"/>
  <c r="M263" i="4"/>
  <c r="P263" i="4" s="1"/>
  <c r="K263" i="4"/>
  <c r="J263" i="4"/>
  <c r="I263" i="4"/>
  <c r="F263" i="4"/>
  <c r="L263" i="4" s="1"/>
  <c r="S262" i="4"/>
  <c r="R262" i="4"/>
  <c r="Q262" i="4"/>
  <c r="M262" i="4"/>
  <c r="P262" i="4" s="1"/>
  <c r="K262" i="4"/>
  <c r="J262" i="4"/>
  <c r="I262" i="4"/>
  <c r="F262" i="4"/>
  <c r="L262" i="4" s="1"/>
  <c r="S261" i="4"/>
  <c r="R261" i="4"/>
  <c r="Q261" i="4"/>
  <c r="O261" i="4"/>
  <c r="N261" i="4"/>
  <c r="M261" i="4"/>
  <c r="P261" i="4" s="1"/>
  <c r="K261" i="4"/>
  <c r="J261" i="4"/>
  <c r="I261" i="4"/>
  <c r="F261" i="4"/>
  <c r="L261" i="4" s="1"/>
  <c r="S260" i="4"/>
  <c r="R260" i="4"/>
  <c r="Q260" i="4"/>
  <c r="M260" i="4"/>
  <c r="P260" i="4" s="1"/>
  <c r="K260" i="4"/>
  <c r="J260" i="4"/>
  <c r="I260" i="4"/>
  <c r="F260" i="4"/>
  <c r="L260" i="4" s="1"/>
  <c r="S259" i="4"/>
  <c r="R259" i="4"/>
  <c r="Q259" i="4"/>
  <c r="O259" i="4"/>
  <c r="N259" i="4"/>
  <c r="M259" i="4"/>
  <c r="P259" i="4" s="1"/>
  <c r="K259" i="4"/>
  <c r="J259" i="4"/>
  <c r="I259" i="4"/>
  <c r="F259" i="4"/>
  <c r="L259" i="4" s="1"/>
  <c r="S258" i="4"/>
  <c r="R258" i="4"/>
  <c r="Q258" i="4"/>
  <c r="M258" i="4"/>
  <c r="P258" i="4" s="1"/>
  <c r="K258" i="4"/>
  <c r="J258" i="4"/>
  <c r="I258" i="4"/>
  <c r="F258" i="4"/>
  <c r="L258" i="4" s="1"/>
  <c r="S257" i="4"/>
  <c r="R257" i="4"/>
  <c r="Q257" i="4"/>
  <c r="O257" i="4"/>
  <c r="N257" i="4"/>
  <c r="M257" i="4"/>
  <c r="P257" i="4" s="1"/>
  <c r="K257" i="4"/>
  <c r="J257" i="4"/>
  <c r="I257" i="4"/>
  <c r="F257" i="4"/>
  <c r="L257" i="4" s="1"/>
  <c r="S256" i="4"/>
  <c r="R256" i="4"/>
  <c r="Q256" i="4"/>
  <c r="M256" i="4"/>
  <c r="P256" i="4" s="1"/>
  <c r="K256" i="4"/>
  <c r="J256" i="4"/>
  <c r="I256" i="4"/>
  <c r="F256" i="4"/>
  <c r="L256" i="4" s="1"/>
  <c r="S255" i="4"/>
  <c r="R255" i="4"/>
  <c r="Q255" i="4"/>
  <c r="O255" i="4"/>
  <c r="N255" i="4"/>
  <c r="M255" i="4"/>
  <c r="P255" i="4" s="1"/>
  <c r="K255" i="4"/>
  <c r="J255" i="4"/>
  <c r="I255" i="4"/>
  <c r="F255" i="4"/>
  <c r="L255" i="4" s="1"/>
  <c r="S254" i="4"/>
  <c r="R254" i="4"/>
  <c r="Q254" i="4"/>
  <c r="M254" i="4"/>
  <c r="P254" i="4" s="1"/>
  <c r="K254" i="4"/>
  <c r="J254" i="4"/>
  <c r="I254" i="4"/>
  <c r="F254" i="4"/>
  <c r="L254" i="4" s="1"/>
  <c r="S253" i="4"/>
  <c r="R253" i="4"/>
  <c r="Q253" i="4"/>
  <c r="O253" i="4"/>
  <c r="N253" i="4"/>
  <c r="M253" i="4"/>
  <c r="P253" i="4" s="1"/>
  <c r="K253" i="4"/>
  <c r="J253" i="4"/>
  <c r="I253" i="4"/>
  <c r="F253" i="4"/>
  <c r="L253" i="4" s="1"/>
  <c r="S252" i="4"/>
  <c r="R252" i="4"/>
  <c r="Q252" i="4"/>
  <c r="M252" i="4"/>
  <c r="P252" i="4" s="1"/>
  <c r="K252" i="4"/>
  <c r="J252" i="4"/>
  <c r="I252" i="4"/>
  <c r="F252" i="4"/>
  <c r="L252" i="4" s="1"/>
  <c r="S251" i="4"/>
  <c r="R251" i="4"/>
  <c r="Q251" i="4"/>
  <c r="O251" i="4"/>
  <c r="N251" i="4"/>
  <c r="M251" i="4"/>
  <c r="P251" i="4" s="1"/>
  <c r="K251" i="4"/>
  <c r="J251" i="4"/>
  <c r="I251" i="4"/>
  <c r="F251" i="4"/>
  <c r="L251" i="4" s="1"/>
  <c r="S250" i="4"/>
  <c r="R250" i="4"/>
  <c r="Q250" i="4"/>
  <c r="M250" i="4"/>
  <c r="P250" i="4" s="1"/>
  <c r="K250" i="4"/>
  <c r="J250" i="4"/>
  <c r="I250" i="4"/>
  <c r="F250" i="4"/>
  <c r="L250" i="4" s="1"/>
  <c r="S249" i="4"/>
  <c r="R249" i="4"/>
  <c r="Q249" i="4"/>
  <c r="O249" i="4"/>
  <c r="N249" i="4"/>
  <c r="M249" i="4"/>
  <c r="P249" i="4" s="1"/>
  <c r="K249" i="4"/>
  <c r="J249" i="4"/>
  <c r="I249" i="4"/>
  <c r="F249" i="4"/>
  <c r="L249" i="4" s="1"/>
  <c r="M248" i="4"/>
  <c r="P248" i="4" s="1"/>
  <c r="J248" i="4"/>
  <c r="S248" i="4" s="1"/>
  <c r="I248" i="4"/>
  <c r="F248" i="4"/>
  <c r="L248" i="4" s="1"/>
  <c r="S247" i="4"/>
  <c r="Q247" i="4"/>
  <c r="N247" i="4"/>
  <c r="M247" i="4"/>
  <c r="P247" i="4" s="1"/>
  <c r="K247" i="4"/>
  <c r="J247" i="4"/>
  <c r="I247" i="4"/>
  <c r="F247" i="4"/>
  <c r="S246" i="4"/>
  <c r="Q246" i="4"/>
  <c r="M246" i="4"/>
  <c r="P246" i="4" s="1"/>
  <c r="K246" i="4"/>
  <c r="J246" i="4"/>
  <c r="I246" i="4"/>
  <c r="F246" i="4"/>
  <c r="R246" i="4" s="1"/>
  <c r="S245" i="4"/>
  <c r="Q245" i="4"/>
  <c r="N245" i="4"/>
  <c r="M245" i="4"/>
  <c r="P245" i="4" s="1"/>
  <c r="K245" i="4"/>
  <c r="J245" i="4"/>
  <c r="I245" i="4"/>
  <c r="F245" i="4"/>
  <c r="L245" i="4" s="1"/>
  <c r="S244" i="4"/>
  <c r="M244" i="4"/>
  <c r="P244" i="4" s="1"/>
  <c r="J244" i="4"/>
  <c r="I244" i="4"/>
  <c r="F244" i="4"/>
  <c r="L244" i="4" s="1"/>
  <c r="S243" i="4"/>
  <c r="Q243" i="4"/>
  <c r="N243" i="4"/>
  <c r="M243" i="4"/>
  <c r="P243" i="4" s="1"/>
  <c r="J243" i="4"/>
  <c r="I243" i="4"/>
  <c r="F243" i="4"/>
  <c r="S242" i="4"/>
  <c r="Q242" i="4"/>
  <c r="M242" i="4"/>
  <c r="P242" i="4" s="1"/>
  <c r="K242" i="4"/>
  <c r="J242" i="4"/>
  <c r="I242" i="4"/>
  <c r="F242" i="4"/>
  <c r="S241" i="4"/>
  <c r="Q241" i="4"/>
  <c r="O241" i="4"/>
  <c r="N241" i="4"/>
  <c r="M241" i="4"/>
  <c r="P241" i="4" s="1"/>
  <c r="K241" i="4"/>
  <c r="J241" i="4"/>
  <c r="I241" i="4"/>
  <c r="F241" i="4"/>
  <c r="L241" i="4" s="1"/>
  <c r="S240" i="4"/>
  <c r="Q240" i="4"/>
  <c r="M240" i="4"/>
  <c r="P240" i="4" s="1"/>
  <c r="K240" i="4"/>
  <c r="J240" i="4"/>
  <c r="I240" i="4"/>
  <c r="F240" i="4"/>
  <c r="L240" i="4" s="1"/>
  <c r="S239" i="4"/>
  <c r="O239" i="4"/>
  <c r="M239" i="4"/>
  <c r="P239" i="4" s="1"/>
  <c r="J239" i="4"/>
  <c r="I239" i="4"/>
  <c r="F239" i="4"/>
  <c r="S238" i="4"/>
  <c r="R238" i="4"/>
  <c r="M238" i="4"/>
  <c r="P238" i="4" s="1"/>
  <c r="J238" i="4"/>
  <c r="I238" i="4"/>
  <c r="F238" i="4"/>
  <c r="S237" i="4"/>
  <c r="M237" i="4"/>
  <c r="J237" i="4"/>
  <c r="I237" i="4"/>
  <c r="F237" i="4"/>
  <c r="S236" i="4"/>
  <c r="M236" i="4"/>
  <c r="J236" i="4"/>
  <c r="I236" i="4"/>
  <c r="F236" i="4"/>
  <c r="S235" i="4"/>
  <c r="Q235" i="4"/>
  <c r="N235" i="4"/>
  <c r="M235" i="4"/>
  <c r="P235" i="4" s="1"/>
  <c r="K235" i="4"/>
  <c r="J235" i="4"/>
  <c r="I235" i="4"/>
  <c r="F235" i="4"/>
  <c r="S234" i="4"/>
  <c r="Q234" i="4"/>
  <c r="M234" i="4"/>
  <c r="P234" i="4" s="1"/>
  <c r="K234" i="4"/>
  <c r="J234" i="4"/>
  <c r="I234" i="4"/>
  <c r="F234" i="4"/>
  <c r="R234" i="4" s="1"/>
  <c r="S233" i="4"/>
  <c r="Q233" i="4"/>
  <c r="O233" i="4"/>
  <c r="N233" i="4"/>
  <c r="M233" i="4"/>
  <c r="P233" i="4" s="1"/>
  <c r="K233" i="4"/>
  <c r="J233" i="4"/>
  <c r="I233" i="4"/>
  <c r="F233" i="4"/>
  <c r="L233" i="4" s="1"/>
  <c r="S232" i="4"/>
  <c r="R232" i="4"/>
  <c r="Q232" i="4"/>
  <c r="M232" i="4"/>
  <c r="P232" i="4" s="1"/>
  <c r="K232" i="4"/>
  <c r="J232" i="4"/>
  <c r="I232" i="4"/>
  <c r="F232" i="4"/>
  <c r="L232" i="4" s="1"/>
  <c r="S231" i="4"/>
  <c r="M231" i="4"/>
  <c r="J231" i="4"/>
  <c r="I231" i="4"/>
  <c r="F231" i="4"/>
  <c r="S230" i="4"/>
  <c r="Q230" i="4"/>
  <c r="M230" i="4"/>
  <c r="P230" i="4" s="1"/>
  <c r="J230" i="4"/>
  <c r="I230" i="4"/>
  <c r="F230" i="4"/>
  <c r="S229" i="4"/>
  <c r="M229" i="4"/>
  <c r="J229" i="4"/>
  <c r="I229" i="4"/>
  <c r="F229" i="4"/>
  <c r="S228" i="4"/>
  <c r="M228" i="4"/>
  <c r="J228" i="4"/>
  <c r="I228" i="4"/>
  <c r="F228" i="4"/>
  <c r="S227" i="4"/>
  <c r="Q227" i="4"/>
  <c r="N227" i="4"/>
  <c r="M227" i="4"/>
  <c r="P227" i="4" s="1"/>
  <c r="K227" i="4"/>
  <c r="J227" i="4"/>
  <c r="I227" i="4"/>
  <c r="F227" i="4"/>
  <c r="S226" i="4"/>
  <c r="M226" i="4"/>
  <c r="J226" i="4"/>
  <c r="I226" i="4"/>
  <c r="F226" i="4"/>
  <c r="S225" i="4"/>
  <c r="O225" i="4"/>
  <c r="M225" i="4"/>
  <c r="P225" i="4" s="1"/>
  <c r="J225" i="4"/>
  <c r="I225" i="4"/>
  <c r="F225" i="4"/>
  <c r="L225" i="4" s="1"/>
  <c r="S224" i="4"/>
  <c r="R224" i="4"/>
  <c r="M224" i="4"/>
  <c r="P224" i="4" s="1"/>
  <c r="J224" i="4"/>
  <c r="I224" i="4"/>
  <c r="F224" i="4"/>
  <c r="L224" i="4" s="1"/>
  <c r="S223" i="4"/>
  <c r="M223" i="4"/>
  <c r="J223" i="4"/>
  <c r="I223" i="4"/>
  <c r="F223" i="4"/>
  <c r="S222" i="4"/>
  <c r="Q222" i="4"/>
  <c r="M222" i="4"/>
  <c r="P222" i="4" s="1"/>
  <c r="J222" i="4"/>
  <c r="I222" i="4"/>
  <c r="F222" i="4"/>
  <c r="S221" i="4"/>
  <c r="Q221" i="4"/>
  <c r="N221" i="4"/>
  <c r="M221" i="4"/>
  <c r="P221" i="4" s="1"/>
  <c r="K221" i="4"/>
  <c r="J221" i="4"/>
  <c r="I221" i="4"/>
  <c r="F221" i="4"/>
  <c r="L221" i="4" s="1"/>
  <c r="S220" i="4"/>
  <c r="Q220" i="4"/>
  <c r="M220" i="4"/>
  <c r="P220" i="4" s="1"/>
  <c r="K220" i="4"/>
  <c r="J220" i="4"/>
  <c r="I220" i="4"/>
  <c r="F220" i="4"/>
  <c r="L220" i="4" s="1"/>
  <c r="S219" i="4"/>
  <c r="Q219" i="4"/>
  <c r="O219" i="4"/>
  <c r="N219" i="4"/>
  <c r="M219" i="4"/>
  <c r="P219" i="4" s="1"/>
  <c r="K219" i="4"/>
  <c r="J219" i="4"/>
  <c r="I219" i="4"/>
  <c r="F219" i="4"/>
  <c r="S218" i="4"/>
  <c r="R218" i="4"/>
  <c r="Q218" i="4"/>
  <c r="M218" i="4"/>
  <c r="P218" i="4" s="1"/>
  <c r="K218" i="4"/>
  <c r="J218" i="4"/>
  <c r="I218" i="4"/>
  <c r="F218" i="4"/>
  <c r="S217" i="4"/>
  <c r="Q217" i="4"/>
  <c r="M217" i="4"/>
  <c r="K217" i="4" s="1"/>
  <c r="J217" i="4"/>
  <c r="I217" i="4"/>
  <c r="F217" i="4"/>
  <c r="L217" i="4" s="1"/>
  <c r="S216" i="4"/>
  <c r="M216" i="4"/>
  <c r="J216" i="4"/>
  <c r="I216" i="4"/>
  <c r="F216" i="4"/>
  <c r="S215" i="4"/>
  <c r="N215" i="4"/>
  <c r="M215" i="4"/>
  <c r="O215" i="4" s="1"/>
  <c r="J215" i="4"/>
  <c r="I215" i="4"/>
  <c r="F215" i="4"/>
  <c r="S214" i="4"/>
  <c r="Q214" i="4"/>
  <c r="M214" i="4"/>
  <c r="P214" i="4" s="1"/>
  <c r="K214" i="4"/>
  <c r="J214" i="4"/>
  <c r="I214" i="4"/>
  <c r="F214" i="4"/>
  <c r="S213" i="4"/>
  <c r="Q213" i="4"/>
  <c r="O213" i="4"/>
  <c r="N213" i="4"/>
  <c r="M213" i="4"/>
  <c r="P213" i="4" s="1"/>
  <c r="K213" i="4"/>
  <c r="J213" i="4"/>
  <c r="I213" i="4"/>
  <c r="F213" i="4"/>
  <c r="L213" i="4" s="1"/>
  <c r="S212" i="4"/>
  <c r="M212" i="4"/>
  <c r="J212" i="4"/>
  <c r="I212" i="4"/>
  <c r="F212" i="4"/>
  <c r="S211" i="4"/>
  <c r="R211" i="4"/>
  <c r="Q211" i="4"/>
  <c r="O211" i="4"/>
  <c r="M211" i="4"/>
  <c r="K211" i="4"/>
  <c r="J211" i="4"/>
  <c r="I211" i="4"/>
  <c r="F211" i="4"/>
  <c r="S210" i="4"/>
  <c r="R210" i="4"/>
  <c r="Q210" i="4"/>
  <c r="M210" i="4"/>
  <c r="P210" i="4" s="1"/>
  <c r="K210" i="4"/>
  <c r="J210" i="4"/>
  <c r="I210" i="4"/>
  <c r="F210" i="4"/>
  <c r="S209" i="4"/>
  <c r="Q209" i="4"/>
  <c r="N209" i="4"/>
  <c r="M209" i="4"/>
  <c r="P209" i="4" s="1"/>
  <c r="K209" i="4"/>
  <c r="J209" i="4"/>
  <c r="I209" i="4"/>
  <c r="F209" i="4"/>
  <c r="L209" i="4" s="1"/>
  <c r="S208" i="4"/>
  <c r="Q208" i="4"/>
  <c r="M208" i="4"/>
  <c r="P208" i="4" s="1"/>
  <c r="K208" i="4"/>
  <c r="J208" i="4"/>
  <c r="I208" i="4"/>
  <c r="F208" i="4"/>
  <c r="R208" i="4" s="1"/>
  <c r="S207" i="4"/>
  <c r="O207" i="4"/>
  <c r="M207" i="4"/>
  <c r="P207" i="4" s="1"/>
  <c r="J207" i="4"/>
  <c r="I207" i="4"/>
  <c r="F207" i="4"/>
  <c r="S206" i="4"/>
  <c r="R206" i="4"/>
  <c r="M206" i="4"/>
  <c r="P206" i="4" s="1"/>
  <c r="J206" i="4"/>
  <c r="I206" i="4"/>
  <c r="F206" i="4"/>
  <c r="S205" i="4"/>
  <c r="M205" i="4"/>
  <c r="J205" i="4"/>
  <c r="I205" i="4"/>
  <c r="F205" i="4"/>
  <c r="S204" i="4"/>
  <c r="M204" i="4"/>
  <c r="J204" i="4"/>
  <c r="I204" i="4"/>
  <c r="F204" i="4"/>
  <c r="S203" i="4"/>
  <c r="O203" i="4"/>
  <c r="M203" i="4"/>
  <c r="P203" i="4" s="1"/>
  <c r="J203" i="4"/>
  <c r="I203" i="4"/>
  <c r="F203" i="4"/>
  <c r="S202" i="4"/>
  <c r="R202" i="4"/>
  <c r="M202" i="4"/>
  <c r="P202" i="4" s="1"/>
  <c r="J202" i="4"/>
  <c r="I202" i="4"/>
  <c r="F202" i="4"/>
  <c r="S201" i="4"/>
  <c r="M201" i="4"/>
  <c r="J201" i="4"/>
  <c r="I201" i="4"/>
  <c r="F201" i="4"/>
  <c r="S200" i="4"/>
  <c r="Q200" i="4"/>
  <c r="M200" i="4"/>
  <c r="P200" i="4" s="1"/>
  <c r="K200" i="4"/>
  <c r="J200" i="4"/>
  <c r="I200" i="4"/>
  <c r="F200" i="4"/>
  <c r="S199" i="4"/>
  <c r="M199" i="4"/>
  <c r="J199" i="4"/>
  <c r="I199" i="4"/>
  <c r="F199" i="4"/>
  <c r="S198" i="4"/>
  <c r="Q198" i="4"/>
  <c r="M198" i="4"/>
  <c r="P198" i="4" s="1"/>
  <c r="K198" i="4"/>
  <c r="J198" i="4"/>
  <c r="I198" i="4"/>
  <c r="F198" i="4"/>
  <c r="S197" i="4"/>
  <c r="Q197" i="4"/>
  <c r="N197" i="4"/>
  <c r="M197" i="4"/>
  <c r="P197" i="4" s="1"/>
  <c r="K197" i="4"/>
  <c r="J197" i="4"/>
  <c r="I197" i="4"/>
  <c r="F197" i="4"/>
  <c r="S196" i="4"/>
  <c r="M196" i="4"/>
  <c r="J196" i="4"/>
  <c r="I196" i="4"/>
  <c r="F196" i="4"/>
  <c r="S195" i="4"/>
  <c r="O195" i="4"/>
  <c r="M195" i="4"/>
  <c r="P195" i="4" s="1"/>
  <c r="J195" i="4"/>
  <c r="I195" i="4"/>
  <c r="F195" i="4"/>
  <c r="S194" i="4"/>
  <c r="Q194" i="4"/>
  <c r="M194" i="4"/>
  <c r="P194" i="4" s="1"/>
  <c r="J194" i="4"/>
  <c r="I194" i="4"/>
  <c r="F194" i="4"/>
  <c r="S193" i="4"/>
  <c r="O193" i="4"/>
  <c r="M193" i="4"/>
  <c r="P193" i="4" s="1"/>
  <c r="J193" i="4"/>
  <c r="I193" i="4"/>
  <c r="F193" i="4"/>
  <c r="L193" i="4" s="1"/>
  <c r="S192" i="4"/>
  <c r="R192" i="4"/>
  <c r="M192" i="4"/>
  <c r="P192" i="4" s="1"/>
  <c r="J192" i="4"/>
  <c r="I192" i="4"/>
  <c r="F192" i="4"/>
  <c r="S191" i="4"/>
  <c r="M191" i="4"/>
  <c r="J191" i="4"/>
  <c r="I191" i="4"/>
  <c r="F191" i="4"/>
  <c r="S190" i="4"/>
  <c r="Q190" i="4"/>
  <c r="M190" i="4"/>
  <c r="P190" i="4" s="1"/>
  <c r="K190" i="4"/>
  <c r="J190" i="4"/>
  <c r="I190" i="4"/>
  <c r="F190" i="4"/>
  <c r="S189" i="4"/>
  <c r="Q189" i="4"/>
  <c r="N189" i="4"/>
  <c r="M189" i="4"/>
  <c r="P189" i="4" s="1"/>
  <c r="K189" i="4"/>
  <c r="J189" i="4"/>
  <c r="I189" i="4"/>
  <c r="F189" i="4"/>
  <c r="S188" i="4"/>
  <c r="Q188" i="4"/>
  <c r="M188" i="4"/>
  <c r="P188" i="4" s="1"/>
  <c r="K188" i="4"/>
  <c r="J188" i="4"/>
  <c r="I188" i="4"/>
  <c r="F188" i="4"/>
  <c r="R188" i="4" s="1"/>
  <c r="S187" i="4"/>
  <c r="Q187" i="4"/>
  <c r="O187" i="4"/>
  <c r="N187" i="4"/>
  <c r="M187" i="4"/>
  <c r="P187" i="4" s="1"/>
  <c r="K187" i="4"/>
  <c r="J187" i="4"/>
  <c r="I187" i="4"/>
  <c r="F187" i="4"/>
  <c r="S186" i="4"/>
  <c r="R186" i="4"/>
  <c r="Q186" i="4"/>
  <c r="M186" i="4"/>
  <c r="P186" i="4" s="1"/>
  <c r="K186" i="4"/>
  <c r="J186" i="4"/>
  <c r="I186" i="4"/>
  <c r="F186" i="4"/>
  <c r="S185" i="4"/>
  <c r="Q185" i="4"/>
  <c r="N185" i="4"/>
  <c r="M185" i="4"/>
  <c r="P185" i="4" s="1"/>
  <c r="K185" i="4"/>
  <c r="J185" i="4"/>
  <c r="I185" i="4"/>
  <c r="F185" i="4"/>
  <c r="L185" i="4" s="1"/>
  <c r="S184" i="4"/>
  <c r="Q184" i="4"/>
  <c r="M184" i="4"/>
  <c r="P184" i="4" s="1"/>
  <c r="K184" i="4"/>
  <c r="J184" i="4"/>
  <c r="I184" i="4"/>
  <c r="F184" i="4"/>
  <c r="R184" i="4" s="1"/>
  <c r="S183" i="4"/>
  <c r="O183" i="4"/>
  <c r="M183" i="4"/>
  <c r="P183" i="4" s="1"/>
  <c r="J183" i="4"/>
  <c r="I183" i="4"/>
  <c r="F183" i="4"/>
  <c r="S182" i="4"/>
  <c r="Q182" i="4"/>
  <c r="M182" i="4"/>
  <c r="P182" i="4" s="1"/>
  <c r="J182" i="4"/>
  <c r="I182" i="4"/>
  <c r="F182" i="4"/>
  <c r="S181" i="4"/>
  <c r="Q181" i="4"/>
  <c r="O181" i="4"/>
  <c r="N181" i="4"/>
  <c r="M181" i="4"/>
  <c r="P181" i="4" s="1"/>
  <c r="K181" i="4"/>
  <c r="J181" i="4"/>
  <c r="I181" i="4"/>
  <c r="F181" i="4"/>
  <c r="S180" i="4"/>
  <c r="M180" i="4"/>
  <c r="P180" i="4" s="1"/>
  <c r="J180" i="4"/>
  <c r="I180" i="4"/>
  <c r="F180" i="4"/>
  <c r="S179" i="4"/>
  <c r="M179" i="4"/>
  <c r="J179" i="4"/>
  <c r="I179" i="4"/>
  <c r="F179" i="4"/>
  <c r="S178" i="4"/>
  <c r="M178" i="4"/>
  <c r="J178" i="4"/>
  <c r="I178" i="4"/>
  <c r="F178" i="4"/>
  <c r="S177" i="4"/>
  <c r="O177" i="4"/>
  <c r="M177" i="4"/>
  <c r="P177" i="4" s="1"/>
  <c r="J177" i="4"/>
  <c r="I177" i="4"/>
  <c r="F177" i="4"/>
  <c r="L177" i="4" s="1"/>
  <c r="S176" i="4"/>
  <c r="R176" i="4"/>
  <c r="M176" i="4"/>
  <c r="P176" i="4" s="1"/>
  <c r="J176" i="4"/>
  <c r="I176" i="4"/>
  <c r="F176" i="4"/>
  <c r="S175" i="4"/>
  <c r="M175" i="4"/>
  <c r="J175" i="4"/>
  <c r="I175" i="4"/>
  <c r="F175" i="4"/>
  <c r="S174" i="4"/>
  <c r="Q174" i="4"/>
  <c r="M174" i="4"/>
  <c r="P174" i="4" s="1"/>
  <c r="K174" i="4"/>
  <c r="J174" i="4"/>
  <c r="I174" i="4"/>
  <c r="F174" i="4"/>
  <c r="S173" i="4"/>
  <c r="Q173" i="4"/>
  <c r="N173" i="4"/>
  <c r="M173" i="4"/>
  <c r="P173" i="4" s="1"/>
  <c r="K173" i="4"/>
  <c r="J173" i="4"/>
  <c r="I173" i="4"/>
  <c r="F173" i="4"/>
  <c r="S172" i="4"/>
  <c r="Q172" i="4"/>
  <c r="M172" i="4"/>
  <c r="P172" i="4" s="1"/>
  <c r="K172" i="4"/>
  <c r="J172" i="4"/>
  <c r="I172" i="4"/>
  <c r="F172" i="4"/>
  <c r="R172" i="4" s="1"/>
  <c r="S171" i="4"/>
  <c r="O171" i="4"/>
  <c r="M171" i="4"/>
  <c r="P171" i="4" s="1"/>
  <c r="J171" i="4"/>
  <c r="I171" i="4"/>
  <c r="F171" i="4"/>
  <c r="S170" i="4"/>
  <c r="Q170" i="4"/>
  <c r="M170" i="4"/>
  <c r="P170" i="4" s="1"/>
  <c r="J170" i="4"/>
  <c r="I170" i="4"/>
  <c r="F170" i="4"/>
  <c r="S169" i="4"/>
  <c r="O169" i="4"/>
  <c r="M169" i="4"/>
  <c r="P169" i="4" s="1"/>
  <c r="J169" i="4"/>
  <c r="I169" i="4"/>
  <c r="F169" i="4"/>
  <c r="L169" i="4" s="1"/>
  <c r="S168" i="4"/>
  <c r="Q168" i="4"/>
  <c r="M168" i="4"/>
  <c r="P168" i="4" s="1"/>
  <c r="K168" i="4"/>
  <c r="J168" i="4"/>
  <c r="I168" i="4"/>
  <c r="F168" i="4"/>
  <c r="S167" i="4"/>
  <c r="Q167" i="4"/>
  <c r="N167" i="4"/>
  <c r="M167" i="4"/>
  <c r="P167" i="4" s="1"/>
  <c r="K167" i="4"/>
  <c r="J167" i="4"/>
  <c r="I167" i="4"/>
  <c r="F167" i="4"/>
  <c r="S166" i="4"/>
  <c r="Q166" i="4"/>
  <c r="M166" i="4"/>
  <c r="P166" i="4" s="1"/>
  <c r="K166" i="4"/>
  <c r="J166" i="4"/>
  <c r="I166" i="4"/>
  <c r="F166" i="4"/>
  <c r="S165" i="4"/>
  <c r="Q165" i="4"/>
  <c r="O165" i="4"/>
  <c r="N165" i="4"/>
  <c r="M165" i="4"/>
  <c r="P165" i="4" s="1"/>
  <c r="K165" i="4"/>
  <c r="J165" i="4"/>
  <c r="I165" i="4"/>
  <c r="F165" i="4"/>
  <c r="S164" i="4"/>
  <c r="R164" i="4"/>
  <c r="Q164" i="4"/>
  <c r="M164" i="4"/>
  <c r="P164" i="4" s="1"/>
  <c r="K164" i="4"/>
  <c r="J164" i="4"/>
  <c r="I164" i="4"/>
  <c r="F164" i="4"/>
  <c r="S163" i="4"/>
  <c r="Q163" i="4"/>
  <c r="N163" i="4"/>
  <c r="M163" i="4"/>
  <c r="P163" i="4" s="1"/>
  <c r="K163" i="4"/>
  <c r="J163" i="4"/>
  <c r="I163" i="4"/>
  <c r="F163" i="4"/>
  <c r="S162" i="4"/>
  <c r="Q162" i="4"/>
  <c r="M162" i="4"/>
  <c r="P162" i="4" s="1"/>
  <c r="K162" i="4"/>
  <c r="J162" i="4"/>
  <c r="I162" i="4"/>
  <c r="F162" i="4"/>
  <c r="S161" i="4"/>
  <c r="Q161" i="4"/>
  <c r="O161" i="4"/>
  <c r="N161" i="4"/>
  <c r="M161" i="4"/>
  <c r="P161" i="4" s="1"/>
  <c r="K161" i="4"/>
  <c r="J161" i="4"/>
  <c r="I161" i="4"/>
  <c r="F161" i="4"/>
  <c r="L161" i="4" s="1"/>
  <c r="S160" i="4"/>
  <c r="R160" i="4"/>
  <c r="Q160" i="4"/>
  <c r="M160" i="4"/>
  <c r="P160" i="4" s="1"/>
  <c r="K160" i="4"/>
  <c r="J160" i="4"/>
  <c r="I160" i="4"/>
  <c r="F160" i="4"/>
  <c r="S159" i="4"/>
  <c r="Q159" i="4"/>
  <c r="N159" i="4"/>
  <c r="M159" i="4"/>
  <c r="P159" i="4" s="1"/>
  <c r="K159" i="4"/>
  <c r="J159" i="4"/>
  <c r="I159" i="4"/>
  <c r="F159" i="4"/>
  <c r="S158" i="4"/>
  <c r="Q158" i="4"/>
  <c r="M158" i="4"/>
  <c r="P158" i="4" s="1"/>
  <c r="K158" i="4"/>
  <c r="J158" i="4"/>
  <c r="I158" i="4"/>
  <c r="F158" i="4"/>
  <c r="S157" i="4"/>
  <c r="Q157" i="4"/>
  <c r="O157" i="4"/>
  <c r="N157" i="4"/>
  <c r="M157" i="4"/>
  <c r="P157" i="4" s="1"/>
  <c r="K157" i="4"/>
  <c r="J157" i="4"/>
  <c r="I157" i="4"/>
  <c r="F157" i="4"/>
  <c r="S156" i="4"/>
  <c r="R156" i="4"/>
  <c r="Q156" i="4"/>
  <c r="M156" i="4"/>
  <c r="P156" i="4" s="1"/>
  <c r="K156" i="4"/>
  <c r="J156" i="4"/>
  <c r="I156" i="4"/>
  <c r="F156" i="4"/>
  <c r="S155" i="4"/>
  <c r="Q155" i="4"/>
  <c r="N155" i="4"/>
  <c r="M155" i="4"/>
  <c r="P155" i="4" s="1"/>
  <c r="K155" i="4"/>
  <c r="J155" i="4"/>
  <c r="I155" i="4"/>
  <c r="F155" i="4"/>
  <c r="S154" i="4"/>
  <c r="Q154" i="4"/>
  <c r="M154" i="4"/>
  <c r="P154" i="4" s="1"/>
  <c r="K154" i="4"/>
  <c r="J154" i="4"/>
  <c r="I154" i="4"/>
  <c r="F154" i="4"/>
  <c r="S153" i="4"/>
  <c r="M153" i="4"/>
  <c r="J153" i="4"/>
  <c r="I153" i="4"/>
  <c r="F153" i="4"/>
  <c r="L153" i="4" s="1"/>
  <c r="S152" i="4"/>
  <c r="M152" i="4"/>
  <c r="J152" i="4"/>
  <c r="I152" i="4"/>
  <c r="F152" i="4"/>
  <c r="S151" i="4"/>
  <c r="O151" i="4"/>
  <c r="M151" i="4"/>
  <c r="P151" i="4" s="1"/>
  <c r="J151" i="4"/>
  <c r="I151" i="4"/>
  <c r="F151" i="4"/>
  <c r="S150" i="4"/>
  <c r="R150" i="4"/>
  <c r="M150" i="4"/>
  <c r="P150" i="4" s="1"/>
  <c r="J150" i="4"/>
  <c r="I150" i="4"/>
  <c r="F150" i="4"/>
  <c r="S149" i="4"/>
  <c r="M149" i="4"/>
  <c r="J149" i="4"/>
  <c r="I149" i="4"/>
  <c r="F149" i="4"/>
  <c r="S148" i="4"/>
  <c r="Q148" i="4"/>
  <c r="M148" i="4"/>
  <c r="P148" i="4" s="1"/>
  <c r="K148" i="4"/>
  <c r="J148" i="4"/>
  <c r="I148" i="4"/>
  <c r="F148" i="4"/>
  <c r="S147" i="4"/>
  <c r="Q147" i="4"/>
  <c r="O147" i="4"/>
  <c r="N147" i="4"/>
  <c r="M147" i="4"/>
  <c r="P147" i="4" s="1"/>
  <c r="K147" i="4"/>
  <c r="J147" i="4"/>
  <c r="I147" i="4"/>
  <c r="F147" i="4"/>
  <c r="S146" i="4"/>
  <c r="M146" i="4"/>
  <c r="J146" i="4"/>
  <c r="I146" i="4"/>
  <c r="F146" i="4"/>
  <c r="S145" i="4"/>
  <c r="O145" i="4"/>
  <c r="M145" i="4"/>
  <c r="P145" i="4" s="1"/>
  <c r="J145" i="4"/>
  <c r="I145" i="4"/>
  <c r="F145" i="4"/>
  <c r="L145" i="4" s="1"/>
  <c r="S144" i="4"/>
  <c r="R144" i="4"/>
  <c r="M144" i="4"/>
  <c r="P144" i="4" s="1"/>
  <c r="J144" i="4"/>
  <c r="I144" i="4"/>
  <c r="F144" i="4"/>
  <c r="S143" i="4"/>
  <c r="Q143" i="4"/>
  <c r="N143" i="4"/>
  <c r="M143" i="4"/>
  <c r="P143" i="4" s="1"/>
  <c r="J143" i="4"/>
  <c r="I143" i="4"/>
  <c r="F143" i="4"/>
  <c r="S142" i="4"/>
  <c r="Q142" i="4"/>
  <c r="M142" i="4"/>
  <c r="P142" i="4" s="1"/>
  <c r="K142" i="4"/>
  <c r="J142" i="4"/>
  <c r="I142" i="4"/>
  <c r="F142" i="4"/>
  <c r="S141" i="4"/>
  <c r="Q141" i="4"/>
  <c r="O141" i="4"/>
  <c r="N141" i="4"/>
  <c r="M141" i="4"/>
  <c r="P141" i="4" s="1"/>
  <c r="K141" i="4"/>
  <c r="J141" i="4"/>
  <c r="I141" i="4"/>
  <c r="F141" i="4"/>
  <c r="S140" i="4"/>
  <c r="R140" i="4"/>
  <c r="Q140" i="4"/>
  <c r="M140" i="4"/>
  <c r="P140" i="4" s="1"/>
  <c r="K140" i="4"/>
  <c r="J140" i="4"/>
  <c r="I140" i="4"/>
  <c r="F140" i="4"/>
  <c r="S139" i="4"/>
  <c r="Q139" i="4"/>
  <c r="N139" i="4"/>
  <c r="M139" i="4"/>
  <c r="P139" i="4" s="1"/>
  <c r="K139" i="4"/>
  <c r="J139" i="4"/>
  <c r="I139" i="4"/>
  <c r="F139" i="4"/>
  <c r="S138" i="4"/>
  <c r="Q138" i="4"/>
  <c r="M138" i="4"/>
  <c r="P138" i="4" s="1"/>
  <c r="K138" i="4"/>
  <c r="J138" i="4"/>
  <c r="I138" i="4"/>
  <c r="F138" i="4"/>
  <c r="S137" i="4"/>
  <c r="M137" i="4"/>
  <c r="J137" i="4"/>
  <c r="I137" i="4"/>
  <c r="F137" i="4"/>
  <c r="S136" i="4"/>
  <c r="M136" i="4"/>
  <c r="J136" i="4"/>
  <c r="I136" i="4"/>
  <c r="F136" i="4"/>
  <c r="S135" i="4"/>
  <c r="O135" i="4"/>
  <c r="M135" i="4"/>
  <c r="P135" i="4" s="1"/>
  <c r="J135" i="4"/>
  <c r="I135" i="4"/>
  <c r="F135" i="4"/>
  <c r="S134" i="4"/>
  <c r="Q134" i="4"/>
  <c r="M134" i="4"/>
  <c r="P134" i="4" s="1"/>
  <c r="J134" i="4"/>
  <c r="I134" i="4"/>
  <c r="F134" i="4"/>
  <c r="S133" i="4"/>
  <c r="O133" i="4"/>
  <c r="N133" i="4"/>
  <c r="M133" i="4"/>
  <c r="P133" i="4" s="1"/>
  <c r="J133" i="4"/>
  <c r="I133" i="4"/>
  <c r="F133" i="4"/>
  <c r="S132" i="4"/>
  <c r="M132" i="4"/>
  <c r="J132" i="4"/>
  <c r="I132" i="4"/>
  <c r="F132" i="4"/>
  <c r="S131" i="4"/>
  <c r="O131" i="4"/>
  <c r="N131" i="4"/>
  <c r="M131" i="4"/>
  <c r="P131" i="4" s="1"/>
  <c r="J131" i="4"/>
  <c r="I131" i="4"/>
  <c r="F131" i="4"/>
  <c r="S130" i="4"/>
  <c r="M130" i="4"/>
  <c r="J130" i="4"/>
  <c r="I130" i="4"/>
  <c r="F130" i="4"/>
  <c r="S129" i="4"/>
  <c r="O129" i="4"/>
  <c r="N129" i="4"/>
  <c r="M129" i="4"/>
  <c r="P129" i="4" s="1"/>
  <c r="J129" i="4"/>
  <c r="I129" i="4"/>
  <c r="F129" i="4"/>
  <c r="L129" i="4" s="1"/>
  <c r="S128" i="4"/>
  <c r="R128" i="4"/>
  <c r="Q128" i="4"/>
  <c r="M128" i="4"/>
  <c r="P128" i="4" s="1"/>
  <c r="J128" i="4"/>
  <c r="I128" i="4"/>
  <c r="F128" i="4"/>
  <c r="S127" i="4"/>
  <c r="Q127" i="4"/>
  <c r="O127" i="4"/>
  <c r="N127" i="4"/>
  <c r="M127" i="4"/>
  <c r="P127" i="4" s="1"/>
  <c r="K127" i="4"/>
  <c r="J127" i="4"/>
  <c r="I127" i="4"/>
  <c r="F127" i="4"/>
  <c r="S126" i="4"/>
  <c r="R126" i="4"/>
  <c r="Q126" i="4"/>
  <c r="M126" i="4"/>
  <c r="P126" i="4" s="1"/>
  <c r="K126" i="4"/>
  <c r="J126" i="4"/>
  <c r="I126" i="4"/>
  <c r="F126" i="4"/>
  <c r="S125" i="4"/>
  <c r="N125" i="4"/>
  <c r="M125" i="4"/>
  <c r="J125" i="4"/>
  <c r="I125" i="4"/>
  <c r="F125" i="4"/>
  <c r="S124" i="4"/>
  <c r="M124" i="4"/>
  <c r="J124" i="4"/>
  <c r="I124" i="4"/>
  <c r="F124" i="4"/>
  <c r="S123" i="4"/>
  <c r="Q123" i="4"/>
  <c r="O123" i="4"/>
  <c r="N123" i="4"/>
  <c r="M123" i="4"/>
  <c r="P123" i="4" s="1"/>
  <c r="K123" i="4"/>
  <c r="J123" i="4"/>
  <c r="I123" i="4"/>
  <c r="F123" i="4"/>
  <c r="S122" i="4"/>
  <c r="Q122" i="4"/>
  <c r="M122" i="4"/>
  <c r="P122" i="4" s="1"/>
  <c r="J122" i="4"/>
  <c r="I122" i="4"/>
  <c r="F122" i="4"/>
  <c r="S121" i="4"/>
  <c r="Q121" i="4"/>
  <c r="O121" i="4"/>
  <c r="N121" i="4"/>
  <c r="M121" i="4"/>
  <c r="P121" i="4" s="1"/>
  <c r="K121" i="4"/>
  <c r="J121" i="4"/>
  <c r="I121" i="4"/>
  <c r="F121" i="4"/>
  <c r="L121" i="4" s="1"/>
  <c r="S120" i="4"/>
  <c r="R120" i="4"/>
  <c r="Q120" i="4"/>
  <c r="M120" i="4"/>
  <c r="P120" i="4" s="1"/>
  <c r="K120" i="4"/>
  <c r="J120" i="4"/>
  <c r="I120" i="4"/>
  <c r="F120" i="4"/>
  <c r="S119" i="4"/>
  <c r="R119" i="4"/>
  <c r="M119" i="4"/>
  <c r="J119" i="4"/>
  <c r="I119" i="4"/>
  <c r="F119" i="4"/>
  <c r="S118" i="4"/>
  <c r="M118" i="4"/>
  <c r="J118" i="4"/>
  <c r="I118" i="4"/>
  <c r="F118" i="4"/>
  <c r="S117" i="4"/>
  <c r="Q117" i="4"/>
  <c r="O117" i="4"/>
  <c r="N117" i="4"/>
  <c r="M117" i="4"/>
  <c r="P117" i="4" s="1"/>
  <c r="K117" i="4"/>
  <c r="J117" i="4"/>
  <c r="I117" i="4"/>
  <c r="F117" i="4"/>
  <c r="S116" i="4"/>
  <c r="Q116" i="4"/>
  <c r="M116" i="4"/>
  <c r="P116" i="4" s="1"/>
  <c r="J116" i="4"/>
  <c r="I116" i="4"/>
  <c r="F116" i="4"/>
  <c r="S115" i="4"/>
  <c r="R115" i="4"/>
  <c r="M115" i="4"/>
  <c r="J115" i="4"/>
  <c r="I115" i="4"/>
  <c r="F115" i="4"/>
  <c r="S114" i="4"/>
  <c r="Q114" i="4"/>
  <c r="M114" i="4"/>
  <c r="P114" i="4" s="1"/>
  <c r="K114" i="4"/>
  <c r="J114" i="4"/>
  <c r="I114" i="4"/>
  <c r="F114" i="4"/>
  <c r="S113" i="4"/>
  <c r="N113" i="4"/>
  <c r="M113" i="4"/>
  <c r="J113" i="4"/>
  <c r="I113" i="4"/>
  <c r="F113" i="4"/>
  <c r="S112" i="4"/>
  <c r="M112" i="4"/>
  <c r="J112" i="4"/>
  <c r="I112" i="4"/>
  <c r="F112" i="4"/>
  <c r="S111" i="4"/>
  <c r="Q111" i="4"/>
  <c r="O111" i="4"/>
  <c r="N111" i="4"/>
  <c r="M111" i="4"/>
  <c r="P111" i="4" s="1"/>
  <c r="K111" i="4"/>
  <c r="J111" i="4"/>
  <c r="I111" i="4"/>
  <c r="F111" i="4"/>
  <c r="S110" i="4"/>
  <c r="R110" i="4"/>
  <c r="Q110" i="4"/>
  <c r="M110" i="4"/>
  <c r="P110" i="4" s="1"/>
  <c r="K110" i="4"/>
  <c r="J110" i="4"/>
  <c r="I110" i="4"/>
  <c r="F110" i="4"/>
  <c r="S109" i="4"/>
  <c r="N109" i="4"/>
  <c r="M109" i="4"/>
  <c r="J109" i="4"/>
  <c r="I109" i="4"/>
  <c r="F109" i="4"/>
  <c r="S108" i="4"/>
  <c r="M108" i="4"/>
  <c r="J108" i="4"/>
  <c r="I108" i="4"/>
  <c r="F108" i="4"/>
  <c r="S107" i="4"/>
  <c r="N107" i="4"/>
  <c r="M107" i="4"/>
  <c r="J107" i="4"/>
  <c r="I107" i="4"/>
  <c r="F107" i="4"/>
  <c r="S106" i="4"/>
  <c r="M106" i="4"/>
  <c r="J106" i="4"/>
  <c r="I106" i="4"/>
  <c r="F106" i="4"/>
  <c r="S105" i="4"/>
  <c r="Q105" i="4"/>
  <c r="O105" i="4"/>
  <c r="N105" i="4"/>
  <c r="M105" i="4"/>
  <c r="P105" i="4" s="1"/>
  <c r="K105" i="4"/>
  <c r="J105" i="4"/>
  <c r="I105" i="4"/>
  <c r="F105" i="4"/>
  <c r="S104" i="4"/>
  <c r="Q104" i="4"/>
  <c r="M104" i="4"/>
  <c r="P104" i="4" s="1"/>
  <c r="J104" i="4"/>
  <c r="I104" i="4"/>
  <c r="F104" i="4"/>
  <c r="S103" i="4"/>
  <c r="Q103" i="4"/>
  <c r="O103" i="4"/>
  <c r="K103" i="4" s="1"/>
  <c r="N103" i="4"/>
  <c r="M103" i="4"/>
  <c r="P103" i="4" s="1"/>
  <c r="J103" i="4"/>
  <c r="I103" i="4"/>
  <c r="F103" i="4"/>
  <c r="L103" i="4" s="1"/>
  <c r="S102" i="4"/>
  <c r="Q102" i="4"/>
  <c r="M102" i="4"/>
  <c r="P102" i="4" s="1"/>
  <c r="J102" i="4"/>
  <c r="I102" i="4"/>
  <c r="F102" i="4"/>
  <c r="S101" i="4"/>
  <c r="Q101" i="4"/>
  <c r="O101" i="4"/>
  <c r="N101" i="4"/>
  <c r="M101" i="4"/>
  <c r="P101" i="4" s="1"/>
  <c r="K101" i="4"/>
  <c r="J101" i="4"/>
  <c r="I101" i="4"/>
  <c r="F101" i="4"/>
  <c r="S100" i="4"/>
  <c r="R100" i="4"/>
  <c r="Q100" i="4"/>
  <c r="M100" i="4"/>
  <c r="P100" i="4" s="1"/>
  <c r="K100" i="4"/>
  <c r="J100" i="4"/>
  <c r="I100" i="4"/>
  <c r="F100" i="4"/>
  <c r="S99" i="4"/>
  <c r="M99" i="4"/>
  <c r="J99" i="4"/>
  <c r="I99" i="4"/>
  <c r="F99" i="4"/>
  <c r="L99" i="4" s="1"/>
  <c r="S98" i="4"/>
  <c r="M98" i="4"/>
  <c r="K98" i="4" s="1"/>
  <c r="J98" i="4"/>
  <c r="I98" i="4"/>
  <c r="F98" i="4"/>
  <c r="S97" i="4"/>
  <c r="N97" i="4"/>
  <c r="M97" i="4"/>
  <c r="J97" i="4"/>
  <c r="I97" i="4"/>
  <c r="F97" i="4"/>
  <c r="S96" i="4"/>
  <c r="M96" i="4"/>
  <c r="J96" i="4"/>
  <c r="I96" i="4"/>
  <c r="F96" i="4"/>
  <c r="S95" i="4"/>
  <c r="N95" i="4"/>
  <c r="M95" i="4"/>
  <c r="J95" i="4"/>
  <c r="I95" i="4"/>
  <c r="F95" i="4"/>
  <c r="S94" i="4"/>
  <c r="M94" i="4"/>
  <c r="J94" i="4"/>
  <c r="I94" i="4"/>
  <c r="F94" i="4"/>
  <c r="S93" i="4"/>
  <c r="O93" i="4"/>
  <c r="N93" i="4"/>
  <c r="M93" i="4"/>
  <c r="P93" i="4" s="1"/>
  <c r="J93" i="4"/>
  <c r="I93" i="4"/>
  <c r="F93" i="4"/>
  <c r="S92" i="4"/>
  <c r="R92" i="4"/>
  <c r="Q92" i="4"/>
  <c r="M92" i="4"/>
  <c r="P92" i="4" s="1"/>
  <c r="J92" i="4"/>
  <c r="I92" i="4"/>
  <c r="F92" i="4"/>
  <c r="S91" i="4"/>
  <c r="R91" i="4"/>
  <c r="M91" i="4"/>
  <c r="J91" i="4"/>
  <c r="I91" i="4"/>
  <c r="F91" i="4"/>
  <c r="S90" i="4"/>
  <c r="M90" i="4"/>
  <c r="K90" i="4" s="1"/>
  <c r="J90" i="4"/>
  <c r="I90" i="4"/>
  <c r="F90" i="4"/>
  <c r="S89" i="4"/>
  <c r="O89" i="4"/>
  <c r="N89" i="4"/>
  <c r="M89" i="4"/>
  <c r="P89" i="4" s="1"/>
  <c r="J89" i="4"/>
  <c r="I89" i="4"/>
  <c r="F89" i="4"/>
  <c r="S88" i="4"/>
  <c r="M88" i="4"/>
  <c r="J88" i="4"/>
  <c r="I88" i="4"/>
  <c r="F88" i="4"/>
  <c r="S87" i="4"/>
  <c r="Q87" i="4"/>
  <c r="O87" i="4"/>
  <c r="N87" i="4"/>
  <c r="M87" i="4"/>
  <c r="P87" i="4" s="1"/>
  <c r="K87" i="4"/>
  <c r="J87" i="4"/>
  <c r="I87" i="4"/>
  <c r="F87" i="4"/>
  <c r="L87" i="4" s="1"/>
  <c r="S86" i="4"/>
  <c r="M86" i="4"/>
  <c r="J86" i="4"/>
  <c r="I86" i="4"/>
  <c r="F86" i="4"/>
  <c r="S85" i="4"/>
  <c r="Q85" i="4"/>
  <c r="O85" i="4"/>
  <c r="N85" i="4"/>
  <c r="M85" i="4"/>
  <c r="P85" i="4" s="1"/>
  <c r="K85" i="4"/>
  <c r="J85" i="4"/>
  <c r="I85" i="4"/>
  <c r="F85" i="4"/>
  <c r="S84" i="4"/>
  <c r="R84" i="4"/>
  <c r="Q84" i="4"/>
  <c r="M84" i="4"/>
  <c r="P84" i="4" s="1"/>
  <c r="K84" i="4"/>
  <c r="J84" i="4"/>
  <c r="I84" i="4"/>
  <c r="F84" i="4"/>
  <c r="S83" i="4"/>
  <c r="R83" i="4"/>
  <c r="Q83" i="4"/>
  <c r="N83" i="4"/>
  <c r="M83" i="4"/>
  <c r="K83" i="4"/>
  <c r="J83" i="4"/>
  <c r="I83" i="4"/>
  <c r="F83" i="4"/>
  <c r="L83" i="4" s="1"/>
  <c r="S82" i="4"/>
  <c r="Q82" i="4"/>
  <c r="M82" i="4"/>
  <c r="P82" i="4" s="1"/>
  <c r="J82" i="4"/>
  <c r="I82" i="4"/>
  <c r="F82" i="4"/>
  <c r="S81" i="4"/>
  <c r="O81" i="4"/>
  <c r="N81" i="4"/>
  <c r="M81" i="4"/>
  <c r="J81" i="4"/>
  <c r="I81" i="4"/>
  <c r="F81" i="4"/>
  <c r="S80" i="4"/>
  <c r="M80" i="4"/>
  <c r="P80" i="4" s="1"/>
  <c r="J80" i="4"/>
  <c r="I80" i="4"/>
  <c r="F80" i="4"/>
  <c r="S79" i="4"/>
  <c r="M79" i="4"/>
  <c r="O79" i="4" s="1"/>
  <c r="J79" i="4"/>
  <c r="I79" i="4"/>
  <c r="F79" i="4"/>
  <c r="S78" i="4"/>
  <c r="Q78" i="4"/>
  <c r="M78" i="4"/>
  <c r="P78" i="4" s="1"/>
  <c r="J78" i="4"/>
  <c r="I78" i="4"/>
  <c r="F78" i="4"/>
  <c r="S77" i="4"/>
  <c r="Q77" i="4"/>
  <c r="O77" i="4"/>
  <c r="N77" i="4"/>
  <c r="M77" i="4"/>
  <c r="P77" i="4" s="1"/>
  <c r="K77" i="4"/>
  <c r="J77" i="4"/>
  <c r="I77" i="4"/>
  <c r="F77" i="4"/>
  <c r="S76" i="4"/>
  <c r="R76" i="4"/>
  <c r="Q76" i="4"/>
  <c r="M76" i="4"/>
  <c r="P76" i="4" s="1"/>
  <c r="K76" i="4"/>
  <c r="J76" i="4"/>
  <c r="I76" i="4"/>
  <c r="F76" i="4"/>
  <c r="S75" i="4"/>
  <c r="Q75" i="4"/>
  <c r="O75" i="4"/>
  <c r="M75" i="4"/>
  <c r="K75" i="4"/>
  <c r="J75" i="4"/>
  <c r="I75" i="4"/>
  <c r="F75" i="4"/>
  <c r="S74" i="4"/>
  <c r="Q74" i="4"/>
  <c r="M74" i="4"/>
  <c r="P74" i="4" s="1"/>
  <c r="J74" i="4"/>
  <c r="I74" i="4"/>
  <c r="F74" i="4"/>
  <c r="S73" i="4"/>
  <c r="Q73" i="4"/>
  <c r="O73" i="4"/>
  <c r="M73" i="4"/>
  <c r="J73" i="4"/>
  <c r="I73" i="4"/>
  <c r="F73" i="4"/>
  <c r="S72" i="4"/>
  <c r="M72" i="4"/>
  <c r="P72" i="4" s="1"/>
  <c r="J72" i="4"/>
  <c r="I72" i="4"/>
  <c r="F72" i="4"/>
  <c r="S71" i="4"/>
  <c r="M71" i="4"/>
  <c r="J71" i="4"/>
  <c r="I71" i="4"/>
  <c r="F71" i="4"/>
  <c r="D71" i="5" s="1"/>
  <c r="S70" i="4"/>
  <c r="P70" i="4"/>
  <c r="M70" i="4"/>
  <c r="O70" i="4" s="1"/>
  <c r="J70" i="4"/>
  <c r="I70" i="4"/>
  <c r="F70" i="4"/>
  <c r="L70" i="4" s="1"/>
  <c r="S69" i="4"/>
  <c r="M69" i="4"/>
  <c r="J69" i="4"/>
  <c r="I69" i="4"/>
  <c r="F69" i="4"/>
  <c r="D69" i="5" s="1"/>
  <c r="S68" i="4"/>
  <c r="P68" i="4"/>
  <c r="M68" i="4"/>
  <c r="O68" i="4" s="1"/>
  <c r="J68" i="4"/>
  <c r="I68" i="4"/>
  <c r="F68" i="4"/>
  <c r="R68" i="4" s="1"/>
  <c r="S67" i="4"/>
  <c r="M67" i="4"/>
  <c r="J67" i="4"/>
  <c r="I67" i="4"/>
  <c r="F67" i="4"/>
  <c r="D67" i="5" s="1"/>
  <c r="S66" i="4"/>
  <c r="P66" i="4"/>
  <c r="M66" i="4"/>
  <c r="O66" i="4" s="1"/>
  <c r="J66" i="4"/>
  <c r="I66" i="4"/>
  <c r="F66" i="4"/>
  <c r="S65" i="4"/>
  <c r="M65" i="4"/>
  <c r="J65" i="4"/>
  <c r="I65" i="4"/>
  <c r="F65" i="4"/>
  <c r="D65" i="5" s="1"/>
  <c r="S64" i="4"/>
  <c r="M64" i="4"/>
  <c r="O64" i="4" s="1"/>
  <c r="J64" i="4"/>
  <c r="I64" i="4"/>
  <c r="F64" i="4"/>
  <c r="L64" i="4" s="1"/>
  <c r="S63" i="4"/>
  <c r="M63" i="4"/>
  <c r="J63" i="4"/>
  <c r="I63" i="4"/>
  <c r="F63" i="4"/>
  <c r="D63" i="5" s="1"/>
  <c r="S62" i="4"/>
  <c r="P62" i="4"/>
  <c r="M62" i="4"/>
  <c r="O62" i="4" s="1"/>
  <c r="J62" i="4"/>
  <c r="I62" i="4"/>
  <c r="F62" i="4"/>
  <c r="S61" i="4"/>
  <c r="M61" i="4"/>
  <c r="J61" i="4"/>
  <c r="I61" i="4"/>
  <c r="F61" i="4"/>
  <c r="D61" i="5" s="1"/>
  <c r="S60" i="4"/>
  <c r="P60" i="4"/>
  <c r="M60" i="4"/>
  <c r="O60" i="4" s="1"/>
  <c r="J60" i="4"/>
  <c r="I60" i="4"/>
  <c r="F60" i="4"/>
  <c r="R60" i="4" s="1"/>
  <c r="S59" i="4"/>
  <c r="M59" i="4"/>
  <c r="J59" i="4"/>
  <c r="I59" i="4"/>
  <c r="F59" i="4"/>
  <c r="D59" i="5" s="1"/>
  <c r="S58" i="4"/>
  <c r="P58" i="4"/>
  <c r="M58" i="4"/>
  <c r="O58" i="4" s="1"/>
  <c r="J58" i="4"/>
  <c r="I58" i="4"/>
  <c r="F58" i="4"/>
  <c r="R58" i="4" s="1"/>
  <c r="S57" i="4"/>
  <c r="M57" i="4"/>
  <c r="J57" i="4"/>
  <c r="I57" i="4"/>
  <c r="F57" i="4"/>
  <c r="D57" i="5" s="1"/>
  <c r="S56" i="4"/>
  <c r="M56" i="4"/>
  <c r="O56" i="4" s="1"/>
  <c r="J56" i="4"/>
  <c r="I56" i="4"/>
  <c r="F56" i="4"/>
  <c r="R56" i="4" s="1"/>
  <c r="S55" i="4"/>
  <c r="M55" i="4"/>
  <c r="J55" i="4"/>
  <c r="I55" i="4"/>
  <c r="F55" i="4"/>
  <c r="D55" i="5" s="1"/>
  <c r="S54" i="4"/>
  <c r="M54" i="4"/>
  <c r="O54" i="4" s="1"/>
  <c r="J54" i="4"/>
  <c r="I54" i="4"/>
  <c r="F54" i="4"/>
  <c r="S53" i="4"/>
  <c r="M53" i="4"/>
  <c r="J53" i="4"/>
  <c r="I53" i="4"/>
  <c r="F53" i="4"/>
  <c r="D53" i="5" s="1"/>
  <c r="S52" i="4"/>
  <c r="P52" i="4"/>
  <c r="M52" i="4"/>
  <c r="O52" i="4" s="1"/>
  <c r="J52" i="4"/>
  <c r="I52" i="4"/>
  <c r="F52" i="4"/>
  <c r="R52" i="4" s="1"/>
  <c r="S51" i="4"/>
  <c r="M51" i="4"/>
  <c r="J51" i="4"/>
  <c r="I51" i="4"/>
  <c r="F51" i="4"/>
  <c r="D51" i="5" s="1"/>
  <c r="S50" i="4"/>
  <c r="P50" i="4"/>
  <c r="M50" i="4"/>
  <c r="O50" i="4" s="1"/>
  <c r="J50" i="4"/>
  <c r="I50" i="4"/>
  <c r="F50" i="4"/>
  <c r="R50" i="4" s="1"/>
  <c r="S49" i="4"/>
  <c r="M49" i="4"/>
  <c r="J49" i="4"/>
  <c r="I49" i="4"/>
  <c r="F49" i="4"/>
  <c r="D49" i="5" s="1"/>
  <c r="S48" i="4"/>
  <c r="M48" i="4"/>
  <c r="O48" i="4" s="1"/>
  <c r="J48" i="4"/>
  <c r="I48" i="4"/>
  <c r="F48" i="4"/>
  <c r="S47" i="4"/>
  <c r="M47" i="4"/>
  <c r="J47" i="4"/>
  <c r="I47" i="4"/>
  <c r="F47" i="4"/>
  <c r="D47" i="5" s="1"/>
  <c r="S46" i="4"/>
  <c r="M46" i="4"/>
  <c r="O46" i="4" s="1"/>
  <c r="J46" i="4"/>
  <c r="I46" i="4"/>
  <c r="F46" i="4"/>
  <c r="S45" i="4"/>
  <c r="M45" i="4"/>
  <c r="J45" i="4"/>
  <c r="I45" i="4"/>
  <c r="F45" i="4"/>
  <c r="D45" i="5" s="1"/>
  <c r="S44" i="4"/>
  <c r="P44" i="4"/>
  <c r="M44" i="4"/>
  <c r="O44" i="4" s="1"/>
  <c r="J44" i="4"/>
  <c r="I44" i="4"/>
  <c r="F44" i="4"/>
  <c r="S43" i="4"/>
  <c r="M43" i="4"/>
  <c r="J43" i="4"/>
  <c r="I43" i="4"/>
  <c r="F43" i="4"/>
  <c r="D43" i="5" s="1"/>
  <c r="S42" i="4"/>
  <c r="P42" i="4"/>
  <c r="M42" i="4"/>
  <c r="O42" i="4" s="1"/>
  <c r="J42" i="4"/>
  <c r="I42" i="4"/>
  <c r="F42" i="4"/>
  <c r="S41" i="4"/>
  <c r="M41" i="4"/>
  <c r="J41" i="4"/>
  <c r="I41" i="4"/>
  <c r="F41" i="4"/>
  <c r="D41" i="5" s="1"/>
  <c r="S40" i="4"/>
  <c r="M40" i="4"/>
  <c r="O40" i="4" s="1"/>
  <c r="J40" i="4"/>
  <c r="I40" i="4"/>
  <c r="F40" i="4"/>
  <c r="R40" i="4" s="1"/>
  <c r="S39" i="4"/>
  <c r="M39" i="4"/>
  <c r="J39" i="4"/>
  <c r="I39" i="4"/>
  <c r="F39" i="4"/>
  <c r="D39" i="5" s="1"/>
  <c r="S38" i="4"/>
  <c r="M38" i="4"/>
  <c r="O38" i="4" s="1"/>
  <c r="J38" i="4"/>
  <c r="I38" i="4"/>
  <c r="F38" i="4"/>
  <c r="R38" i="4" s="1"/>
  <c r="S37" i="4"/>
  <c r="M37" i="4"/>
  <c r="J37" i="4"/>
  <c r="I37" i="4"/>
  <c r="F37" i="4"/>
  <c r="D37" i="5" s="1"/>
  <c r="S36" i="4"/>
  <c r="P36" i="4"/>
  <c r="M36" i="4"/>
  <c r="O36" i="4" s="1"/>
  <c r="J36" i="4"/>
  <c r="I36" i="4"/>
  <c r="F36" i="4"/>
  <c r="L36" i="4" s="1"/>
  <c r="S35" i="4"/>
  <c r="M35" i="4"/>
  <c r="J35" i="4"/>
  <c r="I35" i="4"/>
  <c r="F35" i="4"/>
  <c r="D35" i="5" s="1"/>
  <c r="S34" i="4"/>
  <c r="P34" i="4"/>
  <c r="M34" i="4"/>
  <c r="O34" i="4" s="1"/>
  <c r="J34" i="4"/>
  <c r="I34" i="4"/>
  <c r="F34" i="4"/>
  <c r="S33" i="4"/>
  <c r="M33" i="4"/>
  <c r="J33" i="4"/>
  <c r="I33" i="4"/>
  <c r="F33" i="4"/>
  <c r="D33" i="5" s="1"/>
  <c r="S32" i="4"/>
  <c r="M32" i="4"/>
  <c r="O32" i="4" s="1"/>
  <c r="J32" i="4"/>
  <c r="I32" i="4"/>
  <c r="F32" i="4"/>
  <c r="R32" i="4" s="1"/>
  <c r="S31" i="4"/>
  <c r="M31" i="4"/>
  <c r="J31" i="4"/>
  <c r="I31" i="4"/>
  <c r="F31" i="4"/>
  <c r="D31" i="5" s="1"/>
  <c r="S30" i="4"/>
  <c r="M30" i="4"/>
  <c r="O30" i="4" s="1"/>
  <c r="J30" i="4"/>
  <c r="I30" i="4"/>
  <c r="F30" i="4"/>
  <c r="R30" i="4" s="1"/>
  <c r="S29" i="4"/>
  <c r="M29" i="4"/>
  <c r="J29" i="4"/>
  <c r="I29" i="4"/>
  <c r="F29" i="4"/>
  <c r="D29" i="5" s="1"/>
  <c r="S28" i="4"/>
  <c r="P28" i="4"/>
  <c r="M28" i="4"/>
  <c r="O28" i="4" s="1"/>
  <c r="J28" i="4"/>
  <c r="I28" i="4"/>
  <c r="F28" i="4"/>
  <c r="R28" i="4" s="1"/>
  <c r="S27" i="4"/>
  <c r="M27" i="4"/>
  <c r="J27" i="4"/>
  <c r="I27" i="4"/>
  <c r="F27" i="4"/>
  <c r="D27" i="5" s="1"/>
  <c r="S26" i="4"/>
  <c r="P26" i="4"/>
  <c r="M26" i="4"/>
  <c r="O26" i="4" s="1"/>
  <c r="J26" i="4"/>
  <c r="I26" i="4"/>
  <c r="F26" i="4"/>
  <c r="S25" i="4"/>
  <c r="M25" i="4"/>
  <c r="J25" i="4"/>
  <c r="I25" i="4"/>
  <c r="F25" i="4"/>
  <c r="D25" i="5" s="1"/>
  <c r="S24" i="4"/>
  <c r="M24" i="4"/>
  <c r="O24" i="4" s="1"/>
  <c r="J24" i="4"/>
  <c r="I24" i="4"/>
  <c r="F24" i="4"/>
  <c r="S23" i="4"/>
  <c r="M23" i="4"/>
  <c r="J23" i="4"/>
  <c r="I23" i="4"/>
  <c r="F23" i="4"/>
  <c r="D23" i="5" s="1"/>
  <c r="S22" i="4"/>
  <c r="M22" i="4"/>
  <c r="O22" i="4" s="1"/>
  <c r="J22" i="4"/>
  <c r="I22" i="4"/>
  <c r="F22" i="4"/>
  <c r="L22" i="4" s="1"/>
  <c r="S21" i="4"/>
  <c r="M21" i="4"/>
  <c r="J21" i="4"/>
  <c r="I21" i="4"/>
  <c r="F21" i="4"/>
  <c r="D21" i="5" s="1"/>
  <c r="S20" i="4"/>
  <c r="P20" i="4"/>
  <c r="M20" i="4"/>
  <c r="O20" i="4" s="1"/>
  <c r="J20" i="4"/>
  <c r="I20" i="4"/>
  <c r="F20" i="4"/>
  <c r="R20" i="4" s="1"/>
  <c r="S19" i="4"/>
  <c r="M19" i="4"/>
  <c r="J19" i="4"/>
  <c r="I19" i="4"/>
  <c r="F19" i="4"/>
  <c r="D19" i="5" s="1"/>
  <c r="S18" i="4"/>
  <c r="P18" i="4"/>
  <c r="M18" i="4"/>
  <c r="O18" i="4" s="1"/>
  <c r="J18" i="4"/>
  <c r="I18" i="4"/>
  <c r="F18" i="4"/>
  <c r="R18" i="4" s="1"/>
  <c r="S17" i="4"/>
  <c r="M17" i="4"/>
  <c r="J17" i="4"/>
  <c r="I17" i="4"/>
  <c r="F17" i="4"/>
  <c r="D17" i="5" s="1"/>
  <c r="S16" i="4"/>
  <c r="M16" i="4"/>
  <c r="O16" i="4" s="1"/>
  <c r="J16" i="4"/>
  <c r="I16" i="4"/>
  <c r="F16" i="4"/>
  <c r="R16" i="4" s="1"/>
  <c r="M15" i="4"/>
  <c r="J15" i="4"/>
  <c r="S15" i="4" s="1"/>
  <c r="I15" i="4"/>
  <c r="F15" i="4"/>
  <c r="D15" i="5" s="1"/>
  <c r="S14" i="4"/>
  <c r="P14" i="4"/>
  <c r="M14" i="4"/>
  <c r="O14" i="4" s="1"/>
  <c r="J14" i="4"/>
  <c r="I14" i="4"/>
  <c r="F14" i="4"/>
  <c r="R14" i="4" s="1"/>
  <c r="S13" i="4"/>
  <c r="P13" i="4"/>
  <c r="M13" i="4"/>
  <c r="O13" i="4" s="1"/>
  <c r="J13" i="4"/>
  <c r="I13" i="4"/>
  <c r="F13" i="4"/>
  <c r="D13" i="5" s="1"/>
  <c r="S12" i="4"/>
  <c r="P12" i="4"/>
  <c r="M12" i="4"/>
  <c r="O12" i="4" s="1"/>
  <c r="J12" i="4"/>
  <c r="I12" i="4"/>
  <c r="F12" i="4"/>
  <c r="R12" i="4" s="1"/>
  <c r="S11" i="4"/>
  <c r="P11" i="4"/>
  <c r="M11" i="4"/>
  <c r="O11" i="4" s="1"/>
  <c r="J11" i="4"/>
  <c r="I11" i="4"/>
  <c r="F11" i="4"/>
  <c r="D11" i="5" s="1"/>
  <c r="S10" i="4"/>
  <c r="P10" i="4"/>
  <c r="M10" i="4"/>
  <c r="O10" i="4" s="1"/>
  <c r="J10" i="4"/>
  <c r="I10" i="4"/>
  <c r="F10" i="4"/>
  <c r="R10" i="4" s="1"/>
  <c r="S9" i="4"/>
  <c r="P9" i="4"/>
  <c r="M9" i="4"/>
  <c r="O9" i="4" s="1"/>
  <c r="J9" i="4"/>
  <c r="I9" i="4"/>
  <c r="F9" i="4"/>
  <c r="D9" i="5" s="1"/>
  <c r="S8" i="4"/>
  <c r="P8" i="4"/>
  <c r="M8" i="4"/>
  <c r="O8" i="4" s="1"/>
  <c r="J8" i="4"/>
  <c r="I8" i="4"/>
  <c r="F8" i="4"/>
  <c r="R8" i="4" s="1"/>
  <c r="S7" i="4"/>
  <c r="P7" i="4"/>
  <c r="M7" i="4"/>
  <c r="O7" i="4" s="1"/>
  <c r="J7" i="4"/>
  <c r="I7" i="4"/>
  <c r="F7" i="4"/>
  <c r="D7" i="5" s="1"/>
  <c r="S6" i="4"/>
  <c r="P6" i="4"/>
  <c r="M6" i="4"/>
  <c r="O6" i="4" s="1"/>
  <c r="J6" i="4"/>
  <c r="I6" i="4"/>
  <c r="F6" i="4"/>
  <c r="L6" i="4" s="1"/>
  <c r="S5" i="4"/>
  <c r="P5" i="4"/>
  <c r="M5" i="4"/>
  <c r="O5" i="4" s="1"/>
  <c r="J5" i="4"/>
  <c r="I5" i="4"/>
  <c r="F5" i="4"/>
  <c r="D5" i="5" s="1"/>
  <c r="S4" i="4"/>
  <c r="P4" i="4"/>
  <c r="M4" i="4"/>
  <c r="O4" i="4" s="1"/>
  <c r="J4" i="4"/>
  <c r="I4" i="4"/>
  <c r="F4" i="4"/>
  <c r="L4" i="4" s="1"/>
  <c r="P3" i="4"/>
  <c r="M3" i="4"/>
  <c r="O3" i="4" s="1"/>
  <c r="J3" i="4"/>
  <c r="S3" i="4" s="1"/>
  <c r="I3" i="4"/>
  <c r="F3" i="4"/>
  <c r="D3" i="5" s="1"/>
  <c r="A1" i="4"/>
  <c r="B19" i="3"/>
  <c r="B18" i="3"/>
  <c r="B17" i="3"/>
  <c r="L13" i="3"/>
  <c r="K13" i="3"/>
  <c r="I13" i="3"/>
  <c r="H13" i="3"/>
  <c r="G13" i="3"/>
  <c r="F13" i="3"/>
  <c r="E13" i="3"/>
  <c r="D13" i="3"/>
  <c r="C13" i="3"/>
  <c r="B13" i="3"/>
  <c r="M8" i="3"/>
  <c r="L8" i="3"/>
  <c r="K8" i="3"/>
  <c r="I8" i="3"/>
  <c r="H8" i="3"/>
  <c r="G8" i="3"/>
  <c r="F8" i="3"/>
  <c r="E8" i="3"/>
  <c r="D8" i="3"/>
  <c r="C8" i="3"/>
  <c r="M7" i="3"/>
  <c r="L7" i="3"/>
  <c r="K7" i="3"/>
  <c r="J7" i="3"/>
  <c r="I7" i="3"/>
  <c r="H7" i="3"/>
  <c r="G7" i="3"/>
  <c r="F7" i="3"/>
  <c r="D7" i="3"/>
  <c r="C7" i="3"/>
  <c r="B7" i="3"/>
  <c r="H6" i="3"/>
  <c r="G6" i="3"/>
  <c r="E6" i="3"/>
  <c r="A2" i="3"/>
  <c r="A1" i="3"/>
  <c r="O17" i="4" l="1"/>
  <c r="P17" i="4"/>
  <c r="P22" i="4"/>
  <c r="O25" i="4"/>
  <c r="P25" i="4"/>
  <c r="P30" i="4"/>
  <c r="O33" i="4"/>
  <c r="P33" i="4"/>
  <c r="P38" i="4"/>
  <c r="O41" i="4"/>
  <c r="P41" i="4"/>
  <c r="P46" i="4"/>
  <c r="O49" i="4"/>
  <c r="P49" i="4"/>
  <c r="P54" i="4"/>
  <c r="O57" i="4"/>
  <c r="P57" i="4"/>
  <c r="O65" i="4"/>
  <c r="P65" i="4"/>
  <c r="L73" i="4"/>
  <c r="D73" i="5"/>
  <c r="P73" i="4"/>
  <c r="R73" i="4" s="1"/>
  <c r="N73" i="4"/>
  <c r="L78" i="4"/>
  <c r="D78" i="5"/>
  <c r="P81" i="4"/>
  <c r="R81" i="4" s="1"/>
  <c r="Q81" i="4"/>
  <c r="K81" i="4"/>
  <c r="L82" i="4"/>
  <c r="D82" i="5"/>
  <c r="R82" i="4"/>
  <c r="P86" i="4"/>
  <c r="L88" i="4"/>
  <c r="D88" i="5"/>
  <c r="Q88" i="4"/>
  <c r="L91" i="4"/>
  <c r="D91" i="5"/>
  <c r="P91" i="4"/>
  <c r="O91" i="4"/>
  <c r="N91" i="4"/>
  <c r="L95" i="4"/>
  <c r="D95" i="5"/>
  <c r="L97" i="4"/>
  <c r="D97" i="5"/>
  <c r="P99" i="4"/>
  <c r="O99" i="4"/>
  <c r="K99" i="4" s="1"/>
  <c r="N99" i="4"/>
  <c r="L107" i="4"/>
  <c r="D107" i="5"/>
  <c r="L109" i="4"/>
  <c r="D109" i="5"/>
  <c r="L112" i="4"/>
  <c r="D112" i="5"/>
  <c r="R112" i="4"/>
  <c r="Q112" i="4"/>
  <c r="L115" i="4"/>
  <c r="D115" i="5"/>
  <c r="P115" i="4"/>
  <c r="O115" i="4"/>
  <c r="N115" i="4"/>
  <c r="P119" i="4"/>
  <c r="Q119" i="4"/>
  <c r="K119" i="4"/>
  <c r="O119" i="4"/>
  <c r="L124" i="4"/>
  <c r="D124" i="5"/>
  <c r="R124" i="4"/>
  <c r="Q124" i="4"/>
  <c r="L130" i="4"/>
  <c r="D130" i="5"/>
  <c r="Q130" i="4"/>
  <c r="P132" i="4"/>
  <c r="K132" i="4"/>
  <c r="L149" i="4"/>
  <c r="D149" i="5"/>
  <c r="R149" i="4"/>
  <c r="L178" i="4"/>
  <c r="D178" i="5"/>
  <c r="R178" i="4"/>
  <c r="P179" i="4"/>
  <c r="Q179" i="4"/>
  <c r="K179" i="4"/>
  <c r="O179" i="4"/>
  <c r="N179" i="4"/>
  <c r="P196" i="4"/>
  <c r="K196" i="4"/>
  <c r="Q196" i="4"/>
  <c r="P199" i="4"/>
  <c r="R199" i="4" s="1"/>
  <c r="Q199" i="4"/>
  <c r="O199" i="4"/>
  <c r="K199" i="4" s="1"/>
  <c r="N199" i="4"/>
  <c r="P201" i="4"/>
  <c r="Q201" i="4"/>
  <c r="K201" i="4"/>
  <c r="O201" i="4"/>
  <c r="N201" i="4"/>
  <c r="L205" i="4"/>
  <c r="D205" i="5"/>
  <c r="R205" i="4"/>
  <c r="P216" i="4"/>
  <c r="Q216" i="4"/>
  <c r="K216" i="4"/>
  <c r="D83" i="5"/>
  <c r="O186" i="6"/>
  <c r="N186" i="6"/>
  <c r="K186" i="6"/>
  <c r="O230" i="6"/>
  <c r="N230" i="6"/>
  <c r="K238" i="6"/>
  <c r="O238" i="6"/>
  <c r="N238" i="6"/>
  <c r="O15" i="4"/>
  <c r="P15" i="4"/>
  <c r="O23" i="4"/>
  <c r="P23" i="4"/>
  <c r="O31" i="4"/>
  <c r="P31" i="4"/>
  <c r="O39" i="4"/>
  <c r="P39" i="4"/>
  <c r="O47" i="4"/>
  <c r="P47" i="4"/>
  <c r="O55" i="4"/>
  <c r="P55" i="4"/>
  <c r="O63" i="4"/>
  <c r="P63" i="4"/>
  <c r="O71" i="4"/>
  <c r="P71" i="4"/>
  <c r="L81" i="4"/>
  <c r="D81" i="5"/>
  <c r="L86" i="4"/>
  <c r="D86" i="5"/>
  <c r="Q86" i="4"/>
  <c r="R88" i="4"/>
  <c r="Q91" i="4"/>
  <c r="P94" i="4"/>
  <c r="K94" i="4"/>
  <c r="Q99" i="4"/>
  <c r="P106" i="4"/>
  <c r="K106" i="4"/>
  <c r="R109" i="4"/>
  <c r="P113" i="4"/>
  <c r="Q113" i="4"/>
  <c r="K113" i="4"/>
  <c r="O113" i="4"/>
  <c r="Q115" i="4"/>
  <c r="L119" i="4"/>
  <c r="D119" i="5"/>
  <c r="N119" i="4"/>
  <c r="P125" i="4"/>
  <c r="Q125" i="4"/>
  <c r="K125" i="4"/>
  <c r="O125" i="4"/>
  <c r="L132" i="4"/>
  <c r="D132" i="5"/>
  <c r="Q132" i="4"/>
  <c r="P136" i="4"/>
  <c r="K136" i="4"/>
  <c r="Q136" i="4"/>
  <c r="P152" i="4"/>
  <c r="K152" i="4"/>
  <c r="Q152" i="4"/>
  <c r="P175" i="4"/>
  <c r="Q175" i="4"/>
  <c r="K175" i="4"/>
  <c r="O175" i="4"/>
  <c r="N175" i="4"/>
  <c r="L179" i="4"/>
  <c r="D179" i="5"/>
  <c r="R179" i="4"/>
  <c r="L196" i="4"/>
  <c r="D196" i="5"/>
  <c r="L199" i="4"/>
  <c r="D199" i="5"/>
  <c r="L201" i="4"/>
  <c r="D201" i="5"/>
  <c r="R201" i="4"/>
  <c r="L216" i="4"/>
  <c r="D216" i="5"/>
  <c r="D99" i="5"/>
  <c r="O21" i="4"/>
  <c r="P21" i="4"/>
  <c r="O29" i="4"/>
  <c r="P29" i="4"/>
  <c r="O37" i="4"/>
  <c r="P37" i="4"/>
  <c r="O45" i="4"/>
  <c r="P45" i="4"/>
  <c r="O53" i="4"/>
  <c r="P53" i="4"/>
  <c r="O61" i="4"/>
  <c r="P61" i="4"/>
  <c r="O69" i="4"/>
  <c r="P69" i="4"/>
  <c r="B8" i="3"/>
  <c r="N8" i="3" s="1"/>
  <c r="P79" i="4"/>
  <c r="R79" i="4" s="1"/>
  <c r="Q79" i="4"/>
  <c r="K79" i="4"/>
  <c r="L80" i="4"/>
  <c r="D80" i="5"/>
  <c r="L90" i="4"/>
  <c r="D90" i="5"/>
  <c r="R90" i="4"/>
  <c r="P90" i="4"/>
  <c r="Q90" i="4"/>
  <c r="L94" i="4"/>
  <c r="D94" i="5"/>
  <c r="R94" i="4"/>
  <c r="Q94" i="4"/>
  <c r="L96" i="4"/>
  <c r="D96" i="5"/>
  <c r="P96" i="4"/>
  <c r="Q96" i="4"/>
  <c r="L98" i="4"/>
  <c r="D98" i="5"/>
  <c r="R98" i="4"/>
  <c r="P98" i="4"/>
  <c r="Q98" i="4"/>
  <c r="L106" i="4"/>
  <c r="D106" i="5"/>
  <c r="R106" i="4"/>
  <c r="Q106" i="4"/>
  <c r="L108" i="4"/>
  <c r="D108" i="5"/>
  <c r="P108" i="4"/>
  <c r="Q108" i="4"/>
  <c r="L113" i="4"/>
  <c r="D113" i="5"/>
  <c r="P118" i="4"/>
  <c r="K118" i="4"/>
  <c r="L125" i="4"/>
  <c r="D125" i="5"/>
  <c r="L136" i="4"/>
  <c r="D136" i="5"/>
  <c r="R136" i="4"/>
  <c r="P137" i="4"/>
  <c r="Q137" i="4"/>
  <c r="O137" i="4"/>
  <c r="K137" i="4" s="1"/>
  <c r="N137" i="4"/>
  <c r="P146" i="4"/>
  <c r="Q146" i="4"/>
  <c r="L152" i="4"/>
  <c r="D152" i="5"/>
  <c r="R152" i="4"/>
  <c r="P153" i="4"/>
  <c r="R153" i="4" s="1"/>
  <c r="Q153" i="4"/>
  <c r="O153" i="4"/>
  <c r="K153" i="4" s="1"/>
  <c r="N153" i="4"/>
  <c r="L175" i="4"/>
  <c r="D175" i="5"/>
  <c r="R175" i="4"/>
  <c r="P191" i="4"/>
  <c r="Q191" i="4"/>
  <c r="K191" i="4"/>
  <c r="O191" i="4"/>
  <c r="N191" i="4"/>
  <c r="P204" i="4"/>
  <c r="K204" i="4"/>
  <c r="Q204" i="4"/>
  <c r="L237" i="4"/>
  <c r="D237" i="5"/>
  <c r="R237" i="4"/>
  <c r="P16" i="4"/>
  <c r="O19" i="4"/>
  <c r="P19" i="4"/>
  <c r="P24" i="4"/>
  <c r="O27" i="4"/>
  <c r="P27" i="4"/>
  <c r="P32" i="4"/>
  <c r="O35" i="4"/>
  <c r="P35" i="4"/>
  <c r="P40" i="4"/>
  <c r="O43" i="4"/>
  <c r="P43" i="4"/>
  <c r="P48" i="4"/>
  <c r="O51" i="4"/>
  <c r="P51" i="4"/>
  <c r="P56" i="4"/>
  <c r="O59" i="4"/>
  <c r="P59" i="4"/>
  <c r="P64" i="4"/>
  <c r="O67" i="4"/>
  <c r="P67" i="4"/>
  <c r="Q72" i="4"/>
  <c r="K73" i="4"/>
  <c r="L75" i="4"/>
  <c r="D75" i="5"/>
  <c r="P75" i="4"/>
  <c r="R75" i="4" s="1"/>
  <c r="N75" i="4"/>
  <c r="L79" i="4"/>
  <c r="D79" i="5"/>
  <c r="N79" i="4"/>
  <c r="Q80" i="4"/>
  <c r="K82" i="4"/>
  <c r="P83" i="4"/>
  <c r="O83" i="4"/>
  <c r="P88" i="4"/>
  <c r="K88" i="4"/>
  <c r="K91" i="4"/>
  <c r="P95" i="4"/>
  <c r="Q95" i="4"/>
  <c r="K95" i="4"/>
  <c r="O95" i="4"/>
  <c r="P97" i="4"/>
  <c r="Q97" i="4"/>
  <c r="O97" i="4"/>
  <c r="K97" i="4" s="1"/>
  <c r="P107" i="4"/>
  <c r="R107" i="4" s="1"/>
  <c r="Q107" i="4"/>
  <c r="K107" i="4"/>
  <c r="O107" i="4"/>
  <c r="P109" i="4"/>
  <c r="Q109" i="4"/>
  <c r="K109" i="4"/>
  <c r="O109" i="4"/>
  <c r="P112" i="4"/>
  <c r="K112" i="4"/>
  <c r="R113" i="4"/>
  <c r="K115" i="4"/>
  <c r="L118" i="4"/>
  <c r="D118" i="5"/>
  <c r="R118" i="4"/>
  <c r="Q118" i="4"/>
  <c r="P124" i="4"/>
  <c r="K124" i="4"/>
  <c r="R125" i="4"/>
  <c r="P130" i="4"/>
  <c r="K130" i="4"/>
  <c r="L137" i="4"/>
  <c r="D137" i="5"/>
  <c r="L146" i="4"/>
  <c r="D146" i="5"/>
  <c r="P149" i="4"/>
  <c r="Q149" i="4"/>
  <c r="K149" i="4"/>
  <c r="O149" i="4"/>
  <c r="N149" i="4"/>
  <c r="P178" i="4"/>
  <c r="K178" i="4"/>
  <c r="Q178" i="4"/>
  <c r="L191" i="4"/>
  <c r="D191" i="5"/>
  <c r="R191" i="4"/>
  <c r="L204" i="4"/>
  <c r="D204" i="5"/>
  <c r="R204" i="4"/>
  <c r="P205" i="4"/>
  <c r="Q205" i="4"/>
  <c r="K205" i="4"/>
  <c r="O205" i="4"/>
  <c r="N205" i="4"/>
  <c r="L215" i="4"/>
  <c r="D215" i="5"/>
  <c r="R215" i="4"/>
  <c r="L226" i="4"/>
  <c r="D226" i="5"/>
  <c r="P228" i="4"/>
  <c r="K228" i="4"/>
  <c r="Q228" i="4"/>
  <c r="D153" i="5"/>
  <c r="L74" i="4"/>
  <c r="D74" i="5"/>
  <c r="L76" i="4"/>
  <c r="D76" i="5"/>
  <c r="L77" i="4"/>
  <c r="D77" i="5"/>
  <c r="R77" i="4"/>
  <c r="L84" i="4"/>
  <c r="D84" i="5"/>
  <c r="L85" i="4"/>
  <c r="D85" i="5"/>
  <c r="R85" i="4"/>
  <c r="R87" i="4"/>
  <c r="K89" i="4"/>
  <c r="Q89" i="4"/>
  <c r="K92" i="4"/>
  <c r="K93" i="4"/>
  <c r="Q93" i="4"/>
  <c r="L100" i="4"/>
  <c r="D100" i="5"/>
  <c r="L101" i="4"/>
  <c r="D101" i="5"/>
  <c r="R101" i="4"/>
  <c r="R103" i="4"/>
  <c r="L105" i="4"/>
  <c r="D105" i="5"/>
  <c r="R105" i="4"/>
  <c r="L110" i="4"/>
  <c r="D110" i="5"/>
  <c r="L111" i="4"/>
  <c r="D111" i="5"/>
  <c r="R111" i="4"/>
  <c r="L114" i="4"/>
  <c r="D114" i="5"/>
  <c r="L117" i="4"/>
  <c r="D117" i="5"/>
  <c r="R117" i="4"/>
  <c r="L120" i="4"/>
  <c r="D120" i="5"/>
  <c r="R121" i="4"/>
  <c r="K122" i="4"/>
  <c r="L123" i="4"/>
  <c r="D123" i="5"/>
  <c r="R123" i="4"/>
  <c r="L126" i="4"/>
  <c r="D126" i="5"/>
  <c r="L127" i="4"/>
  <c r="D127" i="5"/>
  <c r="R127" i="4"/>
  <c r="K128" i="4"/>
  <c r="K129" i="4"/>
  <c r="Q129" i="4"/>
  <c r="K131" i="4"/>
  <c r="Q131" i="4"/>
  <c r="K133" i="4"/>
  <c r="Q133" i="4"/>
  <c r="K135" i="4"/>
  <c r="Q135" i="4"/>
  <c r="L138" i="4"/>
  <c r="D138" i="5"/>
  <c r="L139" i="4"/>
  <c r="D139" i="5"/>
  <c r="R139" i="4"/>
  <c r="L142" i="4"/>
  <c r="D142" i="5"/>
  <c r="L143" i="4"/>
  <c r="D143" i="5"/>
  <c r="K144" i="4"/>
  <c r="K145" i="4"/>
  <c r="Q145" i="4"/>
  <c r="L148" i="4"/>
  <c r="D148" i="5"/>
  <c r="K150" i="4"/>
  <c r="K151" i="4"/>
  <c r="Q151" i="4"/>
  <c r="L154" i="4"/>
  <c r="D154" i="5"/>
  <c r="L155" i="4"/>
  <c r="D155" i="5"/>
  <c r="R155" i="4"/>
  <c r="L158" i="4"/>
  <c r="D158" i="5"/>
  <c r="L159" i="4"/>
  <c r="D159" i="5"/>
  <c r="R159" i="4"/>
  <c r="L162" i="4"/>
  <c r="D162" i="5"/>
  <c r="L163" i="4"/>
  <c r="D163" i="5"/>
  <c r="R163" i="4"/>
  <c r="L166" i="4"/>
  <c r="D166" i="5"/>
  <c r="L167" i="4"/>
  <c r="D167" i="5"/>
  <c r="R167" i="4"/>
  <c r="K169" i="4"/>
  <c r="Q169" i="4"/>
  <c r="K171" i="4"/>
  <c r="Q171" i="4"/>
  <c r="O173" i="4"/>
  <c r="L174" i="4"/>
  <c r="D174" i="5"/>
  <c r="K176" i="4"/>
  <c r="K177" i="4"/>
  <c r="Q177" i="4"/>
  <c r="K180" i="4"/>
  <c r="L181" i="4"/>
  <c r="D181" i="5"/>
  <c r="R181" i="4"/>
  <c r="K183" i="4"/>
  <c r="Q183" i="4"/>
  <c r="O185" i="4"/>
  <c r="L186" i="4"/>
  <c r="D186" i="5"/>
  <c r="L187" i="4"/>
  <c r="D187" i="5"/>
  <c r="R187" i="4"/>
  <c r="O189" i="4"/>
  <c r="L190" i="4"/>
  <c r="D190" i="5"/>
  <c r="K192" i="4"/>
  <c r="K193" i="4"/>
  <c r="Q193" i="4"/>
  <c r="K195" i="4"/>
  <c r="Q195" i="4"/>
  <c r="O197" i="4"/>
  <c r="L198" i="4"/>
  <c r="D198" i="5"/>
  <c r="L200" i="4"/>
  <c r="D200" i="5"/>
  <c r="K202" i="4"/>
  <c r="K203" i="4"/>
  <c r="Q203" i="4"/>
  <c r="K206" i="4"/>
  <c r="K207" i="4"/>
  <c r="Q207" i="4"/>
  <c r="O209" i="4"/>
  <c r="L210" i="4"/>
  <c r="D210" i="5"/>
  <c r="L211" i="4"/>
  <c r="D211" i="5"/>
  <c r="P211" i="4"/>
  <c r="N211" i="4"/>
  <c r="P212" i="4"/>
  <c r="L214" i="4"/>
  <c r="D214" i="5"/>
  <c r="R217" i="4"/>
  <c r="P223" i="4"/>
  <c r="Q223" i="4"/>
  <c r="K223" i="4"/>
  <c r="O223" i="4"/>
  <c r="N223" i="4"/>
  <c r="L228" i="4"/>
  <c r="D228" i="5"/>
  <c r="R228" i="4"/>
  <c r="P229" i="4"/>
  <c r="R229" i="4" s="1"/>
  <c r="Q229" i="4"/>
  <c r="K229" i="4"/>
  <c r="O229" i="4"/>
  <c r="N229" i="4"/>
  <c r="P231" i="4"/>
  <c r="R231" i="4" s="1"/>
  <c r="Q231" i="4"/>
  <c r="K231" i="4"/>
  <c r="O231" i="4"/>
  <c r="N231" i="4"/>
  <c r="D87" i="5"/>
  <c r="D103" i="5"/>
  <c r="D129" i="5"/>
  <c r="D161" i="5"/>
  <c r="D193" i="5"/>
  <c r="N107" i="6"/>
  <c r="K107" i="6"/>
  <c r="K149" i="6"/>
  <c r="O149" i="6"/>
  <c r="N149" i="6"/>
  <c r="L89" i="4"/>
  <c r="D89" i="5"/>
  <c r="R89" i="4"/>
  <c r="L92" i="4"/>
  <c r="D92" i="5"/>
  <c r="L93" i="4"/>
  <c r="D93" i="5"/>
  <c r="R93" i="4"/>
  <c r="L102" i="4"/>
  <c r="D102" i="5"/>
  <c r="L104" i="4"/>
  <c r="D104" i="5"/>
  <c r="L116" i="4"/>
  <c r="D116" i="5"/>
  <c r="L122" i="4"/>
  <c r="D122" i="5"/>
  <c r="L128" i="4"/>
  <c r="D128" i="5"/>
  <c r="R129" i="4"/>
  <c r="L131" i="4"/>
  <c r="D131" i="5"/>
  <c r="R131" i="4"/>
  <c r="L133" i="4"/>
  <c r="D133" i="5"/>
  <c r="R133" i="4"/>
  <c r="L135" i="4"/>
  <c r="D135" i="5"/>
  <c r="R135" i="4"/>
  <c r="L144" i="4"/>
  <c r="D144" i="5"/>
  <c r="R145" i="4"/>
  <c r="L150" i="4"/>
  <c r="D150" i="5"/>
  <c r="L151" i="4"/>
  <c r="D151" i="5"/>
  <c r="R151" i="4"/>
  <c r="R169" i="4"/>
  <c r="L171" i="4"/>
  <c r="D171" i="5"/>
  <c r="R171" i="4"/>
  <c r="L176" i="4"/>
  <c r="D176" i="5"/>
  <c r="R177" i="4"/>
  <c r="L180" i="4"/>
  <c r="D180" i="5"/>
  <c r="L183" i="4"/>
  <c r="D183" i="5"/>
  <c r="R183" i="4"/>
  <c r="L192" i="4"/>
  <c r="D192" i="5"/>
  <c r="R193" i="4"/>
  <c r="L195" i="4"/>
  <c r="D195" i="5"/>
  <c r="R195" i="4"/>
  <c r="L202" i="4"/>
  <c r="D202" i="5"/>
  <c r="L203" i="4"/>
  <c r="D203" i="5"/>
  <c r="R203" i="4"/>
  <c r="L206" i="4"/>
  <c r="D206" i="5"/>
  <c r="L207" i="4"/>
  <c r="D207" i="5"/>
  <c r="R207" i="4"/>
  <c r="L212" i="4"/>
  <c r="D212" i="5"/>
  <c r="Q212" i="4"/>
  <c r="P217" i="4"/>
  <c r="O217" i="4"/>
  <c r="L223" i="4"/>
  <c r="D223" i="5"/>
  <c r="R223" i="4"/>
  <c r="L229" i="4"/>
  <c r="D229" i="5"/>
  <c r="L231" i="4"/>
  <c r="D231" i="5"/>
  <c r="P236" i="4"/>
  <c r="K236" i="4"/>
  <c r="Q236" i="4"/>
  <c r="D169" i="5"/>
  <c r="O162" i="6"/>
  <c r="N162" i="6"/>
  <c r="K162" i="6"/>
  <c r="K181" i="6"/>
  <c r="O181" i="6"/>
  <c r="N181" i="6"/>
  <c r="K201" i="6"/>
  <c r="O201" i="6"/>
  <c r="N201" i="6"/>
  <c r="L134" i="4"/>
  <c r="D134" i="5"/>
  <c r="N135" i="4"/>
  <c r="R138" i="4"/>
  <c r="O139" i="4"/>
  <c r="L140" i="4"/>
  <c r="D140" i="5"/>
  <c r="L141" i="4"/>
  <c r="D141" i="5"/>
  <c r="R141" i="4"/>
  <c r="R142" i="4"/>
  <c r="O143" i="4"/>
  <c r="K143" i="4" s="1"/>
  <c r="Q144" i="4"/>
  <c r="N145" i="4"/>
  <c r="L147" i="4"/>
  <c r="D147" i="5"/>
  <c r="R147" i="4"/>
  <c r="Q150" i="4"/>
  <c r="N151" i="4"/>
  <c r="R154" i="4"/>
  <c r="O155" i="4"/>
  <c r="L156" i="4"/>
  <c r="D156" i="5"/>
  <c r="L157" i="4"/>
  <c r="D157" i="5"/>
  <c r="R157" i="4"/>
  <c r="R158" i="4"/>
  <c r="O159" i="4"/>
  <c r="L160" i="4"/>
  <c r="D160" i="5"/>
  <c r="R161" i="4"/>
  <c r="R162" i="4"/>
  <c r="O163" i="4"/>
  <c r="L164" i="4"/>
  <c r="D164" i="5"/>
  <c r="L165" i="4"/>
  <c r="D165" i="5"/>
  <c r="R165" i="4"/>
  <c r="R166" i="4"/>
  <c r="O167" i="4"/>
  <c r="L168" i="4"/>
  <c r="D168" i="5"/>
  <c r="N169" i="4"/>
  <c r="L170" i="4"/>
  <c r="D170" i="5"/>
  <c r="N171" i="4"/>
  <c r="L172" i="4"/>
  <c r="D172" i="5"/>
  <c r="L173" i="4"/>
  <c r="D173" i="5"/>
  <c r="R173" i="4"/>
  <c r="Q176" i="4"/>
  <c r="N177" i="4"/>
  <c r="Q180" i="4"/>
  <c r="L182" i="4"/>
  <c r="D182" i="5"/>
  <c r="N183" i="4"/>
  <c r="L184" i="4"/>
  <c r="D184" i="5"/>
  <c r="R185" i="4"/>
  <c r="L188" i="4"/>
  <c r="D188" i="5"/>
  <c r="L189" i="4"/>
  <c r="D189" i="5"/>
  <c r="R189" i="4"/>
  <c r="Q192" i="4"/>
  <c r="N193" i="4"/>
  <c r="L194" i="4"/>
  <c r="D194" i="5"/>
  <c r="N195" i="4"/>
  <c r="L197" i="4"/>
  <c r="D197" i="5"/>
  <c r="R197" i="4"/>
  <c r="Q202" i="4"/>
  <c r="N203" i="4"/>
  <c r="Q206" i="4"/>
  <c r="N207" i="4"/>
  <c r="L208" i="4"/>
  <c r="D208" i="5"/>
  <c r="R209" i="4"/>
  <c r="P215" i="4"/>
  <c r="Q215" i="4"/>
  <c r="K215" i="4"/>
  <c r="N217" i="4"/>
  <c r="P226" i="4"/>
  <c r="Q226" i="4"/>
  <c r="L236" i="4"/>
  <c r="D236" i="5"/>
  <c r="R236" i="4"/>
  <c r="P237" i="4"/>
  <c r="Q237" i="4"/>
  <c r="K237" i="4"/>
  <c r="O237" i="4"/>
  <c r="N237" i="4"/>
  <c r="D145" i="5"/>
  <c r="D177" i="5"/>
  <c r="D209" i="5"/>
  <c r="K106" i="6"/>
  <c r="O106" i="6"/>
  <c r="N106" i="6"/>
  <c r="O214" i="6"/>
  <c r="N214" i="6"/>
  <c r="K214" i="6"/>
  <c r="R213" i="4"/>
  <c r="L218" i="4"/>
  <c r="D218" i="5"/>
  <c r="L219" i="4"/>
  <c r="D219" i="5"/>
  <c r="R219" i="4"/>
  <c r="R220" i="4"/>
  <c r="O221" i="4"/>
  <c r="L222" i="4"/>
  <c r="D222" i="5"/>
  <c r="K224" i="4"/>
  <c r="K225" i="4"/>
  <c r="Q225" i="4"/>
  <c r="O227" i="4"/>
  <c r="L230" i="4"/>
  <c r="D230" i="5"/>
  <c r="R233" i="4"/>
  <c r="O235" i="4"/>
  <c r="K238" i="4"/>
  <c r="K239" i="4"/>
  <c r="Q239" i="4"/>
  <c r="R240" i="4"/>
  <c r="L242" i="4"/>
  <c r="D242" i="5"/>
  <c r="L243" i="4"/>
  <c r="D243" i="5"/>
  <c r="K244" i="4"/>
  <c r="R245" i="4"/>
  <c r="O247" i="4"/>
  <c r="D224" i="5"/>
  <c r="D232" i="5"/>
  <c r="D240" i="5"/>
  <c r="K94" i="6"/>
  <c r="O94" i="6"/>
  <c r="O95" i="6"/>
  <c r="N95" i="6"/>
  <c r="O102" i="6"/>
  <c r="O103" i="6"/>
  <c r="N103" i="6"/>
  <c r="K124" i="6"/>
  <c r="O124" i="6"/>
  <c r="N124" i="6"/>
  <c r="O130" i="6"/>
  <c r="N130" i="6"/>
  <c r="O146" i="6"/>
  <c r="N146" i="6"/>
  <c r="K161" i="6"/>
  <c r="O161" i="6"/>
  <c r="K185" i="6"/>
  <c r="O185" i="6"/>
  <c r="K213" i="6"/>
  <c r="O213" i="6"/>
  <c r="O229" i="6"/>
  <c r="R225" i="4"/>
  <c r="L238" i="4"/>
  <c r="D238" i="5"/>
  <c r="L239" i="4"/>
  <c r="D239" i="5"/>
  <c r="R239" i="4"/>
  <c r="B6" i="3"/>
  <c r="D213" i="5"/>
  <c r="D221" i="5"/>
  <c r="D245" i="5"/>
  <c r="N94" i="6"/>
  <c r="N102" i="6"/>
  <c r="N122" i="6"/>
  <c r="O122" i="6"/>
  <c r="K129" i="6"/>
  <c r="O129" i="6"/>
  <c r="N129" i="6"/>
  <c r="O134" i="6"/>
  <c r="N134" i="6"/>
  <c r="K145" i="6"/>
  <c r="O145" i="6"/>
  <c r="N145" i="6"/>
  <c r="O158" i="6"/>
  <c r="N158" i="6"/>
  <c r="N161" i="6"/>
  <c r="O170" i="6"/>
  <c r="N170" i="6"/>
  <c r="N185" i="6"/>
  <c r="O198" i="6"/>
  <c r="N198" i="6"/>
  <c r="N213" i="6"/>
  <c r="O226" i="6"/>
  <c r="N226" i="6"/>
  <c r="N229" i="6"/>
  <c r="R221" i="4"/>
  <c r="Q224" i="4"/>
  <c r="N225" i="4"/>
  <c r="L227" i="4"/>
  <c r="D227" i="5"/>
  <c r="R227" i="4"/>
  <c r="L234" i="4"/>
  <c r="D234" i="5"/>
  <c r="L235" i="4"/>
  <c r="D235" i="5"/>
  <c r="F235" i="5" s="1"/>
  <c r="L235" i="5" s="1"/>
  <c r="Q238" i="4"/>
  <c r="N239" i="4"/>
  <c r="R241" i="4"/>
  <c r="R242" i="4"/>
  <c r="O243" i="4"/>
  <c r="K243" i="4" s="1"/>
  <c r="Q244" i="4"/>
  <c r="O245" i="4"/>
  <c r="L246" i="4"/>
  <c r="D246" i="5"/>
  <c r="L247" i="4"/>
  <c r="D247" i="5"/>
  <c r="R247" i="4"/>
  <c r="D220" i="5"/>
  <c r="D244" i="5"/>
  <c r="K98" i="6"/>
  <c r="O98" i="6"/>
  <c r="O99" i="6"/>
  <c r="N99" i="6"/>
  <c r="K133" i="6"/>
  <c r="O133" i="6"/>
  <c r="O150" i="6"/>
  <c r="N150" i="6"/>
  <c r="K150" i="6"/>
  <c r="K157" i="6"/>
  <c r="O157" i="6"/>
  <c r="N157" i="6"/>
  <c r="O169" i="6"/>
  <c r="O182" i="6"/>
  <c r="N182" i="6"/>
  <c r="K197" i="6"/>
  <c r="O197" i="6"/>
  <c r="N197" i="6"/>
  <c r="O202" i="6"/>
  <c r="N202" i="6"/>
  <c r="K202" i="6"/>
  <c r="K225" i="6"/>
  <c r="O225" i="6"/>
  <c r="N225" i="6"/>
  <c r="O126" i="6"/>
  <c r="N126" i="6"/>
  <c r="K141" i="6"/>
  <c r="O141" i="6"/>
  <c r="O142" i="6"/>
  <c r="N142" i="6"/>
  <c r="O153" i="6"/>
  <c r="O154" i="6"/>
  <c r="N154" i="6"/>
  <c r="K165" i="6"/>
  <c r="O165" i="6"/>
  <c r="O166" i="6"/>
  <c r="N166" i="6"/>
  <c r="K177" i="6"/>
  <c r="O177" i="6"/>
  <c r="O178" i="6"/>
  <c r="N178" i="6"/>
  <c r="O193" i="6"/>
  <c r="O194" i="6"/>
  <c r="N194" i="6"/>
  <c r="K209" i="6"/>
  <c r="O209" i="6"/>
  <c r="O210" i="6"/>
  <c r="N210" i="6"/>
  <c r="K221" i="6"/>
  <c r="O221" i="6"/>
  <c r="O222" i="6"/>
  <c r="N222" i="6"/>
  <c r="K234" i="6"/>
  <c r="O234" i="6"/>
  <c r="N234" i="6"/>
  <c r="K242" i="6"/>
  <c r="O242" i="6"/>
  <c r="N242" i="6"/>
  <c r="N125" i="6"/>
  <c r="O137" i="6"/>
  <c r="O138" i="6"/>
  <c r="N138" i="6"/>
  <c r="N141" i="6"/>
  <c r="N153" i="6"/>
  <c r="N165" i="6"/>
  <c r="K173" i="6"/>
  <c r="O173" i="6"/>
  <c r="O174" i="6"/>
  <c r="N174" i="6"/>
  <c r="N177" i="6"/>
  <c r="K189" i="6"/>
  <c r="O189" i="6"/>
  <c r="O190" i="6"/>
  <c r="N190" i="6"/>
  <c r="N193" i="6"/>
  <c r="K205" i="6"/>
  <c r="O205" i="6"/>
  <c r="O206" i="6"/>
  <c r="N206" i="6"/>
  <c r="N209" i="6"/>
  <c r="K217" i="6"/>
  <c r="O217" i="6"/>
  <c r="O218" i="6"/>
  <c r="N218" i="6"/>
  <c r="N221" i="6"/>
  <c r="K246" i="6"/>
  <c r="O246" i="6"/>
  <c r="N246" i="6"/>
  <c r="O233" i="6"/>
  <c r="N235" i="6"/>
  <c r="N239" i="6"/>
  <c r="N243" i="6"/>
  <c r="N247" i="6"/>
  <c r="L292" i="13"/>
  <c r="R235" i="4"/>
  <c r="N7" i="3"/>
  <c r="C6" i="3"/>
  <c r="E4" i="16"/>
  <c r="I303" i="4"/>
  <c r="N248" i="6"/>
  <c r="M13" i="3"/>
  <c r="Q248" i="4"/>
  <c r="M248" i="13"/>
  <c r="M248" i="15"/>
  <c r="J13" i="3"/>
  <c r="N13" i="3" s="1"/>
  <c r="R248" i="4"/>
  <c r="D248" i="5"/>
  <c r="F248" i="5" s="1"/>
  <c r="L248" i="5" s="1"/>
  <c r="J12" i="16"/>
  <c r="R26" i="4"/>
  <c r="R34" i="4"/>
  <c r="R42" i="4"/>
  <c r="R44" i="4"/>
  <c r="R46" i="4"/>
  <c r="R48" i="4"/>
  <c r="R54" i="4"/>
  <c r="R62" i="4"/>
  <c r="R66" i="4"/>
  <c r="R24" i="4"/>
  <c r="L11" i="4"/>
  <c r="L12" i="4"/>
  <c r="L30" i="4"/>
  <c r="L31" i="4"/>
  <c r="L32" i="4"/>
  <c r="L41" i="4"/>
  <c r="L42" i="4"/>
  <c r="L43" i="4"/>
  <c r="L44" i="4"/>
  <c r="L45" i="4"/>
  <c r="L58" i="4"/>
  <c r="L59" i="4"/>
  <c r="L60" i="4"/>
  <c r="L61" i="4"/>
  <c r="L62" i="4"/>
  <c r="L67" i="4"/>
  <c r="L68" i="4"/>
  <c r="J4" i="16"/>
  <c r="F3" i="5"/>
  <c r="D3" i="6" s="1"/>
  <c r="F3" i="6" s="1"/>
  <c r="D5" i="6"/>
  <c r="F5" i="5"/>
  <c r="L5" i="5" s="1"/>
  <c r="F7" i="5"/>
  <c r="L7" i="5" s="1"/>
  <c r="D9" i="6"/>
  <c r="F9" i="5"/>
  <c r="L9" i="5" s="1"/>
  <c r="F11" i="5"/>
  <c r="L11" i="5" s="1"/>
  <c r="D13" i="6"/>
  <c r="F13" i="5"/>
  <c r="L13" i="5" s="1"/>
  <c r="F15" i="5"/>
  <c r="L15" i="5" s="1"/>
  <c r="F17" i="5"/>
  <c r="L17" i="5" s="1"/>
  <c r="F19" i="5"/>
  <c r="L19" i="5" s="1"/>
  <c r="F21" i="5"/>
  <c r="L21" i="5" s="1"/>
  <c r="F23" i="5"/>
  <c r="L23" i="5" s="1"/>
  <c r="F25" i="5"/>
  <c r="L25" i="5" s="1"/>
  <c r="F27" i="5"/>
  <c r="L27" i="5" s="1"/>
  <c r="F29" i="5"/>
  <c r="L29" i="5" s="1"/>
  <c r="F31" i="5"/>
  <c r="L31" i="5" s="1"/>
  <c r="F33" i="5"/>
  <c r="L33" i="5" s="1"/>
  <c r="F35" i="5"/>
  <c r="L35" i="5" s="1"/>
  <c r="F37" i="5"/>
  <c r="L37" i="5" s="1"/>
  <c r="F39" i="5"/>
  <c r="L39" i="5" s="1"/>
  <c r="F41" i="5"/>
  <c r="L41" i="5" s="1"/>
  <c r="F43" i="5"/>
  <c r="L43" i="5" s="1"/>
  <c r="F45" i="5"/>
  <c r="L45" i="5" s="1"/>
  <c r="F47" i="5"/>
  <c r="L47" i="5" s="1"/>
  <c r="F49" i="5"/>
  <c r="L49" i="5" s="1"/>
  <c r="F51" i="5"/>
  <c r="L51" i="5" s="1"/>
  <c r="F53" i="5"/>
  <c r="L53" i="5" s="1"/>
  <c r="F55" i="5"/>
  <c r="L55" i="5" s="1"/>
  <c r="F57" i="5"/>
  <c r="L57" i="5" s="1"/>
  <c r="F59" i="5"/>
  <c r="L59" i="5" s="1"/>
  <c r="F61" i="5"/>
  <c r="L61" i="5" s="1"/>
  <c r="F63" i="5"/>
  <c r="L63" i="5" s="1"/>
  <c r="F65" i="5"/>
  <c r="L65" i="5" s="1"/>
  <c r="F67" i="5"/>
  <c r="L67" i="5" s="1"/>
  <c r="F69" i="5"/>
  <c r="L69" i="5" s="1"/>
  <c r="F71" i="5"/>
  <c r="L71" i="5" s="1"/>
  <c r="F73" i="5"/>
  <c r="L73" i="5" s="1"/>
  <c r="F75" i="5"/>
  <c r="L75" i="5" s="1"/>
  <c r="F77" i="5"/>
  <c r="L77" i="5" s="1"/>
  <c r="F79" i="5"/>
  <c r="L79" i="5" s="1"/>
  <c r="F81" i="5"/>
  <c r="L81" i="5" s="1"/>
  <c r="F83" i="5"/>
  <c r="L83" i="5" s="1"/>
  <c r="F85" i="5"/>
  <c r="L85" i="5" s="1"/>
  <c r="F87" i="5"/>
  <c r="L87" i="5" s="1"/>
  <c r="F89" i="5"/>
  <c r="L89" i="5" s="1"/>
  <c r="F91" i="5"/>
  <c r="L91" i="5" s="1"/>
  <c r="F93" i="5"/>
  <c r="L93" i="5" s="1"/>
  <c r="F95" i="5"/>
  <c r="L95" i="5" s="1"/>
  <c r="F97" i="5"/>
  <c r="L97" i="5" s="1"/>
  <c r="F99" i="5"/>
  <c r="L99" i="5" s="1"/>
  <c r="F101" i="5"/>
  <c r="L101" i="5" s="1"/>
  <c r="F103" i="5"/>
  <c r="L103" i="5" s="1"/>
  <c r="F105" i="5"/>
  <c r="L105" i="5" s="1"/>
  <c r="F107" i="5"/>
  <c r="L107" i="5" s="1"/>
  <c r="F109" i="5"/>
  <c r="L109" i="5" s="1"/>
  <c r="F111" i="5"/>
  <c r="L111" i="5" s="1"/>
  <c r="F113" i="5"/>
  <c r="L113" i="5" s="1"/>
  <c r="F115" i="5"/>
  <c r="L115" i="5" s="1"/>
  <c r="F117" i="5"/>
  <c r="L117" i="5" s="1"/>
  <c r="F119" i="5"/>
  <c r="L119" i="5" s="1"/>
  <c r="F121" i="5"/>
  <c r="L121" i="5" s="1"/>
  <c r="F123" i="5"/>
  <c r="L123" i="5" s="1"/>
  <c r="F125" i="5"/>
  <c r="L125" i="5" s="1"/>
  <c r="F127" i="5"/>
  <c r="L127" i="5" s="1"/>
  <c r="F129" i="5"/>
  <c r="L129" i="5" s="1"/>
  <c r="F131" i="5"/>
  <c r="L131" i="5" s="1"/>
  <c r="F133" i="5"/>
  <c r="L133" i="5" s="1"/>
  <c r="F135" i="5"/>
  <c r="L135" i="5" s="1"/>
  <c r="F137" i="5"/>
  <c r="L137" i="5" s="1"/>
  <c r="F139" i="5"/>
  <c r="L139" i="5" s="1"/>
  <c r="F141" i="5"/>
  <c r="L141" i="5" s="1"/>
  <c r="F143" i="5"/>
  <c r="L143" i="5" s="1"/>
  <c r="F145" i="5"/>
  <c r="L145" i="5" s="1"/>
  <c r="F147" i="5"/>
  <c r="L147" i="5" s="1"/>
  <c r="F149" i="5"/>
  <c r="L149" i="5" s="1"/>
  <c r="F151" i="5"/>
  <c r="L151" i="5" s="1"/>
  <c r="F153" i="5"/>
  <c r="L153" i="5" s="1"/>
  <c r="F155" i="5"/>
  <c r="L155" i="5" s="1"/>
  <c r="F157" i="5"/>
  <c r="L157" i="5" s="1"/>
  <c r="F159" i="5"/>
  <c r="L159" i="5" s="1"/>
  <c r="F161" i="5"/>
  <c r="L161" i="5" s="1"/>
  <c r="F163" i="5"/>
  <c r="L163" i="5" s="1"/>
  <c r="F165" i="5"/>
  <c r="L165" i="5" s="1"/>
  <c r="F167" i="5"/>
  <c r="L167" i="5" s="1"/>
  <c r="F169" i="5"/>
  <c r="L169" i="5" s="1"/>
  <c r="F171" i="5"/>
  <c r="L171" i="5" s="1"/>
  <c r="F173" i="5"/>
  <c r="L173" i="5" s="1"/>
  <c r="F175" i="5"/>
  <c r="L175" i="5" s="1"/>
  <c r="F177" i="5"/>
  <c r="L177" i="5" s="1"/>
  <c r="F179" i="5"/>
  <c r="L179" i="5" s="1"/>
  <c r="F181" i="5"/>
  <c r="L181" i="5" s="1"/>
  <c r="F183" i="5"/>
  <c r="L183" i="5" s="1"/>
  <c r="F185" i="5"/>
  <c r="L185" i="5" s="1"/>
  <c r="F187" i="5"/>
  <c r="L187" i="5" s="1"/>
  <c r="F189" i="5"/>
  <c r="L189" i="5" s="1"/>
  <c r="F191" i="5"/>
  <c r="L191" i="5" s="1"/>
  <c r="F193" i="5"/>
  <c r="L193" i="5" s="1"/>
  <c r="F195" i="5"/>
  <c r="L195" i="5" s="1"/>
  <c r="F197" i="5"/>
  <c r="L197" i="5" s="1"/>
  <c r="F199" i="5"/>
  <c r="L199" i="5" s="1"/>
  <c r="F201" i="5"/>
  <c r="L201" i="5" s="1"/>
  <c r="F203" i="5"/>
  <c r="L203" i="5" s="1"/>
  <c r="F205" i="5"/>
  <c r="L205" i="5" s="1"/>
  <c r="F207" i="5"/>
  <c r="L207" i="5" s="1"/>
  <c r="F209" i="5"/>
  <c r="L209" i="5" s="1"/>
  <c r="F211" i="5"/>
  <c r="L211" i="5" s="1"/>
  <c r="F213" i="5"/>
  <c r="L213" i="5" s="1"/>
  <c r="F215" i="5"/>
  <c r="L215" i="5" s="1"/>
  <c r="F217" i="5"/>
  <c r="L217" i="5" s="1"/>
  <c r="F219" i="5"/>
  <c r="L219" i="5" s="1"/>
  <c r="F221" i="5"/>
  <c r="L221" i="5" s="1"/>
  <c r="F223" i="5"/>
  <c r="L223" i="5" s="1"/>
  <c r="F225" i="5"/>
  <c r="L225" i="5" s="1"/>
  <c r="F227" i="5"/>
  <c r="L227" i="5" s="1"/>
  <c r="F229" i="5"/>
  <c r="L229" i="5" s="1"/>
  <c r="F231" i="5"/>
  <c r="L231" i="5" s="1"/>
  <c r="F233" i="5"/>
  <c r="L233" i="5" s="1"/>
  <c r="F237" i="5"/>
  <c r="L237" i="5" s="1"/>
  <c r="F239" i="5"/>
  <c r="L239" i="5" s="1"/>
  <c r="F241" i="5"/>
  <c r="L241" i="5" s="1"/>
  <c r="F243" i="5"/>
  <c r="L243" i="5" s="1"/>
  <c r="F245" i="5"/>
  <c r="L245" i="5" s="1"/>
  <c r="F247" i="5"/>
  <c r="L247" i="5" s="1"/>
  <c r="R249" i="5"/>
  <c r="D249" i="6"/>
  <c r="F249" i="5"/>
  <c r="L249" i="5" s="1"/>
  <c r="R251" i="5"/>
  <c r="D251" i="6"/>
  <c r="F251" i="5"/>
  <c r="L251" i="5" s="1"/>
  <c r="R253" i="5"/>
  <c r="D253" i="6"/>
  <c r="F253" i="5"/>
  <c r="L253" i="5" s="1"/>
  <c r="R255" i="5"/>
  <c r="D255" i="6"/>
  <c r="F255" i="5"/>
  <c r="L255" i="5" s="1"/>
  <c r="R257" i="5"/>
  <c r="D257" i="6"/>
  <c r="F257" i="5"/>
  <c r="L257" i="5" s="1"/>
  <c r="R259" i="5"/>
  <c r="D259" i="6"/>
  <c r="F259" i="5"/>
  <c r="L259" i="5" s="1"/>
  <c r="R261" i="5"/>
  <c r="D261" i="6"/>
  <c r="F261" i="5"/>
  <c r="L261" i="5" s="1"/>
  <c r="R263" i="5"/>
  <c r="D263" i="6"/>
  <c r="F263" i="5"/>
  <c r="L263" i="5" s="1"/>
  <c r="R265" i="5"/>
  <c r="D265" i="6"/>
  <c r="F265" i="5"/>
  <c r="L265" i="5" s="1"/>
  <c r="L9" i="4"/>
  <c r="L18" i="4"/>
  <c r="L19" i="4"/>
  <c r="L20" i="4"/>
  <c r="L21" i="4"/>
  <c r="L27" i="4"/>
  <c r="L28" i="4"/>
  <c r="L34" i="4"/>
  <c r="L39" i="4"/>
  <c r="L40" i="4"/>
  <c r="L51" i="4"/>
  <c r="L52" i="4"/>
  <c r="L53" i="4"/>
  <c r="L54" i="4"/>
  <c r="L55" i="4"/>
  <c r="L65" i="4"/>
  <c r="L66" i="4"/>
  <c r="L72" i="4"/>
  <c r="Q15" i="4"/>
  <c r="Q25" i="4"/>
  <c r="Q39" i="4"/>
  <c r="Q49" i="4"/>
  <c r="Q56" i="4"/>
  <c r="Q66" i="4"/>
  <c r="F303" i="4"/>
  <c r="J303" i="4"/>
  <c r="C4" i="16"/>
  <c r="I303" i="5"/>
  <c r="M3" i="5"/>
  <c r="D4" i="5"/>
  <c r="M5" i="5"/>
  <c r="D6" i="5"/>
  <c r="M7" i="5"/>
  <c r="D8" i="5"/>
  <c r="M9" i="5"/>
  <c r="D10" i="5"/>
  <c r="M11" i="5"/>
  <c r="D12" i="5"/>
  <c r="M13" i="5"/>
  <c r="D14" i="5"/>
  <c r="M15" i="5"/>
  <c r="D16" i="5"/>
  <c r="M17" i="5"/>
  <c r="D18" i="5"/>
  <c r="M19" i="5"/>
  <c r="D20" i="5"/>
  <c r="M21" i="5"/>
  <c r="D22" i="5"/>
  <c r="M23" i="5"/>
  <c r="D24" i="5"/>
  <c r="M25" i="5"/>
  <c r="D26" i="5"/>
  <c r="M27" i="5"/>
  <c r="D28" i="5"/>
  <c r="M29" i="5"/>
  <c r="D30" i="5"/>
  <c r="M31" i="5"/>
  <c r="D32" i="5"/>
  <c r="M33" i="5"/>
  <c r="D34" i="5"/>
  <c r="M35" i="5"/>
  <c r="D36" i="5"/>
  <c r="M37" i="5"/>
  <c r="D38" i="5"/>
  <c r="M39" i="5"/>
  <c r="D40" i="5"/>
  <c r="M41" i="5"/>
  <c r="D42" i="5"/>
  <c r="M43" i="5"/>
  <c r="D44" i="5"/>
  <c r="M45" i="5"/>
  <c r="D46" i="5"/>
  <c r="M47" i="5"/>
  <c r="D48" i="5"/>
  <c r="M49" i="5"/>
  <c r="D50" i="5"/>
  <c r="M51" i="5"/>
  <c r="D52" i="5"/>
  <c r="M53" i="5"/>
  <c r="D54" i="5"/>
  <c r="M55" i="5"/>
  <c r="D56" i="5"/>
  <c r="M57" i="5"/>
  <c r="D58" i="5"/>
  <c r="M59" i="5"/>
  <c r="D60" i="5"/>
  <c r="M61" i="5"/>
  <c r="D62" i="5"/>
  <c r="M63" i="5"/>
  <c r="D64" i="5"/>
  <c r="M65" i="5"/>
  <c r="D66" i="5"/>
  <c r="M67" i="5"/>
  <c r="D68" i="5"/>
  <c r="M69" i="5"/>
  <c r="D70" i="5"/>
  <c r="M71" i="5"/>
  <c r="D72" i="5"/>
  <c r="M73" i="5"/>
  <c r="M75" i="5"/>
  <c r="M77" i="5"/>
  <c r="M79" i="5"/>
  <c r="M81" i="5"/>
  <c r="M83" i="5"/>
  <c r="M85" i="5"/>
  <c r="M87" i="5"/>
  <c r="M89" i="5"/>
  <c r="M91" i="5"/>
  <c r="M93" i="5"/>
  <c r="M95" i="5"/>
  <c r="M97" i="5"/>
  <c r="M99" i="5"/>
  <c r="M101" i="5"/>
  <c r="M103" i="5"/>
  <c r="M105" i="5"/>
  <c r="M107" i="5"/>
  <c r="M109" i="5"/>
  <c r="M111" i="5"/>
  <c r="M113" i="5"/>
  <c r="M115" i="5"/>
  <c r="M117" i="5"/>
  <c r="M119" i="5"/>
  <c r="M121" i="5"/>
  <c r="M123" i="5"/>
  <c r="M125" i="5"/>
  <c r="M127" i="5"/>
  <c r="M129" i="5"/>
  <c r="M131" i="5"/>
  <c r="M133" i="5"/>
  <c r="M135" i="5"/>
  <c r="M137" i="5"/>
  <c r="M139" i="5"/>
  <c r="M141" i="5"/>
  <c r="M143" i="5"/>
  <c r="M145" i="5"/>
  <c r="M147" i="5"/>
  <c r="M149" i="5"/>
  <c r="M151" i="5"/>
  <c r="M153" i="5"/>
  <c r="M155" i="5"/>
  <c r="M157" i="5"/>
  <c r="M159" i="5"/>
  <c r="M161" i="5"/>
  <c r="M163" i="5"/>
  <c r="M165" i="5"/>
  <c r="M167" i="5"/>
  <c r="M169" i="5"/>
  <c r="M171" i="5"/>
  <c r="M173" i="5"/>
  <c r="M175" i="5"/>
  <c r="M177" i="5"/>
  <c r="M179" i="5"/>
  <c r="M181" i="5"/>
  <c r="M183" i="5"/>
  <c r="M185" i="5"/>
  <c r="M187" i="5"/>
  <c r="M189" i="5"/>
  <c r="M191" i="5"/>
  <c r="M193" i="5"/>
  <c r="M195" i="5"/>
  <c r="M197" i="5"/>
  <c r="M199" i="5"/>
  <c r="M201" i="5"/>
  <c r="M203" i="5"/>
  <c r="M205" i="5"/>
  <c r="M207" i="5"/>
  <c r="M209" i="5"/>
  <c r="M211" i="5"/>
  <c r="M213" i="5"/>
  <c r="M215" i="5"/>
  <c r="M217" i="5"/>
  <c r="M219" i="5"/>
  <c r="M221" i="5"/>
  <c r="M223" i="5"/>
  <c r="M225" i="5"/>
  <c r="M227" i="5"/>
  <c r="M229" i="5"/>
  <c r="M231" i="5"/>
  <c r="M233" i="5"/>
  <c r="M235" i="5"/>
  <c r="M237" i="5"/>
  <c r="M239" i="5"/>
  <c r="M241" i="5"/>
  <c r="M243" i="5"/>
  <c r="M245" i="5"/>
  <c r="M247" i="5"/>
  <c r="M249" i="5"/>
  <c r="M251" i="5"/>
  <c r="M253" i="5"/>
  <c r="M255" i="5"/>
  <c r="M257" i="5"/>
  <c r="M259" i="5"/>
  <c r="M261" i="5"/>
  <c r="M263" i="5"/>
  <c r="M265" i="5"/>
  <c r="R291" i="5"/>
  <c r="D291" i="6"/>
  <c r="M291" i="5"/>
  <c r="F291" i="5"/>
  <c r="L291" i="5" s="1"/>
  <c r="R293" i="5"/>
  <c r="D293" i="6"/>
  <c r="M293" i="5"/>
  <c r="F293" i="5"/>
  <c r="L293" i="5" s="1"/>
  <c r="R295" i="5"/>
  <c r="D295" i="6"/>
  <c r="M295" i="5"/>
  <c r="F295" i="5"/>
  <c r="L295" i="5" s="1"/>
  <c r="R297" i="5"/>
  <c r="D297" i="6"/>
  <c r="M297" i="5"/>
  <c r="F297" i="5"/>
  <c r="L297" i="5" s="1"/>
  <c r="R299" i="5"/>
  <c r="D299" i="6"/>
  <c r="M299" i="5"/>
  <c r="F299" i="5"/>
  <c r="L299" i="5" s="1"/>
  <c r="R301" i="5"/>
  <c r="D301" i="6"/>
  <c r="M301" i="5"/>
  <c r="F301" i="5"/>
  <c r="L301" i="5" s="1"/>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L8" i="4"/>
  <c r="L10" i="4"/>
  <c r="L14" i="4"/>
  <c r="L15" i="4"/>
  <c r="L16" i="4"/>
  <c r="L17" i="4"/>
  <c r="L23" i="4"/>
  <c r="L24" i="4"/>
  <c r="L25" i="4"/>
  <c r="L26" i="4"/>
  <c r="L29" i="4"/>
  <c r="L35" i="4"/>
  <c r="L38" i="4"/>
  <c r="L46" i="4"/>
  <c r="L47" i="4"/>
  <c r="L48" i="4"/>
  <c r="L49" i="4"/>
  <c r="L50" i="4"/>
  <c r="L56" i="4"/>
  <c r="L57" i="4"/>
  <c r="Q4" i="4"/>
  <c r="Q6" i="4"/>
  <c r="Q9" i="4"/>
  <c r="Q11" i="4"/>
  <c r="Q13" i="4"/>
  <c r="Q16" i="4"/>
  <c r="Q19" i="4"/>
  <c r="Q21" i="4"/>
  <c r="Q23" i="4"/>
  <c r="Q24" i="4"/>
  <c r="Q26" i="4"/>
  <c r="Q28" i="4"/>
  <c r="Q31" i="4"/>
  <c r="Q33" i="4"/>
  <c r="Q36" i="4"/>
  <c r="Q37" i="4"/>
  <c r="Q40" i="4"/>
  <c r="Q43" i="4"/>
  <c r="Q45" i="4"/>
  <c r="Q47" i="4"/>
  <c r="Q50" i="4"/>
  <c r="Q52" i="4"/>
  <c r="Q55" i="4"/>
  <c r="Q58" i="4"/>
  <c r="Q60" i="4"/>
  <c r="Q61" i="4"/>
  <c r="Q63" i="4"/>
  <c r="Q68" i="4"/>
  <c r="Q70" i="4"/>
  <c r="R72" i="4"/>
  <c r="E3" i="16"/>
  <c r="N3" i="4"/>
  <c r="R3" i="4"/>
  <c r="N4" i="4"/>
  <c r="R4" i="4"/>
  <c r="N5" i="4"/>
  <c r="R5" i="4"/>
  <c r="N6" i="4"/>
  <c r="R6" i="4"/>
  <c r="N7" i="4"/>
  <c r="R7" i="4"/>
  <c r="N8" i="4"/>
  <c r="N9" i="4"/>
  <c r="R9" i="4"/>
  <c r="N10" i="4"/>
  <c r="N11" i="4"/>
  <c r="R11" i="4"/>
  <c r="N12" i="4"/>
  <c r="N13" i="4"/>
  <c r="R13" i="4"/>
  <c r="N14" i="4"/>
  <c r="N15" i="4"/>
  <c r="R15" i="4"/>
  <c r="N16" i="4"/>
  <c r="N17" i="4"/>
  <c r="R17" i="4"/>
  <c r="N18" i="4"/>
  <c r="N19" i="4"/>
  <c r="R19" i="4"/>
  <c r="N20" i="4"/>
  <c r="N21" i="4"/>
  <c r="R21" i="4"/>
  <c r="N22" i="4"/>
  <c r="R22" i="4"/>
  <c r="N23" i="4"/>
  <c r="R23" i="4"/>
  <c r="N24" i="4"/>
  <c r="N25" i="4"/>
  <c r="R25" i="4"/>
  <c r="N26" i="4"/>
  <c r="N27" i="4"/>
  <c r="R27" i="4"/>
  <c r="N28" i="4"/>
  <c r="N29" i="4"/>
  <c r="R29" i="4"/>
  <c r="N30" i="4"/>
  <c r="N31" i="4"/>
  <c r="R31" i="4"/>
  <c r="N32" i="4"/>
  <c r="N33" i="4"/>
  <c r="R33" i="4"/>
  <c r="N34" i="4"/>
  <c r="N35" i="4"/>
  <c r="R35" i="4"/>
  <c r="N36" i="4"/>
  <c r="R36" i="4"/>
  <c r="N37" i="4"/>
  <c r="R37" i="4"/>
  <c r="N38" i="4"/>
  <c r="N39" i="4"/>
  <c r="R39" i="4"/>
  <c r="N40" i="4"/>
  <c r="N41" i="4"/>
  <c r="R41" i="4"/>
  <c r="N42" i="4"/>
  <c r="N43" i="4"/>
  <c r="R43" i="4"/>
  <c r="N44" i="4"/>
  <c r="N45" i="4"/>
  <c r="R45" i="4"/>
  <c r="N46" i="4"/>
  <c r="N47" i="4"/>
  <c r="R47" i="4"/>
  <c r="N48" i="4"/>
  <c r="N49" i="4"/>
  <c r="R49" i="4"/>
  <c r="N50" i="4"/>
  <c r="N51" i="4"/>
  <c r="R51" i="4"/>
  <c r="N52" i="4"/>
  <c r="N53" i="4"/>
  <c r="R53" i="4"/>
  <c r="N54" i="4"/>
  <c r="N55" i="4"/>
  <c r="R55" i="4"/>
  <c r="N56" i="4"/>
  <c r="N57" i="4"/>
  <c r="R57" i="4"/>
  <c r="N58" i="4"/>
  <c r="N59" i="4"/>
  <c r="R59" i="4"/>
  <c r="N60" i="4"/>
  <c r="N61" i="4"/>
  <c r="R61" i="4"/>
  <c r="N62" i="4"/>
  <c r="N63" i="4"/>
  <c r="R63" i="4"/>
  <c r="N64" i="4"/>
  <c r="R64" i="4"/>
  <c r="N65" i="4"/>
  <c r="R65" i="4"/>
  <c r="N66" i="4"/>
  <c r="N67" i="4"/>
  <c r="R67" i="4"/>
  <c r="N68" i="4"/>
  <c r="N69" i="4"/>
  <c r="R69" i="4"/>
  <c r="N70" i="4"/>
  <c r="R70" i="4"/>
  <c r="N71" i="4"/>
  <c r="R71" i="4"/>
  <c r="N72" i="4"/>
  <c r="N74" i="4"/>
  <c r="N76" i="4"/>
  <c r="N78" i="4"/>
  <c r="N80" i="4"/>
  <c r="N82" i="4"/>
  <c r="N84" i="4"/>
  <c r="N86" i="4"/>
  <c r="N88" i="4"/>
  <c r="N90" i="4"/>
  <c r="N92" i="4"/>
  <c r="N94" i="4"/>
  <c r="N96" i="4"/>
  <c r="N98" i="4"/>
  <c r="N100" i="4"/>
  <c r="N102" i="4"/>
  <c r="N104" i="4"/>
  <c r="N106" i="4"/>
  <c r="N108" i="4"/>
  <c r="N110" i="4"/>
  <c r="N112" i="4"/>
  <c r="N114" i="4"/>
  <c r="N116" i="4"/>
  <c r="N118" i="4"/>
  <c r="N120" i="4"/>
  <c r="N122" i="4"/>
  <c r="N124" i="4"/>
  <c r="N126" i="4"/>
  <c r="N128" i="4"/>
  <c r="N130" i="4"/>
  <c r="N132" i="4"/>
  <c r="N134" i="4"/>
  <c r="N136" i="4"/>
  <c r="N138" i="4"/>
  <c r="N140" i="4"/>
  <c r="N142" i="4"/>
  <c r="N144" i="4"/>
  <c r="N146" i="4"/>
  <c r="N148" i="4"/>
  <c r="N150" i="4"/>
  <c r="N152" i="4"/>
  <c r="N154" i="4"/>
  <c r="N156" i="4"/>
  <c r="N158" i="4"/>
  <c r="N160" i="4"/>
  <c r="N162" i="4"/>
  <c r="N164" i="4"/>
  <c r="N166" i="4"/>
  <c r="N168" i="4"/>
  <c r="N170" i="4"/>
  <c r="N172" i="4"/>
  <c r="N174" i="4"/>
  <c r="N176" i="4"/>
  <c r="N178" i="4"/>
  <c r="N180" i="4"/>
  <c r="N182" i="4"/>
  <c r="N184" i="4"/>
  <c r="N186" i="4"/>
  <c r="N188" i="4"/>
  <c r="N190" i="4"/>
  <c r="N192" i="4"/>
  <c r="N194" i="4"/>
  <c r="N196" i="4"/>
  <c r="N198" i="4"/>
  <c r="N200" i="4"/>
  <c r="N202" i="4"/>
  <c r="N204" i="4"/>
  <c r="N206" i="4"/>
  <c r="N208" i="4"/>
  <c r="N210" i="4"/>
  <c r="N212" i="4"/>
  <c r="N214" i="4"/>
  <c r="N216" i="4"/>
  <c r="N218" i="4"/>
  <c r="N220" i="4"/>
  <c r="N222" i="4"/>
  <c r="N224" i="4"/>
  <c r="N226" i="4"/>
  <c r="N228" i="4"/>
  <c r="N230" i="4"/>
  <c r="N232" i="4"/>
  <c r="N234" i="4"/>
  <c r="N236" i="4"/>
  <c r="N238" i="4"/>
  <c r="N240" i="4"/>
  <c r="N242" i="4"/>
  <c r="N244" i="4"/>
  <c r="N246" i="4"/>
  <c r="N248" i="4"/>
  <c r="N250" i="4"/>
  <c r="N252" i="4"/>
  <c r="N254" i="4"/>
  <c r="N256" i="4"/>
  <c r="N258" i="4"/>
  <c r="N260" i="4"/>
  <c r="N262" i="4"/>
  <c r="N264" i="4"/>
  <c r="N266" i="4"/>
  <c r="N268" i="4"/>
  <c r="N270" i="4"/>
  <c r="N272" i="4"/>
  <c r="N274" i="4"/>
  <c r="N276" i="4"/>
  <c r="N278" i="4"/>
  <c r="N280" i="4"/>
  <c r="N282" i="4"/>
  <c r="N284" i="4"/>
  <c r="N286" i="4"/>
  <c r="N288" i="4"/>
  <c r="N290" i="4"/>
  <c r="N292" i="4"/>
  <c r="N294" i="4"/>
  <c r="N296" i="4"/>
  <c r="N298" i="4"/>
  <c r="N300" i="4"/>
  <c r="N302" i="4"/>
  <c r="F4" i="5"/>
  <c r="L4" i="5" s="1"/>
  <c r="F6" i="5"/>
  <c r="L6" i="5" s="1"/>
  <c r="F8" i="5"/>
  <c r="L8" i="5" s="1"/>
  <c r="F10" i="5"/>
  <c r="L10" i="5" s="1"/>
  <c r="F12" i="5"/>
  <c r="L12" i="5" s="1"/>
  <c r="F14" i="5"/>
  <c r="L14" i="5" s="1"/>
  <c r="F16" i="5"/>
  <c r="L16" i="5" s="1"/>
  <c r="F18" i="5"/>
  <c r="L18" i="5" s="1"/>
  <c r="F20" i="5"/>
  <c r="L20" i="5" s="1"/>
  <c r="F22" i="5"/>
  <c r="L22" i="5" s="1"/>
  <c r="F24" i="5"/>
  <c r="L24" i="5" s="1"/>
  <c r="F26" i="5"/>
  <c r="L26" i="5" s="1"/>
  <c r="F28" i="5"/>
  <c r="L28" i="5" s="1"/>
  <c r="F30" i="5"/>
  <c r="L30" i="5" s="1"/>
  <c r="F32" i="5"/>
  <c r="L32" i="5" s="1"/>
  <c r="F34" i="5"/>
  <c r="L34" i="5" s="1"/>
  <c r="F36" i="5"/>
  <c r="L36" i="5" s="1"/>
  <c r="F38" i="5"/>
  <c r="L38" i="5" s="1"/>
  <c r="F40" i="5"/>
  <c r="L40" i="5" s="1"/>
  <c r="F42" i="5"/>
  <c r="L42" i="5" s="1"/>
  <c r="F44" i="5"/>
  <c r="L44" i="5" s="1"/>
  <c r="F46" i="5"/>
  <c r="L46" i="5" s="1"/>
  <c r="F48" i="5"/>
  <c r="L48" i="5" s="1"/>
  <c r="F50" i="5"/>
  <c r="L50" i="5" s="1"/>
  <c r="F52" i="5"/>
  <c r="L52" i="5" s="1"/>
  <c r="F54" i="5"/>
  <c r="L54" i="5" s="1"/>
  <c r="F56" i="5"/>
  <c r="L56" i="5" s="1"/>
  <c r="F58" i="5"/>
  <c r="L58" i="5" s="1"/>
  <c r="F60" i="5"/>
  <c r="L60" i="5" s="1"/>
  <c r="F62" i="5"/>
  <c r="L62" i="5" s="1"/>
  <c r="F64" i="5"/>
  <c r="L64" i="5" s="1"/>
  <c r="F66" i="5"/>
  <c r="L66" i="5" s="1"/>
  <c r="F68" i="5"/>
  <c r="L68" i="5" s="1"/>
  <c r="F70" i="5"/>
  <c r="L70" i="5" s="1"/>
  <c r="F72" i="5"/>
  <c r="L72" i="5" s="1"/>
  <c r="F74" i="5"/>
  <c r="L74" i="5" s="1"/>
  <c r="F76" i="5"/>
  <c r="L76" i="5" s="1"/>
  <c r="F78" i="5"/>
  <c r="L78" i="5" s="1"/>
  <c r="F80" i="5"/>
  <c r="L80" i="5" s="1"/>
  <c r="F82" i="5"/>
  <c r="L82" i="5" s="1"/>
  <c r="F84" i="5"/>
  <c r="L84" i="5" s="1"/>
  <c r="F86" i="5"/>
  <c r="L86" i="5" s="1"/>
  <c r="F88" i="5"/>
  <c r="L88" i="5" s="1"/>
  <c r="F90" i="5"/>
  <c r="L90" i="5" s="1"/>
  <c r="F92" i="5"/>
  <c r="L92" i="5" s="1"/>
  <c r="F94" i="5"/>
  <c r="L94" i="5" s="1"/>
  <c r="F96" i="5"/>
  <c r="L96" i="5" s="1"/>
  <c r="F98" i="5"/>
  <c r="L98" i="5" s="1"/>
  <c r="F100" i="5"/>
  <c r="L100" i="5" s="1"/>
  <c r="F102" i="5"/>
  <c r="L102" i="5" s="1"/>
  <c r="F104" i="5"/>
  <c r="L104" i="5" s="1"/>
  <c r="F106" i="5"/>
  <c r="L106" i="5" s="1"/>
  <c r="F108" i="5"/>
  <c r="L108" i="5" s="1"/>
  <c r="F110" i="5"/>
  <c r="L110" i="5" s="1"/>
  <c r="F112" i="5"/>
  <c r="L112" i="5" s="1"/>
  <c r="F114" i="5"/>
  <c r="L114" i="5" s="1"/>
  <c r="F116" i="5"/>
  <c r="L116" i="5" s="1"/>
  <c r="F118" i="5"/>
  <c r="L118" i="5" s="1"/>
  <c r="F120" i="5"/>
  <c r="L120" i="5" s="1"/>
  <c r="F122" i="5"/>
  <c r="L122" i="5" s="1"/>
  <c r="F124" i="5"/>
  <c r="L124" i="5" s="1"/>
  <c r="F126" i="5"/>
  <c r="L126" i="5" s="1"/>
  <c r="F128" i="5"/>
  <c r="L128" i="5" s="1"/>
  <c r="F130" i="5"/>
  <c r="L130" i="5" s="1"/>
  <c r="F132" i="5"/>
  <c r="L132" i="5" s="1"/>
  <c r="F134" i="5"/>
  <c r="L134" i="5" s="1"/>
  <c r="F136" i="5"/>
  <c r="L136" i="5" s="1"/>
  <c r="F138" i="5"/>
  <c r="L138" i="5" s="1"/>
  <c r="F140" i="5"/>
  <c r="L140" i="5" s="1"/>
  <c r="F142" i="5"/>
  <c r="L142" i="5" s="1"/>
  <c r="F144" i="5"/>
  <c r="L144" i="5" s="1"/>
  <c r="F146" i="5"/>
  <c r="L146" i="5" s="1"/>
  <c r="F148" i="5"/>
  <c r="L148" i="5" s="1"/>
  <c r="F150" i="5"/>
  <c r="L150" i="5" s="1"/>
  <c r="F152" i="5"/>
  <c r="L152" i="5" s="1"/>
  <c r="F154" i="5"/>
  <c r="L154" i="5" s="1"/>
  <c r="F156" i="5"/>
  <c r="L156" i="5" s="1"/>
  <c r="F158" i="5"/>
  <c r="L158" i="5" s="1"/>
  <c r="F160" i="5"/>
  <c r="L160" i="5" s="1"/>
  <c r="F162" i="5"/>
  <c r="L162" i="5" s="1"/>
  <c r="F164" i="5"/>
  <c r="L164" i="5" s="1"/>
  <c r="F166" i="5"/>
  <c r="L166" i="5" s="1"/>
  <c r="F168" i="5"/>
  <c r="L168" i="5" s="1"/>
  <c r="F170" i="5"/>
  <c r="L170" i="5" s="1"/>
  <c r="F172" i="5"/>
  <c r="L172" i="5" s="1"/>
  <c r="F174" i="5"/>
  <c r="L174" i="5" s="1"/>
  <c r="F176" i="5"/>
  <c r="L176" i="5" s="1"/>
  <c r="F178" i="5"/>
  <c r="L178" i="5" s="1"/>
  <c r="F180" i="5"/>
  <c r="L180" i="5" s="1"/>
  <c r="F182" i="5"/>
  <c r="L182" i="5" s="1"/>
  <c r="F184" i="5"/>
  <c r="L184" i="5" s="1"/>
  <c r="F186" i="5"/>
  <c r="L186" i="5" s="1"/>
  <c r="F188" i="5"/>
  <c r="L188" i="5" s="1"/>
  <c r="F190" i="5"/>
  <c r="L190" i="5" s="1"/>
  <c r="F192" i="5"/>
  <c r="L192" i="5" s="1"/>
  <c r="F194" i="5"/>
  <c r="L194" i="5" s="1"/>
  <c r="F196" i="5"/>
  <c r="L196" i="5" s="1"/>
  <c r="F198" i="5"/>
  <c r="L198" i="5" s="1"/>
  <c r="F200" i="5"/>
  <c r="L200" i="5" s="1"/>
  <c r="F202" i="5"/>
  <c r="L202" i="5" s="1"/>
  <c r="F204" i="5"/>
  <c r="L204" i="5" s="1"/>
  <c r="F206" i="5"/>
  <c r="L206" i="5" s="1"/>
  <c r="F208" i="5"/>
  <c r="L208" i="5" s="1"/>
  <c r="F210" i="5"/>
  <c r="L210" i="5" s="1"/>
  <c r="F212" i="5"/>
  <c r="L212" i="5" s="1"/>
  <c r="F214" i="5"/>
  <c r="L214" i="5" s="1"/>
  <c r="F216" i="5"/>
  <c r="L216" i="5" s="1"/>
  <c r="F218" i="5"/>
  <c r="L218" i="5" s="1"/>
  <c r="F220" i="5"/>
  <c r="L220" i="5" s="1"/>
  <c r="F222" i="5"/>
  <c r="L222" i="5" s="1"/>
  <c r="F224" i="5"/>
  <c r="L224" i="5" s="1"/>
  <c r="F226" i="5"/>
  <c r="L226" i="5" s="1"/>
  <c r="F228" i="5"/>
  <c r="L228" i="5" s="1"/>
  <c r="F230" i="5"/>
  <c r="L230" i="5" s="1"/>
  <c r="F232" i="5"/>
  <c r="L232" i="5" s="1"/>
  <c r="F234" i="5"/>
  <c r="L234" i="5" s="1"/>
  <c r="F236" i="5"/>
  <c r="L236" i="5" s="1"/>
  <c r="F238" i="5"/>
  <c r="L238" i="5" s="1"/>
  <c r="F240" i="5"/>
  <c r="L240" i="5" s="1"/>
  <c r="F242" i="5"/>
  <c r="L242" i="5" s="1"/>
  <c r="F244" i="5"/>
  <c r="L244" i="5" s="1"/>
  <c r="F246" i="5"/>
  <c r="L246" i="5" s="1"/>
  <c r="R250" i="5"/>
  <c r="D250" i="6"/>
  <c r="F250" i="5"/>
  <c r="L250" i="5" s="1"/>
  <c r="R252" i="5"/>
  <c r="D252" i="6"/>
  <c r="F252" i="5"/>
  <c r="L252" i="5" s="1"/>
  <c r="R254" i="5"/>
  <c r="D254" i="6"/>
  <c r="F254" i="5"/>
  <c r="L254" i="5" s="1"/>
  <c r="R256" i="5"/>
  <c r="D256" i="6"/>
  <c r="F256" i="5"/>
  <c r="L256" i="5" s="1"/>
  <c r="R258" i="5"/>
  <c r="D258" i="6"/>
  <c r="F258" i="5"/>
  <c r="L258" i="5" s="1"/>
  <c r="R260" i="5"/>
  <c r="D260" i="6"/>
  <c r="F260" i="5"/>
  <c r="L260" i="5" s="1"/>
  <c r="R262" i="5"/>
  <c r="D262" i="6"/>
  <c r="F262" i="5"/>
  <c r="L262" i="5" s="1"/>
  <c r="R264" i="5"/>
  <c r="D264" i="6"/>
  <c r="F264" i="5"/>
  <c r="L264" i="5" s="1"/>
  <c r="R266" i="5"/>
  <c r="D266" i="6"/>
  <c r="Q266" i="5"/>
  <c r="M266" i="5"/>
  <c r="F266" i="5"/>
  <c r="L266" i="5" s="1"/>
  <c r="R267" i="5"/>
  <c r="D267" i="6"/>
  <c r="M267" i="5"/>
  <c r="F267" i="5"/>
  <c r="L267" i="5" s="1"/>
  <c r="R268" i="5"/>
  <c r="D268" i="6"/>
  <c r="M268" i="5"/>
  <c r="F268" i="5"/>
  <c r="L268" i="5" s="1"/>
  <c r="R269" i="5"/>
  <c r="D269" i="6"/>
  <c r="M269" i="5"/>
  <c r="F269" i="5"/>
  <c r="L269" i="5" s="1"/>
  <c r="R270" i="5"/>
  <c r="D270" i="6"/>
  <c r="Q270" i="5"/>
  <c r="M270" i="5"/>
  <c r="F270" i="5"/>
  <c r="L270" i="5" s="1"/>
  <c r="R271" i="5"/>
  <c r="D271" i="6"/>
  <c r="M271" i="5"/>
  <c r="F271" i="5"/>
  <c r="L271" i="5" s="1"/>
  <c r="R272" i="5"/>
  <c r="D272" i="6"/>
  <c r="M272" i="5"/>
  <c r="F272" i="5"/>
  <c r="L272" i="5" s="1"/>
  <c r="R273" i="5"/>
  <c r="D273" i="6"/>
  <c r="M273" i="5"/>
  <c r="F273" i="5"/>
  <c r="L273" i="5" s="1"/>
  <c r="R274" i="5"/>
  <c r="D274" i="6"/>
  <c r="Q274" i="5"/>
  <c r="M274" i="5"/>
  <c r="F274" i="5"/>
  <c r="L274" i="5" s="1"/>
  <c r="R275" i="5"/>
  <c r="D275" i="6"/>
  <c r="M275" i="5"/>
  <c r="F275" i="5"/>
  <c r="L275" i="5" s="1"/>
  <c r="R276" i="5"/>
  <c r="D276" i="6"/>
  <c r="M276" i="5"/>
  <c r="F276" i="5"/>
  <c r="L276" i="5" s="1"/>
  <c r="R277" i="5"/>
  <c r="D277" i="6"/>
  <c r="M277" i="5"/>
  <c r="F277" i="5"/>
  <c r="L277" i="5" s="1"/>
  <c r="R278" i="5"/>
  <c r="D278" i="6"/>
  <c r="Q278" i="5"/>
  <c r="M278" i="5"/>
  <c r="F278" i="5"/>
  <c r="L278" i="5" s="1"/>
  <c r="R279" i="5"/>
  <c r="D279" i="6"/>
  <c r="M279" i="5"/>
  <c r="F279" i="5"/>
  <c r="L279" i="5" s="1"/>
  <c r="R280" i="5"/>
  <c r="D280" i="6"/>
  <c r="M280" i="5"/>
  <c r="F280" i="5"/>
  <c r="L280" i="5" s="1"/>
  <c r="R281" i="5"/>
  <c r="D281" i="6"/>
  <c r="M281" i="5"/>
  <c r="F281" i="5"/>
  <c r="L281" i="5" s="1"/>
  <c r="R282" i="5"/>
  <c r="D282" i="6"/>
  <c r="Q282" i="5"/>
  <c r="M282" i="5"/>
  <c r="F282" i="5"/>
  <c r="L282" i="5" s="1"/>
  <c r="R283" i="5"/>
  <c r="D283" i="6"/>
  <c r="M283" i="5"/>
  <c r="F283" i="5"/>
  <c r="L283" i="5" s="1"/>
  <c r="R284" i="5"/>
  <c r="D284" i="6"/>
  <c r="M284" i="5"/>
  <c r="F284" i="5"/>
  <c r="L284" i="5" s="1"/>
  <c r="R285" i="5"/>
  <c r="D285" i="6"/>
  <c r="M285" i="5"/>
  <c r="F285" i="5"/>
  <c r="L285" i="5" s="1"/>
  <c r="R286" i="5"/>
  <c r="D286" i="6"/>
  <c r="Q286" i="5"/>
  <c r="M286" i="5"/>
  <c r="F286" i="5"/>
  <c r="L286" i="5" s="1"/>
  <c r="R287" i="5"/>
  <c r="D287" i="6"/>
  <c r="M287" i="5"/>
  <c r="F287" i="5"/>
  <c r="L287" i="5" s="1"/>
  <c r="R288" i="5"/>
  <c r="D288" i="6"/>
  <c r="M288" i="5"/>
  <c r="F288" i="5"/>
  <c r="L288" i="5" s="1"/>
  <c r="R289" i="5"/>
  <c r="D289" i="6"/>
  <c r="M289" i="5"/>
  <c r="F289" i="5"/>
  <c r="L289" i="5" s="1"/>
  <c r="R290" i="5"/>
  <c r="D290" i="6"/>
  <c r="Q290" i="5"/>
  <c r="M290" i="5"/>
  <c r="F290" i="5"/>
  <c r="L290" i="5" s="1"/>
  <c r="E5" i="16"/>
  <c r="J303" i="6"/>
  <c r="L3" i="4"/>
  <c r="L5" i="4"/>
  <c r="L7" i="4"/>
  <c r="L13" i="4"/>
  <c r="L33" i="4"/>
  <c r="L37" i="4"/>
  <c r="L63" i="4"/>
  <c r="L69" i="4"/>
  <c r="L71" i="4"/>
  <c r="C3" i="16"/>
  <c r="Q3" i="4"/>
  <c r="Q5" i="4"/>
  <c r="Q7" i="4"/>
  <c r="Q8" i="4"/>
  <c r="Q10" i="4"/>
  <c r="Q12" i="4"/>
  <c r="Q14" i="4"/>
  <c r="Q17" i="4"/>
  <c r="Q18" i="4"/>
  <c r="Q20" i="4"/>
  <c r="Q22" i="4"/>
  <c r="Q27" i="4"/>
  <c r="Q29" i="4"/>
  <c r="Q30" i="4"/>
  <c r="Q32" i="4"/>
  <c r="Q34" i="4"/>
  <c r="Q35" i="4"/>
  <c r="Q38" i="4"/>
  <c r="Q41" i="4"/>
  <c r="Q42" i="4"/>
  <c r="Q44" i="4"/>
  <c r="Q46" i="4"/>
  <c r="Q48" i="4"/>
  <c r="Q51" i="4"/>
  <c r="Q53" i="4"/>
  <c r="Q54" i="4"/>
  <c r="Q57" i="4"/>
  <c r="Q59" i="4"/>
  <c r="Q62" i="4"/>
  <c r="Q64" i="4"/>
  <c r="Q65" i="4"/>
  <c r="Q67" i="4"/>
  <c r="Q69" i="4"/>
  <c r="Q71" i="4"/>
  <c r="K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O72" i="4"/>
  <c r="O74" i="4"/>
  <c r="O76" i="4"/>
  <c r="O78" i="4"/>
  <c r="R78" i="4" s="1"/>
  <c r="O80" i="4"/>
  <c r="R80" i="4" s="1"/>
  <c r="O82" i="4"/>
  <c r="O84" i="4"/>
  <c r="O86" i="4"/>
  <c r="R86" i="4" s="1"/>
  <c r="O88" i="4"/>
  <c r="O90" i="4"/>
  <c r="O92" i="4"/>
  <c r="O94" i="4"/>
  <c r="O96" i="4"/>
  <c r="R96" i="4" s="1"/>
  <c r="O98" i="4"/>
  <c r="O100" i="4"/>
  <c r="O102" i="4"/>
  <c r="R102" i="4" s="1"/>
  <c r="O104" i="4"/>
  <c r="R104" i="4" s="1"/>
  <c r="O106" i="4"/>
  <c r="O108" i="4"/>
  <c r="R108" i="4" s="1"/>
  <c r="O110" i="4"/>
  <c r="O112" i="4"/>
  <c r="O114" i="4"/>
  <c r="R114" i="4" s="1"/>
  <c r="O116" i="4"/>
  <c r="R116" i="4" s="1"/>
  <c r="O118" i="4"/>
  <c r="O120" i="4"/>
  <c r="O122" i="4"/>
  <c r="R122" i="4" s="1"/>
  <c r="O124" i="4"/>
  <c r="O126" i="4"/>
  <c r="O128" i="4"/>
  <c r="O130" i="4"/>
  <c r="R130" i="4" s="1"/>
  <c r="O132" i="4"/>
  <c r="R132" i="4" s="1"/>
  <c r="O134" i="4"/>
  <c r="O136" i="4"/>
  <c r="O138" i="4"/>
  <c r="O140" i="4"/>
  <c r="O142" i="4"/>
  <c r="O144" i="4"/>
  <c r="O146" i="4"/>
  <c r="R146" i="4" s="1"/>
  <c r="O148" i="4"/>
  <c r="R148" i="4" s="1"/>
  <c r="O150" i="4"/>
  <c r="O152" i="4"/>
  <c r="O154" i="4"/>
  <c r="O156" i="4"/>
  <c r="O158" i="4"/>
  <c r="O160" i="4"/>
  <c r="O162" i="4"/>
  <c r="O164" i="4"/>
  <c r="O166" i="4"/>
  <c r="O168" i="4"/>
  <c r="R168" i="4" s="1"/>
  <c r="O170" i="4"/>
  <c r="O172" i="4"/>
  <c r="O174" i="4"/>
  <c r="R174" i="4" s="1"/>
  <c r="O176" i="4"/>
  <c r="O178" i="4"/>
  <c r="O180" i="4"/>
  <c r="R180" i="4" s="1"/>
  <c r="O182" i="4"/>
  <c r="O184" i="4"/>
  <c r="O186" i="4"/>
  <c r="O188" i="4"/>
  <c r="O190" i="4"/>
  <c r="R190" i="4" s="1"/>
  <c r="O192" i="4"/>
  <c r="O194" i="4"/>
  <c r="O196" i="4"/>
  <c r="R196" i="4" s="1"/>
  <c r="O198" i="4"/>
  <c r="R198" i="4" s="1"/>
  <c r="O200" i="4"/>
  <c r="R200" i="4" s="1"/>
  <c r="O202" i="4"/>
  <c r="O204" i="4"/>
  <c r="O206" i="4"/>
  <c r="O208" i="4"/>
  <c r="O210" i="4"/>
  <c r="O212" i="4"/>
  <c r="R212" i="4" s="1"/>
  <c r="O214" i="4"/>
  <c r="R214" i="4" s="1"/>
  <c r="O216" i="4"/>
  <c r="R216" i="4" s="1"/>
  <c r="O218" i="4"/>
  <c r="O220" i="4"/>
  <c r="O222" i="4"/>
  <c r="O224" i="4"/>
  <c r="O226" i="4"/>
  <c r="R226" i="4" s="1"/>
  <c r="O228" i="4"/>
  <c r="O230" i="4"/>
  <c r="O232" i="4"/>
  <c r="O234" i="4"/>
  <c r="O236" i="4"/>
  <c r="O238" i="4"/>
  <c r="O240" i="4"/>
  <c r="O242" i="4"/>
  <c r="O244" i="4"/>
  <c r="R244" i="4" s="1"/>
  <c r="O246" i="4"/>
  <c r="O248" i="4"/>
  <c r="K248" i="4" s="1"/>
  <c r="O250" i="4"/>
  <c r="O252" i="4"/>
  <c r="O254" i="4"/>
  <c r="O256" i="4"/>
  <c r="O258" i="4"/>
  <c r="O260" i="4"/>
  <c r="O262" i="4"/>
  <c r="O264" i="4"/>
  <c r="O266" i="4"/>
  <c r="O268" i="4"/>
  <c r="O270" i="4"/>
  <c r="O272" i="4"/>
  <c r="O274" i="4"/>
  <c r="O276" i="4"/>
  <c r="O278" i="4"/>
  <c r="O280" i="4"/>
  <c r="O282" i="4"/>
  <c r="O284" i="4"/>
  <c r="O286" i="4"/>
  <c r="O288" i="4"/>
  <c r="O290" i="4"/>
  <c r="O292" i="4"/>
  <c r="O294" i="4"/>
  <c r="O296" i="4"/>
  <c r="O298" i="4"/>
  <c r="O300" i="4"/>
  <c r="O302" i="4"/>
  <c r="M4" i="5"/>
  <c r="K5" i="5"/>
  <c r="M6" i="5"/>
  <c r="M8" i="5"/>
  <c r="K9" i="5"/>
  <c r="M10" i="5"/>
  <c r="K11" i="5"/>
  <c r="M12" i="5"/>
  <c r="K13" i="5"/>
  <c r="M14" i="5"/>
  <c r="M16" i="5"/>
  <c r="M18" i="5"/>
  <c r="K19" i="5"/>
  <c r="M20" i="5"/>
  <c r="K21" i="5"/>
  <c r="M22" i="5"/>
  <c r="K23" i="5"/>
  <c r="M24" i="5"/>
  <c r="M26" i="5"/>
  <c r="K27" i="5"/>
  <c r="M28" i="5"/>
  <c r="K29" i="5"/>
  <c r="M30" i="5"/>
  <c r="K31" i="5"/>
  <c r="M32" i="5"/>
  <c r="K33" i="5"/>
  <c r="M34" i="5"/>
  <c r="K35" i="5"/>
  <c r="M36" i="5"/>
  <c r="K37" i="5"/>
  <c r="M38" i="5"/>
  <c r="K39" i="5"/>
  <c r="M40" i="5"/>
  <c r="K41" i="5"/>
  <c r="M42" i="5"/>
  <c r="M44" i="5"/>
  <c r="K45" i="5"/>
  <c r="M46" i="5"/>
  <c r="K47" i="5"/>
  <c r="M48" i="5"/>
  <c r="M50" i="5"/>
  <c r="K51" i="5"/>
  <c r="M52" i="5"/>
  <c r="K53" i="5"/>
  <c r="M54" i="5"/>
  <c r="K55" i="5"/>
  <c r="M56" i="5"/>
  <c r="K57" i="5"/>
  <c r="M58" i="5"/>
  <c r="K59" i="5"/>
  <c r="M60" i="5"/>
  <c r="K61" i="5"/>
  <c r="M62" i="5"/>
  <c r="K63" i="5"/>
  <c r="M64" i="5"/>
  <c r="K65" i="5"/>
  <c r="M66" i="5"/>
  <c r="K67" i="5"/>
  <c r="M68" i="5"/>
  <c r="K69" i="5"/>
  <c r="M70" i="5"/>
  <c r="K71" i="5"/>
  <c r="M72" i="5"/>
  <c r="M74" i="5"/>
  <c r="M76" i="5"/>
  <c r="K77" i="5"/>
  <c r="M78" i="5"/>
  <c r="M80" i="5"/>
  <c r="M82" i="5"/>
  <c r="K83" i="5"/>
  <c r="M84" i="5"/>
  <c r="K85" i="5"/>
  <c r="M86" i="5"/>
  <c r="M88" i="5"/>
  <c r="K89" i="5"/>
  <c r="M90" i="5"/>
  <c r="K91" i="5"/>
  <c r="M92" i="5"/>
  <c r="M94" i="5"/>
  <c r="K95" i="5"/>
  <c r="M96" i="5"/>
  <c r="M98" i="5"/>
  <c r="M100" i="5"/>
  <c r="K101" i="5"/>
  <c r="M102" i="5"/>
  <c r="M104" i="5"/>
  <c r="K105" i="5"/>
  <c r="M106" i="5"/>
  <c r="K107" i="5"/>
  <c r="M108" i="5"/>
  <c r="K109" i="5"/>
  <c r="M110" i="5"/>
  <c r="K111" i="5"/>
  <c r="M112" i="5"/>
  <c r="K113" i="5"/>
  <c r="M114" i="5"/>
  <c r="K115" i="5"/>
  <c r="M116" i="5"/>
  <c r="K117" i="5"/>
  <c r="M118" i="5"/>
  <c r="K119" i="5"/>
  <c r="M120" i="5"/>
  <c r="K121" i="5"/>
  <c r="M122" i="5"/>
  <c r="K123" i="5"/>
  <c r="M124" i="5"/>
  <c r="K125" i="5"/>
  <c r="M126" i="5"/>
  <c r="M128" i="5"/>
  <c r="K129" i="5"/>
  <c r="M130" i="5"/>
  <c r="M132" i="5"/>
  <c r="K133" i="5"/>
  <c r="M134" i="5"/>
  <c r="K135" i="5"/>
  <c r="M136" i="5"/>
  <c r="M138" i="5"/>
  <c r="K139" i="5"/>
  <c r="M140" i="5"/>
  <c r="K141" i="5"/>
  <c r="M142" i="5"/>
  <c r="M144" i="5"/>
  <c r="K145" i="5"/>
  <c r="M146" i="5"/>
  <c r="K147" i="5"/>
  <c r="M148" i="5"/>
  <c r="K149" i="5"/>
  <c r="M150" i="5"/>
  <c r="K151" i="5"/>
  <c r="M152" i="5"/>
  <c r="M154" i="5"/>
  <c r="K155" i="5"/>
  <c r="M156" i="5"/>
  <c r="K157" i="5"/>
  <c r="M158" i="5"/>
  <c r="K159" i="5"/>
  <c r="M160" i="5"/>
  <c r="K161" i="5"/>
  <c r="M162" i="5"/>
  <c r="K163" i="5"/>
  <c r="M164" i="5"/>
  <c r="K165" i="5"/>
  <c r="M166" i="5"/>
  <c r="K167" i="5"/>
  <c r="M168" i="5"/>
  <c r="M170" i="5"/>
  <c r="M172" i="5"/>
  <c r="K173" i="5"/>
  <c r="M174" i="5"/>
  <c r="K175" i="5"/>
  <c r="M176" i="5"/>
  <c r="K177" i="5"/>
  <c r="M178" i="5"/>
  <c r="K179" i="5"/>
  <c r="M180" i="5"/>
  <c r="K181" i="5"/>
  <c r="M182" i="5"/>
  <c r="M184" i="5"/>
  <c r="K185" i="5"/>
  <c r="M186" i="5"/>
  <c r="K187" i="5"/>
  <c r="M188" i="5"/>
  <c r="K189" i="5"/>
  <c r="M190" i="5"/>
  <c r="K191" i="5"/>
  <c r="M192" i="5"/>
  <c r="M194" i="5"/>
  <c r="K195" i="5"/>
  <c r="M196" i="5"/>
  <c r="K197" i="5"/>
  <c r="M198" i="5"/>
  <c r="M200" i="5"/>
  <c r="K201" i="5"/>
  <c r="M202" i="5"/>
  <c r="K203" i="5"/>
  <c r="M204" i="5"/>
  <c r="K205" i="5"/>
  <c r="M206" i="5"/>
  <c r="M208" i="5"/>
  <c r="K209" i="5"/>
  <c r="M210" i="5"/>
  <c r="K211" i="5"/>
  <c r="M212" i="5"/>
  <c r="K213" i="5"/>
  <c r="M214" i="5"/>
  <c r="K215" i="5"/>
  <c r="M216" i="5"/>
  <c r="K217" i="5"/>
  <c r="M218" i="5"/>
  <c r="K219" i="5"/>
  <c r="M220" i="5"/>
  <c r="K221" i="5"/>
  <c r="M222" i="5"/>
  <c r="K223" i="5"/>
  <c r="M224" i="5"/>
  <c r="K225" i="5"/>
  <c r="M226" i="5"/>
  <c r="K227" i="5"/>
  <c r="M228" i="5"/>
  <c r="M230" i="5"/>
  <c r="K231" i="5"/>
  <c r="M232" i="5"/>
  <c r="K233" i="5"/>
  <c r="M234" i="5"/>
  <c r="K235" i="5"/>
  <c r="M236" i="5"/>
  <c r="K237" i="5"/>
  <c r="M238" i="5"/>
  <c r="K239" i="5"/>
  <c r="M240" i="5"/>
  <c r="K241" i="5"/>
  <c r="M242" i="5"/>
  <c r="M244" i="5"/>
  <c r="K245" i="5"/>
  <c r="M246" i="5"/>
  <c r="K247" i="5"/>
  <c r="M248" i="5"/>
  <c r="K249" i="5"/>
  <c r="M250" i="5"/>
  <c r="K251" i="5"/>
  <c r="M252" i="5"/>
  <c r="K253" i="5"/>
  <c r="M254" i="5"/>
  <c r="K255" i="5"/>
  <c r="M256" i="5"/>
  <c r="K257" i="5"/>
  <c r="M258" i="5"/>
  <c r="K259" i="5"/>
  <c r="M260" i="5"/>
  <c r="K261" i="5"/>
  <c r="M262" i="5"/>
  <c r="K263" i="5"/>
  <c r="M264" i="5"/>
  <c r="K265" i="5"/>
  <c r="R292" i="5"/>
  <c r="D292" i="6"/>
  <c r="M292" i="5"/>
  <c r="F292" i="5"/>
  <c r="L292" i="5" s="1"/>
  <c r="R294" i="5"/>
  <c r="D294" i="6"/>
  <c r="M294" i="5"/>
  <c r="F294" i="5"/>
  <c r="L294" i="5" s="1"/>
  <c r="R296" i="5"/>
  <c r="D296" i="6"/>
  <c r="M296" i="5"/>
  <c r="F296" i="5"/>
  <c r="L296" i="5" s="1"/>
  <c r="R298" i="5"/>
  <c r="D298" i="6"/>
  <c r="M298" i="5"/>
  <c r="F298" i="5"/>
  <c r="L298" i="5" s="1"/>
  <c r="R300" i="5"/>
  <c r="D300" i="6"/>
  <c r="M300" i="5"/>
  <c r="F300" i="5"/>
  <c r="L300" i="5" s="1"/>
  <c r="R302" i="5"/>
  <c r="D302" i="6"/>
  <c r="M302" i="5"/>
  <c r="F302" i="5"/>
  <c r="L302" i="5" s="1"/>
  <c r="J6" i="16"/>
  <c r="M130" i="7"/>
  <c r="M133" i="7"/>
  <c r="M137" i="7"/>
  <c r="M141" i="7"/>
  <c r="M145" i="7"/>
  <c r="M149" i="7"/>
  <c r="M153" i="7"/>
  <c r="I27" i="8"/>
  <c r="I31" i="8"/>
  <c r="I35" i="8"/>
  <c r="I39" i="8"/>
  <c r="I43" i="8"/>
  <c r="I47" i="8"/>
  <c r="I51" i="8"/>
  <c r="I55" i="8"/>
  <c r="I59" i="8"/>
  <c r="I63" i="8"/>
  <c r="I67" i="8"/>
  <c r="I71" i="8"/>
  <c r="I75" i="8"/>
  <c r="I79" i="8"/>
  <c r="I83" i="8"/>
  <c r="I87" i="8"/>
  <c r="I91" i="8"/>
  <c r="I95" i="8"/>
  <c r="I99" i="8"/>
  <c r="I103" i="8"/>
  <c r="I107" i="8"/>
  <c r="I111" i="8"/>
  <c r="I115" i="8"/>
  <c r="I119" i="8"/>
  <c r="I123" i="8"/>
  <c r="I127" i="8"/>
  <c r="I131" i="8"/>
  <c r="I135" i="8"/>
  <c r="I139" i="8"/>
  <c r="I143" i="8"/>
  <c r="I147" i="8"/>
  <c r="I151" i="8"/>
  <c r="I155" i="8"/>
  <c r="I159" i="8"/>
  <c r="I163" i="8"/>
  <c r="I167" i="8"/>
  <c r="I171" i="8"/>
  <c r="I175" i="8"/>
  <c r="I179" i="8"/>
  <c r="I183" i="8"/>
  <c r="I187" i="8"/>
  <c r="I191" i="8"/>
  <c r="I195" i="8"/>
  <c r="I199" i="8"/>
  <c r="I203" i="8"/>
  <c r="O3" i="6"/>
  <c r="K4" i="6"/>
  <c r="O4" i="6"/>
  <c r="K5" i="6"/>
  <c r="O5" i="6"/>
  <c r="O6" i="6"/>
  <c r="O7" i="6"/>
  <c r="K8" i="6"/>
  <c r="O8" i="6"/>
  <c r="K9" i="6"/>
  <c r="O9" i="6"/>
  <c r="K10" i="6"/>
  <c r="O10" i="6"/>
  <c r="K11" i="6"/>
  <c r="O11" i="6"/>
  <c r="K12" i="6"/>
  <c r="O12" i="6"/>
  <c r="K13" i="6"/>
  <c r="O13" i="6"/>
  <c r="K14" i="6"/>
  <c r="O14" i="6"/>
  <c r="O15" i="6"/>
  <c r="K16" i="6"/>
  <c r="O16" i="6"/>
  <c r="O17" i="6"/>
  <c r="K18" i="6"/>
  <c r="O18" i="6"/>
  <c r="K19" i="6"/>
  <c r="O19" i="6"/>
  <c r="K20" i="6"/>
  <c r="O20" i="6"/>
  <c r="K21" i="6"/>
  <c r="O21" i="6"/>
  <c r="K22" i="6"/>
  <c r="O22" i="6"/>
  <c r="K23" i="6"/>
  <c r="O23" i="6"/>
  <c r="O24" i="6"/>
  <c r="O25" i="6"/>
  <c r="O26" i="6"/>
  <c r="K27" i="6"/>
  <c r="O27" i="6"/>
  <c r="K28" i="6"/>
  <c r="O28" i="6"/>
  <c r="K29" i="6"/>
  <c r="O29" i="6"/>
  <c r="K30" i="6"/>
  <c r="O30" i="6"/>
  <c r="K31" i="6"/>
  <c r="O31" i="6"/>
  <c r="K32" i="6"/>
  <c r="O32" i="6"/>
  <c r="K33" i="6"/>
  <c r="O33" i="6"/>
  <c r="O34" i="6"/>
  <c r="K35" i="6"/>
  <c r="O35" i="6"/>
  <c r="K36" i="6"/>
  <c r="O36" i="6"/>
  <c r="K37" i="6"/>
  <c r="O37" i="6"/>
  <c r="K38" i="6"/>
  <c r="O38" i="6"/>
  <c r="K39" i="6"/>
  <c r="O39" i="6"/>
  <c r="K40" i="6"/>
  <c r="O40" i="6"/>
  <c r="K41" i="6"/>
  <c r="O41" i="6"/>
  <c r="K42" i="6"/>
  <c r="O42" i="6"/>
  <c r="O43" i="6"/>
  <c r="K44" i="6"/>
  <c r="O44" i="6"/>
  <c r="K45" i="6"/>
  <c r="O45" i="6"/>
  <c r="K46" i="6"/>
  <c r="O46" i="6"/>
  <c r="K47" i="6"/>
  <c r="O47" i="6"/>
  <c r="K48" i="6"/>
  <c r="O48" i="6"/>
  <c r="O49" i="6"/>
  <c r="K50" i="6"/>
  <c r="O50" i="6"/>
  <c r="K51" i="6"/>
  <c r="O51" i="6"/>
  <c r="K52" i="6"/>
  <c r="O52" i="6"/>
  <c r="K53" i="6"/>
  <c r="O53" i="6"/>
  <c r="O54" i="6"/>
  <c r="K55" i="6"/>
  <c r="O55" i="6"/>
  <c r="K56" i="6"/>
  <c r="O56" i="6"/>
  <c r="K57" i="6"/>
  <c r="O57" i="6"/>
  <c r="K58" i="6"/>
  <c r="O58" i="6"/>
  <c r="K59" i="6"/>
  <c r="O59" i="6"/>
  <c r="K60" i="6"/>
  <c r="O60" i="6"/>
  <c r="K61" i="6"/>
  <c r="O61" i="6"/>
  <c r="O62" i="6"/>
  <c r="K63" i="6"/>
  <c r="O63" i="6"/>
  <c r="K64" i="6"/>
  <c r="O64" i="6"/>
  <c r="K65" i="6"/>
  <c r="O65" i="6"/>
  <c r="K66" i="6"/>
  <c r="O66" i="6"/>
  <c r="K67" i="6"/>
  <c r="O67" i="6"/>
  <c r="K68" i="6"/>
  <c r="O68" i="6"/>
  <c r="K69" i="6"/>
  <c r="O69" i="6"/>
  <c r="K70" i="6"/>
  <c r="O70" i="6"/>
  <c r="K71" i="6"/>
  <c r="O71" i="6"/>
  <c r="K72" i="6"/>
  <c r="O72" i="6"/>
  <c r="O73" i="6"/>
  <c r="O74" i="6"/>
  <c r="O75" i="6"/>
  <c r="K76" i="6"/>
  <c r="O76" i="6"/>
  <c r="K77" i="6"/>
  <c r="O77" i="6"/>
  <c r="O78" i="6"/>
  <c r="O79" i="6"/>
  <c r="O80" i="6"/>
  <c r="O81" i="6"/>
  <c r="K82" i="6"/>
  <c r="O82" i="6"/>
  <c r="K83" i="6"/>
  <c r="O83" i="6"/>
  <c r="K84" i="6"/>
  <c r="O84" i="6"/>
  <c r="K85" i="6"/>
  <c r="O85" i="6"/>
  <c r="O86" i="6"/>
  <c r="O87" i="6"/>
  <c r="K88" i="6"/>
  <c r="O88" i="6"/>
  <c r="K89" i="6"/>
  <c r="O89" i="6"/>
  <c r="K90" i="6"/>
  <c r="O90" i="6"/>
  <c r="K91" i="6"/>
  <c r="O91" i="6"/>
  <c r="K92" i="6"/>
  <c r="O92" i="6"/>
  <c r="O93" i="6"/>
  <c r="O107" i="6"/>
  <c r="O108" i="6"/>
  <c r="K109" i="6"/>
  <c r="O109" i="6"/>
  <c r="K110" i="6"/>
  <c r="O110" i="6"/>
  <c r="K111" i="6"/>
  <c r="O111" i="6"/>
  <c r="K112" i="6"/>
  <c r="O112" i="6"/>
  <c r="K113" i="6"/>
  <c r="O113" i="6"/>
  <c r="K114" i="6"/>
  <c r="O114" i="6"/>
  <c r="K115" i="6"/>
  <c r="O115" i="6"/>
  <c r="O116" i="6"/>
  <c r="K117" i="6"/>
  <c r="O117" i="6"/>
  <c r="K118" i="6"/>
  <c r="O118" i="6"/>
  <c r="K119" i="6"/>
  <c r="O119" i="6"/>
  <c r="K120" i="6"/>
  <c r="O120" i="6"/>
  <c r="K121" i="6"/>
  <c r="O121" i="6"/>
  <c r="C6" i="16"/>
  <c r="I303" i="7"/>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4" i="7"/>
  <c r="M138" i="7"/>
  <c r="M142" i="7"/>
  <c r="M146" i="7"/>
  <c r="M150" i="7"/>
  <c r="M154" i="7"/>
  <c r="M157" i="7"/>
  <c r="K157" i="7"/>
  <c r="M159" i="7"/>
  <c r="K159" i="7"/>
  <c r="M161" i="7"/>
  <c r="M163" i="7"/>
  <c r="K163" i="7" s="1"/>
  <c r="M165" i="7"/>
  <c r="K165" i="7"/>
  <c r="M167" i="7"/>
  <c r="K167" i="7"/>
  <c r="M169" i="7"/>
  <c r="M171" i="7"/>
  <c r="K171" i="7" s="1"/>
  <c r="M173" i="7"/>
  <c r="K173" i="7"/>
  <c r="M175" i="7"/>
  <c r="K175" i="7"/>
  <c r="M177" i="7"/>
  <c r="M179" i="7"/>
  <c r="K179" i="7" s="1"/>
  <c r="M181" i="7"/>
  <c r="K181" i="7"/>
  <c r="M183" i="7"/>
  <c r="K183" i="7"/>
  <c r="M185" i="7"/>
  <c r="M187" i="7"/>
  <c r="K187" i="7" s="1"/>
  <c r="M189" i="7"/>
  <c r="K189" i="7"/>
  <c r="M191" i="7"/>
  <c r="K191" i="7"/>
  <c r="M193" i="7"/>
  <c r="M195" i="7"/>
  <c r="K195" i="7" s="1"/>
  <c r="M197" i="7"/>
  <c r="K197" i="7"/>
  <c r="M199" i="7"/>
  <c r="K199" i="7"/>
  <c r="M201" i="7"/>
  <c r="M203" i="7"/>
  <c r="K203" i="7" s="1"/>
  <c r="M205" i="7"/>
  <c r="K205" i="7"/>
  <c r="M207" i="7"/>
  <c r="K207" i="7"/>
  <c r="M209" i="7"/>
  <c r="M211" i="7"/>
  <c r="M213" i="7"/>
  <c r="K213" i="7"/>
  <c r="M215" i="7"/>
  <c r="K215" i="7"/>
  <c r="M217" i="7"/>
  <c r="M219" i="7"/>
  <c r="M221" i="7"/>
  <c r="K221" i="7"/>
  <c r="M223" i="7"/>
  <c r="K223" i="7"/>
  <c r="M225" i="7"/>
  <c r="M227" i="7"/>
  <c r="M229" i="7"/>
  <c r="K229" i="7"/>
  <c r="M231" i="7"/>
  <c r="K231" i="7"/>
  <c r="M233" i="7"/>
  <c r="M235" i="7"/>
  <c r="K235" i="7" s="1"/>
  <c r="M237" i="7"/>
  <c r="K237" i="7"/>
  <c r="M239" i="7"/>
  <c r="K239" i="7"/>
  <c r="M241" i="7"/>
  <c r="M243" i="7"/>
  <c r="K243" i="7" s="1"/>
  <c r="M245" i="7"/>
  <c r="K245" i="7"/>
  <c r="M247" i="7"/>
  <c r="K247" i="7"/>
  <c r="D249" i="8"/>
  <c r="M249" i="7"/>
  <c r="R249" i="7"/>
  <c r="D251" i="8"/>
  <c r="Q251" i="7"/>
  <c r="M251" i="7"/>
  <c r="K251" i="7" s="1"/>
  <c r="R251" i="7"/>
  <c r="D253" i="8"/>
  <c r="Q253" i="7"/>
  <c r="M253" i="7"/>
  <c r="K253" i="7"/>
  <c r="R253" i="7"/>
  <c r="D255" i="8"/>
  <c r="M255" i="7"/>
  <c r="K255" i="7"/>
  <c r="R255" i="7"/>
  <c r="D257" i="8"/>
  <c r="M257" i="7"/>
  <c r="R257" i="7"/>
  <c r="D259" i="8"/>
  <c r="Q259" i="7"/>
  <c r="M259" i="7"/>
  <c r="K259" i="7" s="1"/>
  <c r="R259" i="7"/>
  <c r="D261" i="8"/>
  <c r="Q261" i="7"/>
  <c r="M261" i="7"/>
  <c r="K261" i="7"/>
  <c r="R261" i="7"/>
  <c r="D263" i="8"/>
  <c r="M263" i="7"/>
  <c r="K263" i="7"/>
  <c r="R263" i="7"/>
  <c r="D265" i="8"/>
  <c r="M265" i="7"/>
  <c r="R265" i="7"/>
  <c r="D267" i="8"/>
  <c r="Q267" i="7"/>
  <c r="M267" i="7"/>
  <c r="K267" i="7" s="1"/>
  <c r="R267" i="7"/>
  <c r="D269" i="8"/>
  <c r="Q269" i="7"/>
  <c r="M269" i="7"/>
  <c r="K269" i="7"/>
  <c r="R269" i="7"/>
  <c r="D271" i="8"/>
  <c r="M271" i="7"/>
  <c r="K271" i="7"/>
  <c r="R271" i="7"/>
  <c r="D273" i="8"/>
  <c r="M273" i="7"/>
  <c r="R273" i="7"/>
  <c r="D275" i="8"/>
  <c r="Q275" i="7"/>
  <c r="M275" i="7"/>
  <c r="K275" i="7" s="1"/>
  <c r="R275" i="7"/>
  <c r="D277" i="8"/>
  <c r="Q277" i="7"/>
  <c r="M277" i="7"/>
  <c r="K277" i="7"/>
  <c r="R277" i="7"/>
  <c r="D279" i="8"/>
  <c r="M279" i="7"/>
  <c r="K279" i="7"/>
  <c r="R279" i="7"/>
  <c r="D281" i="8"/>
  <c r="M281" i="7"/>
  <c r="R281" i="7"/>
  <c r="D283" i="8"/>
  <c r="Q283" i="7"/>
  <c r="M283" i="7"/>
  <c r="K283" i="7" s="1"/>
  <c r="R283" i="7"/>
  <c r="D285" i="8"/>
  <c r="Q285" i="7"/>
  <c r="M285" i="7"/>
  <c r="K285" i="7"/>
  <c r="R285" i="7"/>
  <c r="D287" i="8"/>
  <c r="M287" i="7"/>
  <c r="K287" i="7"/>
  <c r="R287" i="7"/>
  <c r="D289" i="8"/>
  <c r="M289" i="7"/>
  <c r="R289" i="7"/>
  <c r="D291" i="8"/>
  <c r="Q291" i="7"/>
  <c r="M291" i="7"/>
  <c r="K291" i="7" s="1"/>
  <c r="R291" i="7"/>
  <c r="D293" i="8"/>
  <c r="Q293" i="7"/>
  <c r="M293" i="7"/>
  <c r="K293" i="7"/>
  <c r="R293" i="7"/>
  <c r="D295" i="8"/>
  <c r="M295" i="7"/>
  <c r="K295" i="7"/>
  <c r="R295" i="7"/>
  <c r="D297" i="8"/>
  <c r="M297" i="7"/>
  <c r="R297" i="7"/>
  <c r="D299" i="8"/>
  <c r="Q299" i="7"/>
  <c r="M299" i="7"/>
  <c r="K299" i="7" s="1"/>
  <c r="R299" i="7"/>
  <c r="D301" i="8"/>
  <c r="Q301" i="7"/>
  <c r="M301" i="7"/>
  <c r="K301" i="7"/>
  <c r="R301" i="7"/>
  <c r="J7" i="16"/>
  <c r="K3" i="8"/>
  <c r="E7" i="16"/>
  <c r="J303" i="8"/>
  <c r="M5" i="8"/>
  <c r="M7" i="8"/>
  <c r="K7" i="8" s="1"/>
  <c r="K9" i="8"/>
  <c r="M9" i="8"/>
  <c r="K11" i="8"/>
  <c r="M11" i="8"/>
  <c r="M13" i="8"/>
  <c r="M15" i="8"/>
  <c r="K15" i="8" s="1"/>
  <c r="K17" i="8"/>
  <c r="M17" i="8"/>
  <c r="K19" i="8"/>
  <c r="M19" i="8"/>
  <c r="M21" i="8"/>
  <c r="M23" i="8"/>
  <c r="K23" i="8" s="1"/>
  <c r="K25" i="8"/>
  <c r="M25" i="8"/>
  <c r="I26" i="8"/>
  <c r="I30" i="8"/>
  <c r="I34" i="8"/>
  <c r="I38" i="8"/>
  <c r="I42" i="8"/>
  <c r="I46" i="8"/>
  <c r="I50" i="8"/>
  <c r="I54" i="8"/>
  <c r="I58" i="8"/>
  <c r="I62" i="8"/>
  <c r="I66" i="8"/>
  <c r="I70" i="8"/>
  <c r="I74" i="8"/>
  <c r="I78" i="8"/>
  <c r="I82" i="8"/>
  <c r="I86" i="8"/>
  <c r="I90" i="8"/>
  <c r="I94" i="8"/>
  <c r="I98" i="8"/>
  <c r="I102" i="8"/>
  <c r="I106" i="8"/>
  <c r="I110" i="8"/>
  <c r="I114" i="8"/>
  <c r="I118" i="8"/>
  <c r="I122" i="8"/>
  <c r="I126" i="8"/>
  <c r="I130" i="8"/>
  <c r="I134" i="8"/>
  <c r="I138" i="8"/>
  <c r="I142" i="8"/>
  <c r="I146" i="8"/>
  <c r="I150" i="8"/>
  <c r="I154" i="8"/>
  <c r="I158" i="8"/>
  <c r="I162" i="8"/>
  <c r="I166" i="8"/>
  <c r="I170" i="8"/>
  <c r="I174" i="8"/>
  <c r="I178" i="8"/>
  <c r="I182" i="8"/>
  <c r="I186" i="8"/>
  <c r="I190" i="8"/>
  <c r="I194" i="8"/>
  <c r="I198" i="8"/>
  <c r="I202" i="8"/>
  <c r="O8" i="9"/>
  <c r="N8" i="9"/>
  <c r="P8" i="9"/>
  <c r="O16" i="9"/>
  <c r="N16" i="9"/>
  <c r="P16" i="9"/>
  <c r="O24" i="9"/>
  <c r="N24" i="9"/>
  <c r="P24" i="9"/>
  <c r="J303" i="5"/>
  <c r="P3" i="6"/>
  <c r="P4" i="6"/>
  <c r="F5" i="6"/>
  <c r="R5" i="6" s="1"/>
  <c r="P5" i="6"/>
  <c r="P6" i="6"/>
  <c r="P7" i="6"/>
  <c r="P8" i="6"/>
  <c r="F9" i="6"/>
  <c r="R9" i="6" s="1"/>
  <c r="P9" i="6"/>
  <c r="P10" i="6"/>
  <c r="P11" i="6"/>
  <c r="P12" i="6"/>
  <c r="F13"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F249" i="6"/>
  <c r="Q249" i="6" s="1"/>
  <c r="L249" i="6"/>
  <c r="P249" i="6"/>
  <c r="F250" i="6"/>
  <c r="L250" i="6" s="1"/>
  <c r="P250" i="6"/>
  <c r="F251" i="6"/>
  <c r="L251" i="6" s="1"/>
  <c r="P251" i="6"/>
  <c r="F252" i="6"/>
  <c r="Q252" i="6" s="1"/>
  <c r="L252" i="6"/>
  <c r="P252" i="6"/>
  <c r="F253" i="6"/>
  <c r="Q253" i="6" s="1"/>
  <c r="L253" i="6"/>
  <c r="P253" i="6"/>
  <c r="F254" i="6"/>
  <c r="Q254" i="6" s="1"/>
  <c r="P254" i="6"/>
  <c r="F255" i="6"/>
  <c r="L255" i="6" s="1"/>
  <c r="P255" i="6"/>
  <c r="F256" i="6"/>
  <c r="Q256" i="6" s="1"/>
  <c r="L256" i="6"/>
  <c r="P256" i="6"/>
  <c r="F257" i="6"/>
  <c r="Q257" i="6" s="1"/>
  <c r="L257" i="6"/>
  <c r="P257" i="6"/>
  <c r="F258" i="6"/>
  <c r="L258" i="6" s="1"/>
  <c r="P258" i="6"/>
  <c r="F259" i="6"/>
  <c r="L259" i="6" s="1"/>
  <c r="P259" i="6"/>
  <c r="F260" i="6"/>
  <c r="Q260" i="6" s="1"/>
  <c r="L260" i="6"/>
  <c r="P260" i="6"/>
  <c r="F261" i="6"/>
  <c r="Q261" i="6" s="1"/>
  <c r="L261" i="6"/>
  <c r="P261" i="6"/>
  <c r="F262" i="6"/>
  <c r="Q262" i="6" s="1"/>
  <c r="P262" i="6"/>
  <c r="F263" i="6"/>
  <c r="L263" i="6" s="1"/>
  <c r="P263" i="6"/>
  <c r="F264" i="6"/>
  <c r="Q264" i="6" s="1"/>
  <c r="L264" i="6"/>
  <c r="P264" i="6"/>
  <c r="F265" i="6"/>
  <c r="Q265" i="6" s="1"/>
  <c r="L265" i="6"/>
  <c r="P265" i="6"/>
  <c r="F266" i="6"/>
  <c r="L266" i="6" s="1"/>
  <c r="P266" i="6"/>
  <c r="F267" i="6"/>
  <c r="L267" i="6" s="1"/>
  <c r="P267" i="6"/>
  <c r="F268" i="6"/>
  <c r="Q268" i="6" s="1"/>
  <c r="L268" i="6"/>
  <c r="P268" i="6"/>
  <c r="F269" i="6"/>
  <c r="Q269" i="6" s="1"/>
  <c r="L269" i="6"/>
  <c r="P269" i="6"/>
  <c r="F270" i="6"/>
  <c r="Q270" i="6" s="1"/>
  <c r="P270" i="6"/>
  <c r="F271" i="6"/>
  <c r="L271" i="6" s="1"/>
  <c r="P271" i="6"/>
  <c r="F272" i="6"/>
  <c r="Q272" i="6" s="1"/>
  <c r="L272" i="6"/>
  <c r="P272" i="6"/>
  <c r="F273" i="6"/>
  <c r="Q273" i="6" s="1"/>
  <c r="L273" i="6"/>
  <c r="P273" i="6"/>
  <c r="F274" i="6"/>
  <c r="L274" i="6" s="1"/>
  <c r="P274" i="6"/>
  <c r="F275" i="6"/>
  <c r="L275" i="6" s="1"/>
  <c r="P275" i="6"/>
  <c r="F276" i="6"/>
  <c r="Q276" i="6" s="1"/>
  <c r="L276" i="6"/>
  <c r="P276" i="6"/>
  <c r="F277" i="6"/>
  <c r="Q277" i="6" s="1"/>
  <c r="L277" i="6"/>
  <c r="P277" i="6"/>
  <c r="F278" i="6"/>
  <c r="Q278" i="6" s="1"/>
  <c r="P278" i="6"/>
  <c r="F279" i="6"/>
  <c r="L279" i="6" s="1"/>
  <c r="P279" i="6"/>
  <c r="F280" i="6"/>
  <c r="Q280" i="6" s="1"/>
  <c r="L280" i="6"/>
  <c r="P280" i="6"/>
  <c r="F281" i="6"/>
  <c r="Q281" i="6" s="1"/>
  <c r="L281" i="6"/>
  <c r="P281" i="6"/>
  <c r="F282" i="6"/>
  <c r="L282" i="6" s="1"/>
  <c r="P282" i="6"/>
  <c r="F283" i="6"/>
  <c r="L283" i="6" s="1"/>
  <c r="P283" i="6"/>
  <c r="F284" i="6"/>
  <c r="Q284" i="6" s="1"/>
  <c r="L284" i="6"/>
  <c r="P284" i="6"/>
  <c r="F285" i="6"/>
  <c r="Q285" i="6" s="1"/>
  <c r="L285" i="6"/>
  <c r="P285" i="6"/>
  <c r="F286" i="6"/>
  <c r="Q286" i="6" s="1"/>
  <c r="P286" i="6"/>
  <c r="F287" i="6"/>
  <c r="L287" i="6" s="1"/>
  <c r="P287" i="6"/>
  <c r="F288" i="6"/>
  <c r="Q288" i="6" s="1"/>
  <c r="L288" i="6"/>
  <c r="P288" i="6"/>
  <c r="F289" i="6"/>
  <c r="Q289" i="6" s="1"/>
  <c r="L289" i="6"/>
  <c r="P289" i="6"/>
  <c r="F290" i="6"/>
  <c r="L290" i="6" s="1"/>
  <c r="P290" i="6"/>
  <c r="F291" i="6"/>
  <c r="L291" i="6" s="1"/>
  <c r="P291" i="6"/>
  <c r="F292" i="6"/>
  <c r="Q292" i="6" s="1"/>
  <c r="L292" i="6"/>
  <c r="P292" i="6"/>
  <c r="F293" i="6"/>
  <c r="Q293" i="6" s="1"/>
  <c r="L293" i="6"/>
  <c r="P293" i="6"/>
  <c r="F294" i="6"/>
  <c r="Q294" i="6" s="1"/>
  <c r="P294" i="6"/>
  <c r="F295" i="6"/>
  <c r="L295" i="6" s="1"/>
  <c r="P295" i="6"/>
  <c r="F296" i="6"/>
  <c r="Q296" i="6" s="1"/>
  <c r="L296" i="6"/>
  <c r="P296" i="6"/>
  <c r="F297" i="6"/>
  <c r="Q297" i="6" s="1"/>
  <c r="L297" i="6"/>
  <c r="P297" i="6"/>
  <c r="F298" i="6"/>
  <c r="L298" i="6" s="1"/>
  <c r="P298" i="6"/>
  <c r="F299" i="6"/>
  <c r="L299" i="6" s="1"/>
  <c r="P299" i="6"/>
  <c r="F300" i="6"/>
  <c r="Q300" i="6" s="1"/>
  <c r="L300" i="6"/>
  <c r="P300" i="6"/>
  <c r="F301" i="6"/>
  <c r="Q301" i="6" s="1"/>
  <c r="L301" i="6"/>
  <c r="P301" i="6"/>
  <c r="F302" i="6"/>
  <c r="Q302" i="6" s="1"/>
  <c r="P302" i="6"/>
  <c r="E6" i="16"/>
  <c r="M131" i="7"/>
  <c r="K133" i="7"/>
  <c r="M135" i="7"/>
  <c r="K137" i="7"/>
  <c r="M139" i="7"/>
  <c r="K141" i="7"/>
  <c r="M143" i="7"/>
  <c r="K145" i="7"/>
  <c r="M147" i="7"/>
  <c r="K149" i="7"/>
  <c r="M151" i="7"/>
  <c r="K153" i="7"/>
  <c r="M155" i="7"/>
  <c r="L249" i="7"/>
  <c r="L251" i="7"/>
  <c r="L253" i="7"/>
  <c r="L255" i="7"/>
  <c r="L257" i="7"/>
  <c r="L259" i="7"/>
  <c r="L261" i="7"/>
  <c r="L263" i="7"/>
  <c r="L265" i="7"/>
  <c r="L267" i="7"/>
  <c r="L269" i="7"/>
  <c r="L271" i="7"/>
  <c r="L273" i="7"/>
  <c r="L275" i="7"/>
  <c r="L277" i="7"/>
  <c r="L279" i="7"/>
  <c r="L281" i="7"/>
  <c r="L283" i="7"/>
  <c r="L285" i="7"/>
  <c r="L287" i="7"/>
  <c r="L289" i="7"/>
  <c r="L291" i="7"/>
  <c r="L293" i="7"/>
  <c r="L295" i="7"/>
  <c r="L297" i="7"/>
  <c r="L299" i="7"/>
  <c r="L301" i="7"/>
  <c r="J303" i="7"/>
  <c r="I29" i="8"/>
  <c r="I33" i="8"/>
  <c r="I37" i="8"/>
  <c r="I41" i="8"/>
  <c r="I45" i="8"/>
  <c r="I49" i="8"/>
  <c r="I53" i="8"/>
  <c r="I57" i="8"/>
  <c r="I61" i="8"/>
  <c r="I65" i="8"/>
  <c r="I69" i="8"/>
  <c r="I73" i="8"/>
  <c r="I77" i="8"/>
  <c r="I81" i="8"/>
  <c r="I85" i="8"/>
  <c r="I89" i="8"/>
  <c r="I93" i="8"/>
  <c r="I97" i="8"/>
  <c r="I101" i="8"/>
  <c r="I105" i="8"/>
  <c r="I109" i="8"/>
  <c r="I113" i="8"/>
  <c r="I117" i="8"/>
  <c r="I121" i="8"/>
  <c r="I125" i="8"/>
  <c r="I129" i="8"/>
  <c r="I133" i="8"/>
  <c r="I137" i="8"/>
  <c r="I141" i="8"/>
  <c r="I145" i="8"/>
  <c r="I149" i="8"/>
  <c r="I153" i="8"/>
  <c r="I157" i="8"/>
  <c r="I161" i="8"/>
  <c r="I165" i="8"/>
  <c r="I169" i="8"/>
  <c r="I173" i="8"/>
  <c r="I177" i="8"/>
  <c r="I181" i="8"/>
  <c r="I185" i="8"/>
  <c r="I189" i="8"/>
  <c r="I193" i="8"/>
  <c r="I197" i="8"/>
  <c r="I201" i="8"/>
  <c r="K3" i="7"/>
  <c r="K4" i="7"/>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M132" i="7"/>
  <c r="K134" i="7"/>
  <c r="M136" i="7"/>
  <c r="K138" i="7"/>
  <c r="M140" i="7"/>
  <c r="K142" i="7"/>
  <c r="M144" i="7"/>
  <c r="K146" i="7"/>
  <c r="M148" i="7"/>
  <c r="K150" i="7"/>
  <c r="M152" i="7"/>
  <c r="K154" i="7"/>
  <c r="M156" i="7"/>
  <c r="K156" i="7" s="1"/>
  <c r="M158" i="7"/>
  <c r="K158" i="7"/>
  <c r="M160" i="7"/>
  <c r="K160" i="7"/>
  <c r="M162" i="7"/>
  <c r="M164" i="7"/>
  <c r="K164" i="7" s="1"/>
  <c r="M166" i="7"/>
  <c r="K166" i="7"/>
  <c r="M168" i="7"/>
  <c r="K168" i="7"/>
  <c r="M170" i="7"/>
  <c r="M172" i="7"/>
  <c r="K172" i="7" s="1"/>
  <c r="M174" i="7"/>
  <c r="K174" i="7"/>
  <c r="M176" i="7"/>
  <c r="K176" i="7"/>
  <c r="M178" i="7"/>
  <c r="M180" i="7"/>
  <c r="K180" i="7" s="1"/>
  <c r="M182" i="7"/>
  <c r="K182" i="7"/>
  <c r="M184" i="7"/>
  <c r="K184" i="7"/>
  <c r="M186" i="7"/>
  <c r="M188" i="7"/>
  <c r="K188" i="7" s="1"/>
  <c r="M190" i="7"/>
  <c r="K190" i="7"/>
  <c r="M192" i="7"/>
  <c r="K192" i="7"/>
  <c r="M194" i="7"/>
  <c r="M196" i="7"/>
  <c r="K196" i="7" s="1"/>
  <c r="M198" i="7"/>
  <c r="K198" i="7"/>
  <c r="M200" i="7"/>
  <c r="K200" i="7"/>
  <c r="M202" i="7"/>
  <c r="M204" i="7"/>
  <c r="K204" i="7" s="1"/>
  <c r="M206" i="7"/>
  <c r="K206" i="7"/>
  <c r="M208" i="7"/>
  <c r="K208" i="7"/>
  <c r="M210" i="7"/>
  <c r="M212" i="7"/>
  <c r="M214" i="7"/>
  <c r="K214" i="7"/>
  <c r="M216" i="7"/>
  <c r="K216" i="7"/>
  <c r="M218" i="7"/>
  <c r="M220" i="7"/>
  <c r="M222" i="7"/>
  <c r="K222" i="7"/>
  <c r="M224" i="7"/>
  <c r="K224" i="7"/>
  <c r="M226" i="7"/>
  <c r="M228" i="7"/>
  <c r="M230" i="7"/>
  <c r="K230" i="7" s="1"/>
  <c r="M232" i="7"/>
  <c r="K232" i="7"/>
  <c r="M234" i="7"/>
  <c r="K234" i="7"/>
  <c r="M236" i="7"/>
  <c r="M238" i="7"/>
  <c r="K238" i="7" s="1"/>
  <c r="M240" i="7"/>
  <c r="K240" i="7"/>
  <c r="M242" i="7"/>
  <c r="K242" i="7"/>
  <c r="M244" i="7"/>
  <c r="M246" i="7"/>
  <c r="K246" i="7" s="1"/>
  <c r="M248" i="7"/>
  <c r="M250" i="7"/>
  <c r="D250" i="8"/>
  <c r="K250" i="7"/>
  <c r="R250" i="7"/>
  <c r="M252" i="7"/>
  <c r="D252" i="8"/>
  <c r="R252" i="7"/>
  <c r="Q254" i="7"/>
  <c r="M254" i="7"/>
  <c r="K254" i="7" s="1"/>
  <c r="D254" i="8"/>
  <c r="R254" i="7"/>
  <c r="Q256" i="7"/>
  <c r="M256" i="7"/>
  <c r="D256" i="8"/>
  <c r="K256" i="7"/>
  <c r="R256" i="7"/>
  <c r="M258" i="7"/>
  <c r="D258" i="8"/>
  <c r="K258" i="7"/>
  <c r="R258" i="7"/>
  <c r="M260" i="7"/>
  <c r="D260" i="8"/>
  <c r="R260" i="7"/>
  <c r="Q262" i="7"/>
  <c r="M262" i="7"/>
  <c r="K262" i="7" s="1"/>
  <c r="D262" i="8"/>
  <c r="R262" i="7"/>
  <c r="Q264" i="7"/>
  <c r="M264" i="7"/>
  <c r="D264" i="8"/>
  <c r="K264" i="7"/>
  <c r="R264" i="7"/>
  <c r="M266" i="7"/>
  <c r="D266" i="8"/>
  <c r="K266" i="7"/>
  <c r="R266" i="7"/>
  <c r="M268" i="7"/>
  <c r="D268" i="8"/>
  <c r="R268" i="7"/>
  <c r="Q270" i="7"/>
  <c r="M270" i="7"/>
  <c r="K270" i="7" s="1"/>
  <c r="D270" i="8"/>
  <c r="R270" i="7"/>
  <c r="Q272" i="7"/>
  <c r="M272" i="7"/>
  <c r="D272" i="8"/>
  <c r="K272" i="7"/>
  <c r="R272" i="7"/>
  <c r="M274" i="7"/>
  <c r="D274" i="8"/>
  <c r="K274" i="7"/>
  <c r="R274" i="7"/>
  <c r="M276" i="7"/>
  <c r="D276" i="8"/>
  <c r="R276" i="7"/>
  <c r="Q278" i="7"/>
  <c r="M278" i="7"/>
  <c r="K278" i="7" s="1"/>
  <c r="D278" i="8"/>
  <c r="R278" i="7"/>
  <c r="Q280" i="7"/>
  <c r="M280" i="7"/>
  <c r="D280" i="8"/>
  <c r="K280" i="7"/>
  <c r="R280" i="7"/>
  <c r="M282" i="7"/>
  <c r="D282" i="8"/>
  <c r="K282" i="7"/>
  <c r="R282" i="7"/>
  <c r="M284" i="7"/>
  <c r="D284" i="8"/>
  <c r="R284" i="7"/>
  <c r="Q286" i="7"/>
  <c r="M286" i="7"/>
  <c r="K286" i="7" s="1"/>
  <c r="D286" i="8"/>
  <c r="R286" i="7"/>
  <c r="Q288" i="7"/>
  <c r="M288" i="7"/>
  <c r="D288" i="8"/>
  <c r="K288" i="7"/>
  <c r="R288" i="7"/>
  <c r="M290" i="7"/>
  <c r="D290" i="8"/>
  <c r="K290" i="7"/>
  <c r="R290" i="7"/>
  <c r="M292" i="7"/>
  <c r="D292" i="8"/>
  <c r="R292" i="7"/>
  <c r="Q294" i="7"/>
  <c r="M294" i="7"/>
  <c r="K294" i="7" s="1"/>
  <c r="D294" i="8"/>
  <c r="R294" i="7"/>
  <c r="Q296" i="7"/>
  <c r="M296" i="7"/>
  <c r="D296" i="8"/>
  <c r="K296" i="7"/>
  <c r="R296" i="7"/>
  <c r="M298" i="7"/>
  <c r="D298" i="8"/>
  <c r="K298" i="7"/>
  <c r="R298" i="7"/>
  <c r="M300" i="7"/>
  <c r="D300" i="8"/>
  <c r="R300" i="7"/>
  <c r="Q302" i="7"/>
  <c r="M302" i="7"/>
  <c r="K302" i="7" s="1"/>
  <c r="D302" i="8"/>
  <c r="R302" i="7"/>
  <c r="K4" i="8"/>
  <c r="M4" i="8"/>
  <c r="K6" i="8"/>
  <c r="M6" i="8"/>
  <c r="M8" i="8"/>
  <c r="M10" i="8"/>
  <c r="K10" i="8" s="1"/>
  <c r="K12" i="8"/>
  <c r="M12" i="8"/>
  <c r="K14" i="8"/>
  <c r="M14" i="8"/>
  <c r="M16" i="8"/>
  <c r="M18" i="8"/>
  <c r="K18" i="8" s="1"/>
  <c r="K20" i="8"/>
  <c r="M20" i="8"/>
  <c r="K22" i="8"/>
  <c r="M22" i="8"/>
  <c r="M24" i="8"/>
  <c r="I28" i="8"/>
  <c r="I32" i="8"/>
  <c r="I36" i="8"/>
  <c r="I40" i="8"/>
  <c r="I44" i="8"/>
  <c r="I48" i="8"/>
  <c r="I52" i="8"/>
  <c r="I56" i="8"/>
  <c r="I60" i="8"/>
  <c r="I64" i="8"/>
  <c r="I68" i="8"/>
  <c r="I72" i="8"/>
  <c r="I76" i="8"/>
  <c r="I80" i="8"/>
  <c r="I84" i="8"/>
  <c r="I88" i="8"/>
  <c r="I92" i="8"/>
  <c r="I96" i="8"/>
  <c r="I100" i="8"/>
  <c r="I104" i="8"/>
  <c r="I108" i="8"/>
  <c r="I112" i="8"/>
  <c r="I116" i="8"/>
  <c r="I120" i="8"/>
  <c r="I124" i="8"/>
  <c r="I128" i="8"/>
  <c r="I132" i="8"/>
  <c r="I136" i="8"/>
  <c r="I140" i="8"/>
  <c r="I144" i="8"/>
  <c r="I148" i="8"/>
  <c r="I152" i="8"/>
  <c r="I156" i="8"/>
  <c r="I160" i="8"/>
  <c r="I164" i="8"/>
  <c r="I168" i="8"/>
  <c r="I172" i="8"/>
  <c r="I176" i="8"/>
  <c r="I180" i="8"/>
  <c r="I184" i="8"/>
  <c r="I188" i="8"/>
  <c r="I192" i="8"/>
  <c r="I196" i="8"/>
  <c r="I200" i="8"/>
  <c r="I204" i="8"/>
  <c r="O4" i="9"/>
  <c r="N4" i="9"/>
  <c r="P4" i="9"/>
  <c r="O12" i="9"/>
  <c r="N12" i="9"/>
  <c r="P12" i="9"/>
  <c r="O20" i="9"/>
  <c r="N20" i="9"/>
  <c r="P20" i="9"/>
  <c r="O28" i="9"/>
  <c r="N28" i="9"/>
  <c r="P28" i="9"/>
  <c r="M210" i="8"/>
  <c r="M214" i="8"/>
  <c r="M218" i="8"/>
  <c r="M222" i="8"/>
  <c r="M226" i="8"/>
  <c r="I228" i="8"/>
  <c r="I230" i="8"/>
  <c r="I232" i="8"/>
  <c r="I234" i="8"/>
  <c r="I236" i="8"/>
  <c r="I238" i="8"/>
  <c r="I240" i="8"/>
  <c r="I242" i="8"/>
  <c r="I244" i="8"/>
  <c r="I246" i="8"/>
  <c r="I248" i="8"/>
  <c r="I250" i="8"/>
  <c r="I252" i="8"/>
  <c r="I254" i="8"/>
  <c r="I256" i="8"/>
  <c r="I258" i="8"/>
  <c r="I260" i="8"/>
  <c r="I262" i="8"/>
  <c r="I264" i="8"/>
  <c r="I266" i="8"/>
  <c r="I268" i="8"/>
  <c r="I270" i="8"/>
  <c r="I272" i="8"/>
  <c r="I274" i="8"/>
  <c r="I276" i="8"/>
  <c r="I278" i="8"/>
  <c r="I280" i="8"/>
  <c r="I282" i="8"/>
  <c r="I284" i="8"/>
  <c r="I286" i="8"/>
  <c r="I288" i="8"/>
  <c r="I290" i="8"/>
  <c r="I292" i="8"/>
  <c r="I294" i="8"/>
  <c r="I296" i="8"/>
  <c r="I298" i="8"/>
  <c r="I300" i="8"/>
  <c r="I302" i="8"/>
  <c r="O5" i="9"/>
  <c r="N5" i="9"/>
  <c r="O9" i="9"/>
  <c r="N9" i="9"/>
  <c r="O13" i="9"/>
  <c r="N13" i="9"/>
  <c r="O17" i="9"/>
  <c r="N17" i="9"/>
  <c r="O21" i="9"/>
  <c r="N21" i="9"/>
  <c r="O25" i="9"/>
  <c r="N25" i="9"/>
  <c r="O29" i="9"/>
  <c r="N29" i="9"/>
  <c r="M30" i="9"/>
  <c r="K30" i="9" s="1"/>
  <c r="M34" i="9"/>
  <c r="K34" i="9"/>
  <c r="M38" i="9"/>
  <c r="M42" i="9"/>
  <c r="M46" i="9"/>
  <c r="K46" i="9" s="1"/>
  <c r="M50" i="9"/>
  <c r="K50" i="9"/>
  <c r="M54" i="9"/>
  <c r="C9" i="16"/>
  <c r="I303" i="10"/>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11" i="8"/>
  <c r="M215" i="8"/>
  <c r="M219" i="8"/>
  <c r="M223" i="8"/>
  <c r="M227" i="8"/>
  <c r="K5" i="9"/>
  <c r="P5" i="9"/>
  <c r="K9" i="9"/>
  <c r="P9" i="9"/>
  <c r="K13" i="9"/>
  <c r="P13" i="9"/>
  <c r="K17" i="9"/>
  <c r="P17" i="9"/>
  <c r="K21" i="9"/>
  <c r="P21" i="9"/>
  <c r="K25" i="9"/>
  <c r="P25" i="9"/>
  <c r="K29" i="9"/>
  <c r="P29" i="9"/>
  <c r="M31" i="9"/>
  <c r="M35" i="9"/>
  <c r="K35" i="9" s="1"/>
  <c r="M39" i="9"/>
  <c r="K39" i="9"/>
  <c r="M43" i="9"/>
  <c r="K43" i="9"/>
  <c r="M47" i="9"/>
  <c r="M51" i="9"/>
  <c r="K51" i="9" s="1"/>
  <c r="M55" i="9"/>
  <c r="K55" i="9"/>
  <c r="K210" i="8"/>
  <c r="M212" i="8"/>
  <c r="K214" i="8"/>
  <c r="M216" i="8"/>
  <c r="K218" i="8"/>
  <c r="M220" i="8"/>
  <c r="K222" i="8"/>
  <c r="M224" i="8"/>
  <c r="K226" i="8"/>
  <c r="I229" i="8"/>
  <c r="I231" i="8"/>
  <c r="I233" i="8"/>
  <c r="I235" i="8"/>
  <c r="I237" i="8"/>
  <c r="I239" i="8"/>
  <c r="I241" i="8"/>
  <c r="I243" i="8"/>
  <c r="I245" i="8"/>
  <c r="I247" i="8"/>
  <c r="I249" i="8"/>
  <c r="I251" i="8"/>
  <c r="I253" i="8"/>
  <c r="I255" i="8"/>
  <c r="I257" i="8"/>
  <c r="I259" i="8"/>
  <c r="I261" i="8"/>
  <c r="I263" i="8"/>
  <c r="I265" i="8"/>
  <c r="I267" i="8"/>
  <c r="I269" i="8"/>
  <c r="I271" i="8"/>
  <c r="I273" i="8"/>
  <c r="I275" i="8"/>
  <c r="I277" i="8"/>
  <c r="I279" i="8"/>
  <c r="I281" i="8"/>
  <c r="I283" i="8"/>
  <c r="I285" i="8"/>
  <c r="I287" i="8"/>
  <c r="I289" i="8"/>
  <c r="I291" i="8"/>
  <c r="I293" i="8"/>
  <c r="I295" i="8"/>
  <c r="I297" i="8"/>
  <c r="I299" i="8"/>
  <c r="I301" i="8"/>
  <c r="O3" i="9"/>
  <c r="N3" i="9"/>
  <c r="K4" i="9"/>
  <c r="O7" i="9"/>
  <c r="N7" i="9"/>
  <c r="K8" i="9"/>
  <c r="O11" i="9"/>
  <c r="N11" i="9"/>
  <c r="K12" i="9"/>
  <c r="O15" i="9"/>
  <c r="N15" i="9"/>
  <c r="K16" i="9"/>
  <c r="O19" i="9"/>
  <c r="N19" i="9"/>
  <c r="K20" i="9"/>
  <c r="O23" i="9"/>
  <c r="N23" i="9"/>
  <c r="K24" i="9"/>
  <c r="O27" i="9"/>
  <c r="N27" i="9"/>
  <c r="K28" i="9"/>
  <c r="M32" i="9"/>
  <c r="M36" i="9"/>
  <c r="K36" i="9" s="1"/>
  <c r="M40" i="9"/>
  <c r="K40" i="9"/>
  <c r="M44" i="9"/>
  <c r="K44" i="9"/>
  <c r="M48" i="9"/>
  <c r="M52" i="9"/>
  <c r="K52" i="9" s="1"/>
  <c r="M56" i="9"/>
  <c r="K56" i="9"/>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K184" i="8"/>
  <c r="K185" i="8"/>
  <c r="K186" i="8"/>
  <c r="K187" i="8"/>
  <c r="K188" i="8"/>
  <c r="K189" i="8"/>
  <c r="K190" i="8"/>
  <c r="K191" i="8"/>
  <c r="K192" i="8"/>
  <c r="K193" i="8"/>
  <c r="K194" i="8"/>
  <c r="K195" i="8"/>
  <c r="K196" i="8"/>
  <c r="K197" i="8"/>
  <c r="K198" i="8"/>
  <c r="K199" i="8"/>
  <c r="K200" i="8"/>
  <c r="K201" i="8"/>
  <c r="K202" i="8"/>
  <c r="K203" i="8"/>
  <c r="K204" i="8"/>
  <c r="K205" i="8"/>
  <c r="K206" i="8"/>
  <c r="K207" i="8"/>
  <c r="K208" i="8"/>
  <c r="M209" i="8"/>
  <c r="K209" i="8" s="1"/>
  <c r="K211" i="8"/>
  <c r="M213" i="8"/>
  <c r="K215" i="8"/>
  <c r="M217" i="8"/>
  <c r="K217" i="8" s="1"/>
  <c r="K219" i="8"/>
  <c r="M221" i="8"/>
  <c r="K223" i="8"/>
  <c r="M225" i="8"/>
  <c r="K225" i="8" s="1"/>
  <c r="K227" i="8"/>
  <c r="J8" i="16"/>
  <c r="K3" i="9"/>
  <c r="C8" i="16"/>
  <c r="I303" i="9"/>
  <c r="P3" i="9"/>
  <c r="M6" i="9"/>
  <c r="K7" i="9"/>
  <c r="P7" i="9"/>
  <c r="M10" i="9"/>
  <c r="K11" i="9"/>
  <c r="P11" i="9"/>
  <c r="M14" i="9"/>
  <c r="K15" i="9"/>
  <c r="P15" i="9"/>
  <c r="M18" i="9"/>
  <c r="K19" i="9"/>
  <c r="P19" i="9"/>
  <c r="M22" i="9"/>
  <c r="K23" i="9"/>
  <c r="P23" i="9"/>
  <c r="M26" i="9"/>
  <c r="K27" i="9"/>
  <c r="P27" i="9"/>
  <c r="M33" i="9"/>
  <c r="M37" i="9"/>
  <c r="K37" i="9"/>
  <c r="M41" i="9"/>
  <c r="M45" i="9"/>
  <c r="K45" i="9"/>
  <c r="M49" i="9"/>
  <c r="M53" i="9"/>
  <c r="K53" i="9"/>
  <c r="M57" i="9"/>
  <c r="F249" i="8"/>
  <c r="L249" i="8" s="1"/>
  <c r="F250" i="8"/>
  <c r="L250" i="8" s="1"/>
  <c r="F251" i="8"/>
  <c r="L251" i="8" s="1"/>
  <c r="F252" i="8"/>
  <c r="L252" i="8" s="1"/>
  <c r="F253" i="8"/>
  <c r="L253" i="8" s="1"/>
  <c r="F254" i="8"/>
  <c r="L254" i="8" s="1"/>
  <c r="F255" i="8"/>
  <c r="L255" i="8" s="1"/>
  <c r="F256" i="8"/>
  <c r="L256" i="8" s="1"/>
  <c r="F257" i="8"/>
  <c r="L257" i="8" s="1"/>
  <c r="F258" i="8"/>
  <c r="L258" i="8" s="1"/>
  <c r="F259" i="8"/>
  <c r="L259" i="8" s="1"/>
  <c r="F260" i="8"/>
  <c r="L260" i="8" s="1"/>
  <c r="F261" i="8"/>
  <c r="L261" i="8" s="1"/>
  <c r="F262" i="8"/>
  <c r="L262" i="8" s="1"/>
  <c r="F263" i="8"/>
  <c r="L263" i="8" s="1"/>
  <c r="F264" i="8"/>
  <c r="L264" i="8" s="1"/>
  <c r="F265" i="8"/>
  <c r="L265" i="8" s="1"/>
  <c r="F266" i="8"/>
  <c r="L266" i="8" s="1"/>
  <c r="F267" i="8"/>
  <c r="L267" i="8" s="1"/>
  <c r="F268" i="8"/>
  <c r="L268" i="8" s="1"/>
  <c r="F269" i="8"/>
  <c r="L269" i="8" s="1"/>
  <c r="F270" i="8"/>
  <c r="L270" i="8" s="1"/>
  <c r="F271" i="8"/>
  <c r="L271" i="8" s="1"/>
  <c r="F272" i="8"/>
  <c r="L272" i="8" s="1"/>
  <c r="F273" i="8"/>
  <c r="L273" i="8" s="1"/>
  <c r="F274" i="8"/>
  <c r="L274" i="8" s="1"/>
  <c r="F275" i="8"/>
  <c r="L275" i="8" s="1"/>
  <c r="F276" i="8"/>
  <c r="L276" i="8" s="1"/>
  <c r="F277" i="8"/>
  <c r="L277" i="8" s="1"/>
  <c r="F278" i="8"/>
  <c r="L278" i="8" s="1"/>
  <c r="F279" i="8"/>
  <c r="L279" i="8" s="1"/>
  <c r="F280" i="8"/>
  <c r="L280" i="8" s="1"/>
  <c r="F281" i="8"/>
  <c r="L281" i="8" s="1"/>
  <c r="F282" i="8"/>
  <c r="L282" i="8" s="1"/>
  <c r="F283" i="8"/>
  <c r="L283" i="8" s="1"/>
  <c r="F284" i="8"/>
  <c r="L284" i="8" s="1"/>
  <c r="F285" i="8"/>
  <c r="L285" i="8" s="1"/>
  <c r="F286" i="8"/>
  <c r="L286" i="8" s="1"/>
  <c r="F287" i="8"/>
  <c r="L287" i="8" s="1"/>
  <c r="F288" i="8"/>
  <c r="L288" i="8" s="1"/>
  <c r="F289" i="8"/>
  <c r="L289" i="8" s="1"/>
  <c r="F290" i="8"/>
  <c r="L290" i="8" s="1"/>
  <c r="F291" i="8"/>
  <c r="L291" i="8" s="1"/>
  <c r="F292" i="8"/>
  <c r="L292" i="8" s="1"/>
  <c r="F293" i="8"/>
  <c r="L293" i="8" s="1"/>
  <c r="F294" i="8"/>
  <c r="L294" i="8" s="1"/>
  <c r="F295" i="8"/>
  <c r="L295" i="8" s="1"/>
  <c r="F296" i="8"/>
  <c r="L296" i="8" s="1"/>
  <c r="F297" i="8"/>
  <c r="L297" i="8" s="1"/>
  <c r="F298" i="8"/>
  <c r="L298" i="8" s="1"/>
  <c r="F299" i="8"/>
  <c r="L299" i="8" s="1"/>
  <c r="F300" i="8"/>
  <c r="L300" i="8" s="1"/>
  <c r="F301" i="8"/>
  <c r="L301" i="8" s="1"/>
  <c r="F302" i="8"/>
  <c r="L302" i="8" s="1"/>
  <c r="R249" i="9"/>
  <c r="R250" i="9"/>
  <c r="R251" i="9"/>
  <c r="R252" i="9"/>
  <c r="R253" i="9"/>
  <c r="R254" i="9"/>
  <c r="R255" i="9"/>
  <c r="R256" i="9"/>
  <c r="R257" i="9"/>
  <c r="R258" i="9"/>
  <c r="R259" i="9"/>
  <c r="R260" i="9"/>
  <c r="R261" i="9"/>
  <c r="R262" i="9"/>
  <c r="R263" i="9"/>
  <c r="R264" i="9"/>
  <c r="R265" i="9"/>
  <c r="R266" i="9"/>
  <c r="R267" i="9"/>
  <c r="R268" i="9"/>
  <c r="R269" i="9"/>
  <c r="R270" i="9"/>
  <c r="R271" i="9"/>
  <c r="R272" i="9"/>
  <c r="R273" i="9"/>
  <c r="R274" i="9"/>
  <c r="R275" i="9"/>
  <c r="R276" i="9"/>
  <c r="R277" i="9"/>
  <c r="R278" i="9"/>
  <c r="R279" i="9"/>
  <c r="R280" i="9"/>
  <c r="R281" i="9"/>
  <c r="R282" i="9"/>
  <c r="R283" i="9"/>
  <c r="R284" i="9"/>
  <c r="R285" i="9"/>
  <c r="R286" i="9"/>
  <c r="R287" i="9"/>
  <c r="R288" i="9"/>
  <c r="R289" i="9"/>
  <c r="R290" i="9"/>
  <c r="R291" i="9"/>
  <c r="R292" i="9"/>
  <c r="R293" i="9"/>
  <c r="R294" i="9"/>
  <c r="R295" i="9"/>
  <c r="R296" i="9"/>
  <c r="R297" i="9"/>
  <c r="R298" i="9"/>
  <c r="R299" i="9"/>
  <c r="R300" i="9"/>
  <c r="R301" i="9"/>
  <c r="R302" i="9"/>
  <c r="J303" i="9"/>
  <c r="J9" i="16"/>
  <c r="M19" i="10"/>
  <c r="M23" i="10"/>
  <c r="M27" i="10"/>
  <c r="M31" i="10"/>
  <c r="M35" i="10"/>
  <c r="M39" i="10"/>
  <c r="M43" i="10"/>
  <c r="M47" i="10"/>
  <c r="M51" i="10"/>
  <c r="M55" i="10"/>
  <c r="M59" i="10"/>
  <c r="M228" i="8"/>
  <c r="M229" i="8"/>
  <c r="M230" i="8"/>
  <c r="M231" i="8"/>
  <c r="M232" i="8"/>
  <c r="M233" i="8"/>
  <c r="M234" i="8"/>
  <c r="M235" i="8"/>
  <c r="M236" i="8"/>
  <c r="M237" i="8"/>
  <c r="M238" i="8"/>
  <c r="M239" i="8"/>
  <c r="M240" i="8"/>
  <c r="M241" i="8"/>
  <c r="M242" i="8"/>
  <c r="M243" i="8"/>
  <c r="M244" i="8"/>
  <c r="M245" i="8"/>
  <c r="M246" i="8"/>
  <c r="M247" i="8"/>
  <c r="M248" i="8"/>
  <c r="M249" i="8"/>
  <c r="Q249" i="8"/>
  <c r="M250" i="8"/>
  <c r="Q250" i="8" s="1"/>
  <c r="M251" i="8"/>
  <c r="Q251" i="8"/>
  <c r="M252" i="8"/>
  <c r="Q252" i="8" s="1"/>
  <c r="M253" i="8"/>
  <c r="Q253" i="8"/>
  <c r="M254" i="8"/>
  <c r="Q254" i="8" s="1"/>
  <c r="M255" i="8"/>
  <c r="Q255" i="8"/>
  <c r="M256" i="8"/>
  <c r="Q256" i="8" s="1"/>
  <c r="M257" i="8"/>
  <c r="Q257" i="8"/>
  <c r="M258" i="8"/>
  <c r="Q258" i="8" s="1"/>
  <c r="M259" i="8"/>
  <c r="Q259" i="8"/>
  <c r="M260" i="8"/>
  <c r="Q260" i="8" s="1"/>
  <c r="M261" i="8"/>
  <c r="Q261" i="8"/>
  <c r="M262" i="8"/>
  <c r="Q262" i="8" s="1"/>
  <c r="M263" i="8"/>
  <c r="Q263" i="8"/>
  <c r="M264" i="8"/>
  <c r="Q264" i="8" s="1"/>
  <c r="M265" i="8"/>
  <c r="Q265" i="8"/>
  <c r="M266" i="8"/>
  <c r="Q266" i="8" s="1"/>
  <c r="M267" i="8"/>
  <c r="Q267" i="8"/>
  <c r="M268" i="8"/>
  <c r="Q268" i="8" s="1"/>
  <c r="M269" i="8"/>
  <c r="Q269" i="8"/>
  <c r="M270" i="8"/>
  <c r="Q270" i="8" s="1"/>
  <c r="M271" i="8"/>
  <c r="Q271" i="8"/>
  <c r="M272" i="8"/>
  <c r="Q272" i="8" s="1"/>
  <c r="M273" i="8"/>
  <c r="Q273" i="8"/>
  <c r="M274" i="8"/>
  <c r="Q274" i="8" s="1"/>
  <c r="M275" i="8"/>
  <c r="Q275" i="8"/>
  <c r="M276" i="8"/>
  <c r="Q276" i="8" s="1"/>
  <c r="M277" i="8"/>
  <c r="Q277" i="8"/>
  <c r="M278" i="8"/>
  <c r="Q278" i="8" s="1"/>
  <c r="M279" i="8"/>
  <c r="Q279" i="8"/>
  <c r="M280" i="8"/>
  <c r="Q280" i="8" s="1"/>
  <c r="M281" i="8"/>
  <c r="Q281" i="8"/>
  <c r="M282" i="8"/>
  <c r="Q282" i="8" s="1"/>
  <c r="M283" i="8"/>
  <c r="Q283" i="8"/>
  <c r="M284" i="8"/>
  <c r="Q284" i="8" s="1"/>
  <c r="M285" i="8"/>
  <c r="Q285" i="8"/>
  <c r="M286" i="8"/>
  <c r="Q286" i="8" s="1"/>
  <c r="M287" i="8"/>
  <c r="Q287" i="8"/>
  <c r="M288" i="8"/>
  <c r="Q288" i="8" s="1"/>
  <c r="M289" i="8"/>
  <c r="Q289" i="8"/>
  <c r="M290" i="8"/>
  <c r="Q290" i="8" s="1"/>
  <c r="M291" i="8"/>
  <c r="Q291" i="8"/>
  <c r="M292" i="8"/>
  <c r="Q292" i="8" s="1"/>
  <c r="M293" i="8"/>
  <c r="Q293" i="8"/>
  <c r="M294" i="8"/>
  <c r="Q294" i="8" s="1"/>
  <c r="M295" i="8"/>
  <c r="Q295" i="8"/>
  <c r="M296" i="8"/>
  <c r="Q296" i="8" s="1"/>
  <c r="M297" i="8"/>
  <c r="Q297" i="8"/>
  <c r="M298" i="8"/>
  <c r="Q298" i="8" s="1"/>
  <c r="M299" i="8"/>
  <c r="Q299" i="8"/>
  <c r="M300" i="8"/>
  <c r="Q300" i="8" s="1"/>
  <c r="M301" i="8"/>
  <c r="Q301" i="8"/>
  <c r="M302" i="8"/>
  <c r="Q302" i="8" s="1"/>
  <c r="M3" i="10"/>
  <c r="M4" i="10"/>
  <c r="M5" i="10"/>
  <c r="M6" i="10"/>
  <c r="M7" i="10"/>
  <c r="M8" i="10"/>
  <c r="M9" i="10"/>
  <c r="M10" i="10"/>
  <c r="M11" i="10"/>
  <c r="M12" i="10"/>
  <c r="M13" i="10"/>
  <c r="M14" i="10"/>
  <c r="M15" i="10"/>
  <c r="M16" i="10"/>
  <c r="M17" i="10"/>
  <c r="M18" i="10"/>
  <c r="M20" i="10"/>
  <c r="M24" i="10"/>
  <c r="M28" i="10"/>
  <c r="M32" i="10"/>
  <c r="M36" i="10"/>
  <c r="M40" i="10"/>
  <c r="M44" i="10"/>
  <c r="M48" i="10"/>
  <c r="M52" i="10"/>
  <c r="M56" i="10"/>
  <c r="M60" i="10"/>
  <c r="M64" i="10"/>
  <c r="K64" i="10" s="1"/>
  <c r="M65" i="10"/>
  <c r="K65" i="10"/>
  <c r="M66" i="10"/>
  <c r="M67" i="10"/>
  <c r="K67" i="10" s="1"/>
  <c r="M68" i="10"/>
  <c r="K68" i="10" s="1"/>
  <c r="M69" i="10"/>
  <c r="K69" i="10"/>
  <c r="M70" i="10"/>
  <c r="M71" i="10"/>
  <c r="K71" i="10" s="1"/>
  <c r="M72" i="10"/>
  <c r="K72" i="10" s="1"/>
  <c r="M73" i="10"/>
  <c r="K73" i="10"/>
  <c r="M74" i="10"/>
  <c r="M75" i="10"/>
  <c r="K75" i="10" s="1"/>
  <c r="M76" i="10"/>
  <c r="K76" i="10" s="1"/>
  <c r="M77" i="10"/>
  <c r="K77" i="10"/>
  <c r="M78" i="10"/>
  <c r="M79" i="10"/>
  <c r="K79" i="10" s="1"/>
  <c r="M80" i="10"/>
  <c r="K80" i="10" s="1"/>
  <c r="F249" i="9"/>
  <c r="L249" i="9" s="1"/>
  <c r="F250" i="9"/>
  <c r="L250" i="9" s="1"/>
  <c r="F251" i="9"/>
  <c r="L251" i="9" s="1"/>
  <c r="F252" i="9"/>
  <c r="L252" i="9" s="1"/>
  <c r="F253" i="9"/>
  <c r="L253" i="9" s="1"/>
  <c r="F254" i="9"/>
  <c r="L254" i="9" s="1"/>
  <c r="F255" i="9"/>
  <c r="L255" i="9" s="1"/>
  <c r="F256" i="9"/>
  <c r="L256" i="9" s="1"/>
  <c r="F257" i="9"/>
  <c r="L257" i="9" s="1"/>
  <c r="F258" i="9"/>
  <c r="L258" i="9" s="1"/>
  <c r="F259" i="9"/>
  <c r="L259" i="9" s="1"/>
  <c r="F260" i="9"/>
  <c r="L260" i="9" s="1"/>
  <c r="F261" i="9"/>
  <c r="L261" i="9" s="1"/>
  <c r="F262" i="9"/>
  <c r="L262" i="9" s="1"/>
  <c r="F263" i="9"/>
  <c r="L263" i="9" s="1"/>
  <c r="F264" i="9"/>
  <c r="L264" i="9" s="1"/>
  <c r="F265" i="9"/>
  <c r="L265" i="9" s="1"/>
  <c r="F266" i="9"/>
  <c r="L266" i="9" s="1"/>
  <c r="F267" i="9"/>
  <c r="L267" i="9" s="1"/>
  <c r="F268" i="9"/>
  <c r="L268" i="9" s="1"/>
  <c r="F269" i="9"/>
  <c r="L269" i="9" s="1"/>
  <c r="F270" i="9"/>
  <c r="L270" i="9" s="1"/>
  <c r="F271" i="9"/>
  <c r="L271" i="9" s="1"/>
  <c r="F272" i="9"/>
  <c r="L272" i="9" s="1"/>
  <c r="F273" i="9"/>
  <c r="L273" i="9" s="1"/>
  <c r="F274" i="9"/>
  <c r="L274" i="9" s="1"/>
  <c r="F275" i="9"/>
  <c r="L275" i="9" s="1"/>
  <c r="F276" i="9"/>
  <c r="L276" i="9" s="1"/>
  <c r="F277" i="9"/>
  <c r="L277" i="9" s="1"/>
  <c r="F278" i="9"/>
  <c r="L278" i="9" s="1"/>
  <c r="F279" i="9"/>
  <c r="L279" i="9" s="1"/>
  <c r="F280" i="9"/>
  <c r="L280" i="9" s="1"/>
  <c r="F281" i="9"/>
  <c r="L281" i="9" s="1"/>
  <c r="F282" i="9"/>
  <c r="L282" i="9" s="1"/>
  <c r="F283" i="9"/>
  <c r="L283" i="9" s="1"/>
  <c r="F284" i="9"/>
  <c r="L284" i="9" s="1"/>
  <c r="F285" i="9"/>
  <c r="L285" i="9" s="1"/>
  <c r="F286" i="9"/>
  <c r="L286" i="9" s="1"/>
  <c r="F287" i="9"/>
  <c r="L287" i="9" s="1"/>
  <c r="F288" i="9"/>
  <c r="L288" i="9" s="1"/>
  <c r="F289" i="9"/>
  <c r="L289" i="9" s="1"/>
  <c r="F290" i="9"/>
  <c r="L290" i="9" s="1"/>
  <c r="F291" i="9"/>
  <c r="L291" i="9" s="1"/>
  <c r="F292" i="9"/>
  <c r="L292" i="9" s="1"/>
  <c r="F293" i="9"/>
  <c r="L293" i="9" s="1"/>
  <c r="F294" i="9"/>
  <c r="L294" i="9" s="1"/>
  <c r="F295" i="9"/>
  <c r="L295" i="9" s="1"/>
  <c r="F296" i="9"/>
  <c r="L296" i="9" s="1"/>
  <c r="F297" i="9"/>
  <c r="L297" i="9" s="1"/>
  <c r="F298" i="9"/>
  <c r="L298" i="9" s="1"/>
  <c r="F299" i="9"/>
  <c r="L299" i="9" s="1"/>
  <c r="F300" i="9"/>
  <c r="L300" i="9" s="1"/>
  <c r="F301" i="9"/>
  <c r="L301" i="9" s="1"/>
  <c r="F302" i="9"/>
  <c r="L302" i="9" s="1"/>
  <c r="E9" i="16"/>
  <c r="J303" i="10"/>
  <c r="M21" i="10"/>
  <c r="M25" i="10"/>
  <c r="M29" i="10"/>
  <c r="M33" i="10"/>
  <c r="M37" i="10"/>
  <c r="M41" i="10"/>
  <c r="M45" i="10"/>
  <c r="M49" i="10"/>
  <c r="M53" i="10"/>
  <c r="K53" i="10" s="1"/>
  <c r="M57" i="10"/>
  <c r="M61" i="10"/>
  <c r="M63" i="10"/>
  <c r="M58" i="9"/>
  <c r="M59" i="9"/>
  <c r="K59" i="9" s="1"/>
  <c r="M60" i="9"/>
  <c r="M61" i="9"/>
  <c r="K61" i="9" s="1"/>
  <c r="M62" i="9"/>
  <c r="K62" i="9" s="1"/>
  <c r="M63" i="9"/>
  <c r="M64" i="9"/>
  <c r="M65" i="9"/>
  <c r="M66" i="9"/>
  <c r="M67" i="9"/>
  <c r="M68" i="9"/>
  <c r="M69" i="9"/>
  <c r="K69" i="9" s="1"/>
  <c r="M70" i="9"/>
  <c r="M71" i="9"/>
  <c r="K71" i="9" s="1"/>
  <c r="M72" i="9"/>
  <c r="M73" i="9"/>
  <c r="M74" i="9"/>
  <c r="M75" i="9"/>
  <c r="M76" i="9"/>
  <c r="M77" i="9"/>
  <c r="K77" i="9" s="1"/>
  <c r="M78" i="9"/>
  <c r="M79" i="9"/>
  <c r="K79" i="9" s="1"/>
  <c r="M80" i="9"/>
  <c r="M81" i="9"/>
  <c r="M82" i="9"/>
  <c r="M83" i="9"/>
  <c r="M84" i="9"/>
  <c r="M85" i="9"/>
  <c r="K85" i="9" s="1"/>
  <c r="M86" i="9"/>
  <c r="M87" i="9"/>
  <c r="M88" i="9"/>
  <c r="M89" i="9"/>
  <c r="M90" i="9"/>
  <c r="M91" i="9"/>
  <c r="M92" i="9"/>
  <c r="M93" i="9"/>
  <c r="K93" i="9" s="1"/>
  <c r="M94" i="9"/>
  <c r="M95" i="9"/>
  <c r="M96" i="9"/>
  <c r="M97" i="9"/>
  <c r="M98" i="9"/>
  <c r="M99" i="9"/>
  <c r="M100" i="9"/>
  <c r="M101" i="9"/>
  <c r="K101" i="9" s="1"/>
  <c r="M102" i="9"/>
  <c r="M103" i="9"/>
  <c r="M104" i="9"/>
  <c r="M105" i="9"/>
  <c r="M106" i="9"/>
  <c r="M107" i="9"/>
  <c r="M108" i="9"/>
  <c r="M109" i="9"/>
  <c r="K109" i="9" s="1"/>
  <c r="M110" i="9"/>
  <c r="M111" i="9"/>
  <c r="M112" i="9"/>
  <c r="M113" i="9"/>
  <c r="M114" i="9"/>
  <c r="M115" i="9"/>
  <c r="M116" i="9"/>
  <c r="M117" i="9"/>
  <c r="K117" i="9" s="1"/>
  <c r="M118" i="9"/>
  <c r="M119" i="9"/>
  <c r="M120" i="9"/>
  <c r="M121" i="9"/>
  <c r="M122" i="9"/>
  <c r="M123" i="9"/>
  <c r="M124" i="9"/>
  <c r="M125" i="9"/>
  <c r="K125" i="9" s="1"/>
  <c r="M126" i="9"/>
  <c r="M127" i="9"/>
  <c r="M128" i="9"/>
  <c r="M129" i="9"/>
  <c r="M130" i="9"/>
  <c r="M131" i="9"/>
  <c r="M132" i="9"/>
  <c r="M133" i="9"/>
  <c r="K133" i="9" s="1"/>
  <c r="M134" i="9"/>
  <c r="M135" i="9"/>
  <c r="M136" i="9"/>
  <c r="M137" i="9"/>
  <c r="M138" i="9"/>
  <c r="M139" i="9"/>
  <c r="M140" i="9"/>
  <c r="M141" i="9"/>
  <c r="K141" i="9" s="1"/>
  <c r="M142" i="9"/>
  <c r="M143" i="9"/>
  <c r="M144" i="9"/>
  <c r="M145" i="9"/>
  <c r="M146" i="9"/>
  <c r="M147" i="9"/>
  <c r="M148" i="9"/>
  <c r="M149" i="9"/>
  <c r="K149" i="9" s="1"/>
  <c r="M150" i="9"/>
  <c r="M151" i="9"/>
  <c r="M152" i="9"/>
  <c r="M153" i="9"/>
  <c r="M154" i="9"/>
  <c r="M155" i="9"/>
  <c r="M156" i="9"/>
  <c r="M157" i="9"/>
  <c r="K157" i="9" s="1"/>
  <c r="M158" i="9"/>
  <c r="M159" i="9"/>
  <c r="M160" i="9"/>
  <c r="M161" i="9"/>
  <c r="M162" i="9"/>
  <c r="M163" i="9"/>
  <c r="M164" i="9"/>
  <c r="M165" i="9"/>
  <c r="K165" i="9" s="1"/>
  <c r="M166" i="9"/>
  <c r="M167" i="9"/>
  <c r="M168" i="9"/>
  <c r="M169" i="9"/>
  <c r="M170" i="9"/>
  <c r="M171" i="9"/>
  <c r="M172" i="9"/>
  <c r="M173" i="9"/>
  <c r="K173" i="9" s="1"/>
  <c r="M174" i="9"/>
  <c r="M175" i="9"/>
  <c r="M176" i="9"/>
  <c r="M177" i="9"/>
  <c r="M178" i="9"/>
  <c r="M179" i="9"/>
  <c r="M180" i="9"/>
  <c r="M181" i="9"/>
  <c r="K181" i="9" s="1"/>
  <c r="M182" i="9"/>
  <c r="M183" i="9"/>
  <c r="M184" i="9"/>
  <c r="M185" i="9"/>
  <c r="M186" i="9"/>
  <c r="M187" i="9"/>
  <c r="M188" i="9"/>
  <c r="M189" i="9"/>
  <c r="K189" i="9" s="1"/>
  <c r="M190" i="9"/>
  <c r="M191" i="9"/>
  <c r="M192" i="9"/>
  <c r="M193" i="9"/>
  <c r="M194" i="9"/>
  <c r="M195" i="9"/>
  <c r="M196" i="9"/>
  <c r="M197" i="9"/>
  <c r="K197" i="9" s="1"/>
  <c r="M198" i="9"/>
  <c r="M199" i="9"/>
  <c r="M200" i="9"/>
  <c r="M201" i="9"/>
  <c r="M202" i="9"/>
  <c r="M203" i="9"/>
  <c r="M204" i="9"/>
  <c r="M205" i="9"/>
  <c r="K205" i="9" s="1"/>
  <c r="M206" i="9"/>
  <c r="M207" i="9"/>
  <c r="M208" i="9"/>
  <c r="M209" i="9"/>
  <c r="M210" i="9"/>
  <c r="M211" i="9"/>
  <c r="M212" i="9"/>
  <c r="M213" i="9"/>
  <c r="K213" i="9" s="1"/>
  <c r="M214" i="9"/>
  <c r="M215" i="9"/>
  <c r="M216" i="9"/>
  <c r="M217" i="9"/>
  <c r="M218" i="9"/>
  <c r="M219" i="9"/>
  <c r="M220" i="9"/>
  <c r="M221" i="9"/>
  <c r="K221" i="9" s="1"/>
  <c r="M222" i="9"/>
  <c r="M223" i="9"/>
  <c r="M224" i="9"/>
  <c r="M225" i="9"/>
  <c r="M226" i="9"/>
  <c r="M227" i="9"/>
  <c r="M228" i="9"/>
  <c r="M229" i="9"/>
  <c r="K229" i="9" s="1"/>
  <c r="M230" i="9"/>
  <c r="M231" i="9"/>
  <c r="M232" i="9"/>
  <c r="M233" i="9"/>
  <c r="M234" i="9"/>
  <c r="M235" i="9"/>
  <c r="M236" i="9"/>
  <c r="M237" i="9"/>
  <c r="K237" i="9" s="1"/>
  <c r="M238" i="9"/>
  <c r="M239" i="9"/>
  <c r="M240" i="9"/>
  <c r="M241" i="9"/>
  <c r="M242" i="9"/>
  <c r="M243" i="9"/>
  <c r="M244" i="9"/>
  <c r="M245" i="9"/>
  <c r="K245" i="9" s="1"/>
  <c r="M246" i="9"/>
  <c r="M247" i="9"/>
  <c r="M248" i="9"/>
  <c r="M249" i="9"/>
  <c r="Q249" i="9" s="1"/>
  <c r="M250" i="9"/>
  <c r="M251" i="9"/>
  <c r="Q251" i="9" s="1"/>
  <c r="M252" i="9"/>
  <c r="M253" i="9"/>
  <c r="Q253" i="9" s="1"/>
  <c r="M254" i="9"/>
  <c r="M255" i="9"/>
  <c r="Q255" i="9" s="1"/>
  <c r="M256" i="9"/>
  <c r="M257" i="9"/>
  <c r="Q257" i="9" s="1"/>
  <c r="M258" i="9"/>
  <c r="M259" i="9"/>
  <c r="Q259" i="9" s="1"/>
  <c r="M260" i="9"/>
  <c r="M261" i="9"/>
  <c r="Q261" i="9" s="1"/>
  <c r="M262" i="9"/>
  <c r="M263" i="9"/>
  <c r="Q263" i="9" s="1"/>
  <c r="M264" i="9"/>
  <c r="M265" i="9"/>
  <c r="Q265" i="9" s="1"/>
  <c r="M266" i="9"/>
  <c r="M267" i="9"/>
  <c r="Q267" i="9" s="1"/>
  <c r="M268" i="9"/>
  <c r="M269" i="9"/>
  <c r="Q269" i="9" s="1"/>
  <c r="M270" i="9"/>
  <c r="M271" i="9"/>
  <c r="Q271" i="9" s="1"/>
  <c r="M272" i="9"/>
  <c r="M273" i="9"/>
  <c r="Q273" i="9" s="1"/>
  <c r="M274" i="9"/>
  <c r="M275" i="9"/>
  <c r="Q275" i="9" s="1"/>
  <c r="M276" i="9"/>
  <c r="M277" i="9"/>
  <c r="Q277" i="9" s="1"/>
  <c r="M278" i="9"/>
  <c r="M279" i="9"/>
  <c r="Q279" i="9" s="1"/>
  <c r="M280" i="9"/>
  <c r="M281" i="9"/>
  <c r="Q281" i="9" s="1"/>
  <c r="M282" i="9"/>
  <c r="M283" i="9"/>
  <c r="Q283" i="9" s="1"/>
  <c r="M284" i="9"/>
  <c r="M285" i="9"/>
  <c r="Q285" i="9" s="1"/>
  <c r="M286" i="9"/>
  <c r="M287" i="9"/>
  <c r="Q287" i="9" s="1"/>
  <c r="M288" i="9"/>
  <c r="M289" i="9"/>
  <c r="Q289" i="9" s="1"/>
  <c r="M290" i="9"/>
  <c r="M291" i="9"/>
  <c r="Q291" i="9" s="1"/>
  <c r="M292" i="9"/>
  <c r="M293" i="9"/>
  <c r="Q293" i="9" s="1"/>
  <c r="M294" i="9"/>
  <c r="M295" i="9"/>
  <c r="Q295" i="9" s="1"/>
  <c r="M296" i="9"/>
  <c r="M297" i="9"/>
  <c r="Q297" i="9" s="1"/>
  <c r="M298" i="9"/>
  <c r="M299" i="9"/>
  <c r="Q299" i="9" s="1"/>
  <c r="M300" i="9"/>
  <c r="M301" i="9"/>
  <c r="Q301" i="9" s="1"/>
  <c r="M302" i="9"/>
  <c r="M22" i="10"/>
  <c r="M26" i="10"/>
  <c r="M30" i="10"/>
  <c r="M34" i="10"/>
  <c r="M38" i="10"/>
  <c r="M42" i="10"/>
  <c r="M46" i="10"/>
  <c r="M50" i="10"/>
  <c r="M54" i="10"/>
  <c r="M58" i="10"/>
  <c r="K58" i="10" s="1"/>
  <c r="M62" i="10"/>
  <c r="L277" i="10"/>
  <c r="L285" i="10"/>
  <c r="L293" i="10"/>
  <c r="L301" i="10"/>
  <c r="M47" i="11"/>
  <c r="M51" i="11"/>
  <c r="F249" i="10"/>
  <c r="L249" i="10"/>
  <c r="F250" i="10"/>
  <c r="L250" i="10"/>
  <c r="F251" i="10"/>
  <c r="L251" i="10"/>
  <c r="F252" i="10"/>
  <c r="L252" i="10"/>
  <c r="F253" i="10"/>
  <c r="Q253" i="10" s="1"/>
  <c r="L253" i="10"/>
  <c r="P253" i="10"/>
  <c r="F254" i="10"/>
  <c r="P254" i="10"/>
  <c r="F255" i="10"/>
  <c r="Q255" i="10" s="1"/>
  <c r="L255" i="10"/>
  <c r="P255" i="10"/>
  <c r="F256" i="10"/>
  <c r="Q256" i="10" s="1"/>
  <c r="P256" i="10"/>
  <c r="F257" i="10"/>
  <c r="Q257" i="10" s="1"/>
  <c r="L257" i="10"/>
  <c r="P257" i="10"/>
  <c r="F258" i="10"/>
  <c r="P258" i="10"/>
  <c r="F259" i="10"/>
  <c r="Q259" i="10" s="1"/>
  <c r="L259" i="10"/>
  <c r="P259" i="10"/>
  <c r="F260" i="10"/>
  <c r="Q260" i="10" s="1"/>
  <c r="P260" i="10"/>
  <c r="F261" i="10"/>
  <c r="Q261" i="10" s="1"/>
  <c r="L261" i="10"/>
  <c r="P261" i="10"/>
  <c r="F262" i="10"/>
  <c r="P262" i="10"/>
  <c r="F263" i="10"/>
  <c r="Q263" i="10" s="1"/>
  <c r="L263" i="10"/>
  <c r="P263" i="10"/>
  <c r="F264" i="10"/>
  <c r="Q264" i="10" s="1"/>
  <c r="P264" i="10"/>
  <c r="F265" i="10"/>
  <c r="Q265" i="10" s="1"/>
  <c r="L265" i="10"/>
  <c r="P265" i="10"/>
  <c r="F266" i="10"/>
  <c r="P266" i="10"/>
  <c r="F267" i="10"/>
  <c r="Q267" i="10" s="1"/>
  <c r="L267" i="10"/>
  <c r="P267" i="10"/>
  <c r="F268" i="10"/>
  <c r="Q268" i="10" s="1"/>
  <c r="P268" i="10"/>
  <c r="F269" i="10"/>
  <c r="Q269" i="10" s="1"/>
  <c r="L269" i="10"/>
  <c r="P269" i="10"/>
  <c r="F270" i="10"/>
  <c r="P270" i="10"/>
  <c r="F271" i="10"/>
  <c r="L271" i="10"/>
  <c r="P271" i="10"/>
  <c r="F272" i="10"/>
  <c r="L272" i="10" s="1"/>
  <c r="P272" i="10"/>
  <c r="F273" i="10"/>
  <c r="L273" i="10"/>
  <c r="P273" i="10"/>
  <c r="F274" i="10"/>
  <c r="L274" i="10" s="1"/>
  <c r="P274" i="10"/>
  <c r="F275" i="10"/>
  <c r="L275" i="10" s="1"/>
  <c r="P275" i="10"/>
  <c r="F276" i="10"/>
  <c r="L276" i="10" s="1"/>
  <c r="P276" i="10"/>
  <c r="F277" i="10"/>
  <c r="P277" i="10"/>
  <c r="F278" i="10"/>
  <c r="L278" i="10" s="1"/>
  <c r="P278" i="10"/>
  <c r="F279" i="10"/>
  <c r="L279" i="10" s="1"/>
  <c r="P279" i="10"/>
  <c r="F280" i="10"/>
  <c r="L280" i="10" s="1"/>
  <c r="P280" i="10"/>
  <c r="F281" i="10"/>
  <c r="L281" i="10" s="1"/>
  <c r="P281" i="10"/>
  <c r="F282" i="10"/>
  <c r="L282" i="10" s="1"/>
  <c r="P282" i="10"/>
  <c r="F283" i="10"/>
  <c r="L283" i="10" s="1"/>
  <c r="P283" i="10"/>
  <c r="F284" i="10"/>
  <c r="L284" i="10" s="1"/>
  <c r="P284" i="10"/>
  <c r="F285" i="10"/>
  <c r="P285" i="10"/>
  <c r="F286" i="10"/>
  <c r="L286" i="10" s="1"/>
  <c r="P286" i="10"/>
  <c r="F287" i="10"/>
  <c r="L287" i="10" s="1"/>
  <c r="P287" i="10"/>
  <c r="F288" i="10"/>
  <c r="L288" i="10" s="1"/>
  <c r="P288" i="10"/>
  <c r="F289" i="10"/>
  <c r="L289" i="10" s="1"/>
  <c r="P289" i="10"/>
  <c r="F290" i="10"/>
  <c r="L290" i="10" s="1"/>
  <c r="P290" i="10"/>
  <c r="F291" i="10"/>
  <c r="L291" i="10" s="1"/>
  <c r="P291" i="10"/>
  <c r="F292" i="10"/>
  <c r="L292" i="10" s="1"/>
  <c r="P292" i="10"/>
  <c r="F293" i="10"/>
  <c r="P293" i="10"/>
  <c r="F294" i="10"/>
  <c r="L294" i="10" s="1"/>
  <c r="P294" i="10"/>
  <c r="F295" i="10"/>
  <c r="L295" i="10" s="1"/>
  <c r="P295" i="10"/>
  <c r="F296" i="10"/>
  <c r="L296" i="10" s="1"/>
  <c r="P296" i="10"/>
  <c r="F297" i="10"/>
  <c r="L297" i="10" s="1"/>
  <c r="P297" i="10"/>
  <c r="F298" i="10"/>
  <c r="L298" i="10" s="1"/>
  <c r="P298" i="10"/>
  <c r="F299" i="10"/>
  <c r="L299" i="10" s="1"/>
  <c r="P299" i="10"/>
  <c r="F300" i="10"/>
  <c r="L300" i="10" s="1"/>
  <c r="P300" i="10"/>
  <c r="F301" i="10"/>
  <c r="P301" i="10"/>
  <c r="F302" i="10"/>
  <c r="L302" i="10" s="1"/>
  <c r="P302" i="10"/>
  <c r="E10" i="16"/>
  <c r="J303" i="11"/>
  <c r="N3" i="11"/>
  <c r="N4"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M48" i="11"/>
  <c r="M52" i="11"/>
  <c r="I55" i="11"/>
  <c r="M57" i="11"/>
  <c r="M81" i="10"/>
  <c r="M82" i="10"/>
  <c r="K82" i="10" s="1"/>
  <c r="M83" i="10"/>
  <c r="M84" i="10"/>
  <c r="M85" i="10"/>
  <c r="K85" i="10" s="1"/>
  <c r="M86" i="10"/>
  <c r="M87" i="10"/>
  <c r="K87" i="10" s="1"/>
  <c r="M88" i="10"/>
  <c r="K88" i="10" s="1"/>
  <c r="M89" i="10"/>
  <c r="K89" i="10" s="1"/>
  <c r="M90" i="10"/>
  <c r="M91" i="10"/>
  <c r="K91" i="10" s="1"/>
  <c r="M92" i="10"/>
  <c r="M93" i="10"/>
  <c r="K93" i="10" s="1"/>
  <c r="M94" i="10"/>
  <c r="M95" i="10"/>
  <c r="K95" i="10" s="1"/>
  <c r="M96" i="10"/>
  <c r="M97" i="10"/>
  <c r="M98" i="10"/>
  <c r="K98" i="10" s="1"/>
  <c r="M99" i="10"/>
  <c r="M100" i="10"/>
  <c r="M101" i="10"/>
  <c r="K101" i="10" s="1"/>
  <c r="M102" i="10"/>
  <c r="M103" i="10"/>
  <c r="K103" i="10" s="1"/>
  <c r="M104" i="10"/>
  <c r="K104" i="10" s="1"/>
  <c r="M105" i="10"/>
  <c r="K105" i="10" s="1"/>
  <c r="M106" i="10"/>
  <c r="M107" i="10"/>
  <c r="K107" i="10" s="1"/>
  <c r="M108" i="10"/>
  <c r="M109" i="10"/>
  <c r="K109" i="10" s="1"/>
  <c r="M110" i="10"/>
  <c r="M111" i="10"/>
  <c r="K111" i="10" s="1"/>
  <c r="M112" i="10"/>
  <c r="M113" i="10"/>
  <c r="M114" i="10"/>
  <c r="K114" i="10" s="1"/>
  <c r="M115" i="10"/>
  <c r="M116" i="10"/>
  <c r="M117" i="10"/>
  <c r="K117" i="10" s="1"/>
  <c r="M118" i="10"/>
  <c r="M119" i="10"/>
  <c r="K119" i="10" s="1"/>
  <c r="M120" i="10"/>
  <c r="K120" i="10" s="1"/>
  <c r="M121" i="10"/>
  <c r="K121" i="10" s="1"/>
  <c r="M122" i="10"/>
  <c r="M123" i="10"/>
  <c r="K123" i="10" s="1"/>
  <c r="M124" i="10"/>
  <c r="M125" i="10"/>
  <c r="K125" i="10" s="1"/>
  <c r="M126" i="10"/>
  <c r="M127" i="10"/>
  <c r="K127" i="10" s="1"/>
  <c r="M128" i="10"/>
  <c r="M129" i="10"/>
  <c r="M130" i="10"/>
  <c r="K130" i="10" s="1"/>
  <c r="M131" i="10"/>
  <c r="M132" i="10"/>
  <c r="M133" i="10"/>
  <c r="K133" i="10" s="1"/>
  <c r="M134" i="10"/>
  <c r="M135" i="10"/>
  <c r="K135" i="10" s="1"/>
  <c r="M136" i="10"/>
  <c r="K136" i="10" s="1"/>
  <c r="M137" i="10"/>
  <c r="K137" i="10" s="1"/>
  <c r="M138" i="10"/>
  <c r="M139" i="10"/>
  <c r="K139" i="10" s="1"/>
  <c r="M140" i="10"/>
  <c r="M141" i="10"/>
  <c r="K141" i="10" s="1"/>
  <c r="M142" i="10"/>
  <c r="M143" i="10"/>
  <c r="K143" i="10" s="1"/>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Q249" i="10" s="1"/>
  <c r="M250" i="10"/>
  <c r="Q250" i="10" s="1"/>
  <c r="M251" i="10"/>
  <c r="Q251" i="10" s="1"/>
  <c r="Q252" i="10"/>
  <c r="Q271" i="10"/>
  <c r="Q272" i="10"/>
  <c r="Q273" i="10"/>
  <c r="Q274" i="10"/>
  <c r="Q275" i="10"/>
  <c r="Q276" i="10"/>
  <c r="Q277" i="10"/>
  <c r="Q278" i="10"/>
  <c r="Q279" i="10"/>
  <c r="Q280" i="10"/>
  <c r="Q281" i="10"/>
  <c r="Q282" i="10"/>
  <c r="Q283" i="10"/>
  <c r="Q284" i="10"/>
  <c r="Q285" i="10"/>
  <c r="Q286" i="10"/>
  <c r="Q287" i="10"/>
  <c r="Q288" i="10"/>
  <c r="Q289" i="10"/>
  <c r="Q290" i="10"/>
  <c r="Q291" i="10"/>
  <c r="Q292" i="10"/>
  <c r="Q293" i="10"/>
  <c r="Q294" i="10"/>
  <c r="Q295" i="10"/>
  <c r="Q296" i="10"/>
  <c r="Q297" i="10"/>
  <c r="Q298" i="10"/>
  <c r="Q299" i="10"/>
  <c r="Q300" i="10"/>
  <c r="Q301" i="10"/>
  <c r="Q302" i="10"/>
  <c r="K3" i="11"/>
  <c r="O3" i="11"/>
  <c r="K4" i="11"/>
  <c r="O4" i="11"/>
  <c r="O5" i="11"/>
  <c r="O6" i="11"/>
  <c r="O7" i="11"/>
  <c r="O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K47" i="11"/>
  <c r="M49" i="11"/>
  <c r="K51" i="11"/>
  <c r="M53" i="11"/>
  <c r="K57" i="11"/>
  <c r="M61" i="11"/>
  <c r="K61" i="11" s="1"/>
  <c r="J10" i="16"/>
  <c r="M46" i="11"/>
  <c r="K48" i="11"/>
  <c r="M50" i="11"/>
  <c r="K52" i="11"/>
  <c r="M54" i="11"/>
  <c r="M55" i="11"/>
  <c r="I57" i="11"/>
  <c r="I59" i="11"/>
  <c r="I63" i="11"/>
  <c r="M56" i="11"/>
  <c r="M60" i="11"/>
  <c r="M64" i="11"/>
  <c r="M68" i="11"/>
  <c r="M72" i="11"/>
  <c r="M76" i="11"/>
  <c r="M80" i="11"/>
  <c r="M84" i="11"/>
  <c r="I241" i="11"/>
  <c r="I242" i="11"/>
  <c r="I249" i="11"/>
  <c r="I250" i="11"/>
  <c r="I257" i="11"/>
  <c r="I258" i="11"/>
  <c r="O4" i="12"/>
  <c r="N4" i="12"/>
  <c r="P4" i="12"/>
  <c r="M9" i="12"/>
  <c r="K9" i="12" s="1"/>
  <c r="O12" i="12"/>
  <c r="N12" i="12"/>
  <c r="P12" i="12"/>
  <c r="M17" i="12"/>
  <c r="K17" i="12" s="1"/>
  <c r="O20" i="12"/>
  <c r="N20" i="12"/>
  <c r="P20" i="12"/>
  <c r="P24" i="12"/>
  <c r="O24" i="12"/>
  <c r="N24" i="12"/>
  <c r="P28" i="12"/>
  <c r="O28" i="12"/>
  <c r="N28" i="12"/>
  <c r="M65" i="11"/>
  <c r="M69" i="11"/>
  <c r="M73" i="11"/>
  <c r="M77" i="11"/>
  <c r="M81" i="11"/>
  <c r="M85" i="11"/>
  <c r="I87" i="11"/>
  <c r="I89" i="11"/>
  <c r="I91" i="11"/>
  <c r="I93" i="11"/>
  <c r="I95" i="11"/>
  <c r="I97" i="11"/>
  <c r="I99" i="11"/>
  <c r="I101" i="11"/>
  <c r="I103" i="11"/>
  <c r="I105" i="11"/>
  <c r="I107" i="11"/>
  <c r="I109" i="11"/>
  <c r="I111" i="11"/>
  <c r="I113" i="11"/>
  <c r="I115" i="11"/>
  <c r="I117" i="11"/>
  <c r="I119" i="11"/>
  <c r="I121" i="11"/>
  <c r="I123" i="11"/>
  <c r="I125" i="11"/>
  <c r="I127" i="11"/>
  <c r="I129" i="11"/>
  <c r="I131" i="11"/>
  <c r="I133" i="11"/>
  <c r="I135" i="11"/>
  <c r="I137" i="11"/>
  <c r="I139" i="11"/>
  <c r="I141" i="11"/>
  <c r="I143" i="11"/>
  <c r="I145" i="11"/>
  <c r="I147" i="11"/>
  <c r="I149" i="11"/>
  <c r="I151" i="11"/>
  <c r="I153" i="11"/>
  <c r="I155" i="11"/>
  <c r="I157" i="11"/>
  <c r="I159" i="11"/>
  <c r="I161" i="11"/>
  <c r="I163" i="11"/>
  <c r="I165" i="11"/>
  <c r="I167" i="11"/>
  <c r="I169" i="11"/>
  <c r="I171" i="11"/>
  <c r="I173" i="11"/>
  <c r="I175" i="11"/>
  <c r="I177" i="11"/>
  <c r="I179" i="11"/>
  <c r="I181" i="11"/>
  <c r="I183" i="11"/>
  <c r="I185" i="11"/>
  <c r="I187" i="11"/>
  <c r="I189" i="11"/>
  <c r="I191" i="11"/>
  <c r="I193" i="11"/>
  <c r="I195" i="11"/>
  <c r="I197" i="11"/>
  <c r="I199" i="11"/>
  <c r="I201" i="11"/>
  <c r="I203" i="11"/>
  <c r="I205" i="11"/>
  <c r="I207" i="11"/>
  <c r="I209" i="11"/>
  <c r="I211" i="11"/>
  <c r="I213" i="11"/>
  <c r="I215" i="11"/>
  <c r="I217" i="11"/>
  <c r="I219" i="11"/>
  <c r="I221" i="11"/>
  <c r="I223" i="11"/>
  <c r="I225" i="11"/>
  <c r="I227" i="11"/>
  <c r="I229" i="11"/>
  <c r="I231" i="11"/>
  <c r="I233" i="11"/>
  <c r="I235" i="11"/>
  <c r="I237" i="11"/>
  <c r="I239" i="11"/>
  <c r="I243" i="11"/>
  <c r="I244" i="11"/>
  <c r="I251" i="11"/>
  <c r="I252" i="11"/>
  <c r="I259" i="11"/>
  <c r="I260" i="11"/>
  <c r="P23" i="12"/>
  <c r="O23" i="12"/>
  <c r="N23" i="12"/>
  <c r="P27" i="12"/>
  <c r="O27" i="12"/>
  <c r="N27" i="12"/>
  <c r="P31" i="12"/>
  <c r="O31" i="12"/>
  <c r="N31" i="12"/>
  <c r="K56" i="11"/>
  <c r="M58" i="11"/>
  <c r="K60" i="11"/>
  <c r="M62" i="11"/>
  <c r="K64" i="11"/>
  <c r="M66" i="11"/>
  <c r="K68" i="11"/>
  <c r="M70" i="11"/>
  <c r="K72" i="11"/>
  <c r="M74" i="11"/>
  <c r="K74" i="11" s="1"/>
  <c r="K76" i="11"/>
  <c r="M78" i="11"/>
  <c r="K80" i="11"/>
  <c r="M82" i="11"/>
  <c r="K84" i="11"/>
  <c r="M86" i="11"/>
  <c r="I245" i="11"/>
  <c r="I246" i="11"/>
  <c r="I253" i="11"/>
  <c r="I254" i="11"/>
  <c r="I261" i="11"/>
  <c r="I262" i="11"/>
  <c r="I263" i="11"/>
  <c r="I265" i="11"/>
  <c r="I267" i="11"/>
  <c r="I269" i="11"/>
  <c r="I271" i="11"/>
  <c r="I273" i="11"/>
  <c r="I275" i="11"/>
  <c r="I277" i="11"/>
  <c r="K5" i="12"/>
  <c r="M5" i="12"/>
  <c r="O8" i="12"/>
  <c r="N8" i="12"/>
  <c r="P8" i="12"/>
  <c r="M13" i="12"/>
  <c r="K13" i="12" s="1"/>
  <c r="O16" i="12"/>
  <c r="N16" i="12"/>
  <c r="P16" i="12"/>
  <c r="K21" i="12"/>
  <c r="M21" i="12"/>
  <c r="P26" i="12"/>
  <c r="O26" i="12"/>
  <c r="N26" i="12"/>
  <c r="P30" i="12"/>
  <c r="O30" i="12"/>
  <c r="N30" i="12"/>
  <c r="M59" i="11"/>
  <c r="M63" i="11"/>
  <c r="K65" i="11"/>
  <c r="M67" i="11"/>
  <c r="K69" i="11"/>
  <c r="M71" i="11"/>
  <c r="K73" i="11"/>
  <c r="M75" i="11"/>
  <c r="K77" i="11"/>
  <c r="M79" i="11"/>
  <c r="K81" i="11"/>
  <c r="M83" i="11"/>
  <c r="K85" i="11"/>
  <c r="I88" i="11"/>
  <c r="I90" i="11"/>
  <c r="I92" i="11"/>
  <c r="I94" i="11"/>
  <c r="I96" i="11"/>
  <c r="I98" i="11"/>
  <c r="I100" i="11"/>
  <c r="I102" i="11"/>
  <c r="I104" i="11"/>
  <c r="I106" i="11"/>
  <c r="I108" i="11"/>
  <c r="I110" i="11"/>
  <c r="I112" i="11"/>
  <c r="I114" i="11"/>
  <c r="I116" i="11"/>
  <c r="I118" i="11"/>
  <c r="I120" i="11"/>
  <c r="I122" i="11"/>
  <c r="I124" i="11"/>
  <c r="I126" i="11"/>
  <c r="I128" i="11"/>
  <c r="I130" i="11"/>
  <c r="I132" i="11"/>
  <c r="I134" i="11"/>
  <c r="I136" i="11"/>
  <c r="I138" i="11"/>
  <c r="I140" i="11"/>
  <c r="I142" i="11"/>
  <c r="I144" i="11"/>
  <c r="I146" i="11"/>
  <c r="I148" i="11"/>
  <c r="I150" i="11"/>
  <c r="I152" i="11"/>
  <c r="I154" i="11"/>
  <c r="I156" i="11"/>
  <c r="I158" i="11"/>
  <c r="I160" i="11"/>
  <c r="I162" i="11"/>
  <c r="I164" i="11"/>
  <c r="I166" i="11"/>
  <c r="I168" i="11"/>
  <c r="I170" i="11"/>
  <c r="I172" i="11"/>
  <c r="I174" i="11"/>
  <c r="I176" i="11"/>
  <c r="I178" i="11"/>
  <c r="I180" i="11"/>
  <c r="I182" i="11"/>
  <c r="I184" i="11"/>
  <c r="I186" i="11"/>
  <c r="I188" i="11"/>
  <c r="I190" i="11"/>
  <c r="I192" i="11"/>
  <c r="I194" i="11"/>
  <c r="I196" i="11"/>
  <c r="I198" i="11"/>
  <c r="I200" i="11"/>
  <c r="I202" i="11"/>
  <c r="I204" i="11"/>
  <c r="I206" i="11"/>
  <c r="I208" i="11"/>
  <c r="I210" i="11"/>
  <c r="I212" i="11"/>
  <c r="I214" i="11"/>
  <c r="I216" i="11"/>
  <c r="I218" i="11"/>
  <c r="I220" i="11"/>
  <c r="I222" i="11"/>
  <c r="I224" i="11"/>
  <c r="I226" i="11"/>
  <c r="I228" i="11"/>
  <c r="I230" i="11"/>
  <c r="I232" i="11"/>
  <c r="I234" i="11"/>
  <c r="I236" i="11"/>
  <c r="I238" i="11"/>
  <c r="I240" i="11"/>
  <c r="I247" i="11"/>
  <c r="I248" i="11"/>
  <c r="I255" i="11"/>
  <c r="I256" i="11"/>
  <c r="P25" i="12"/>
  <c r="O25" i="12"/>
  <c r="N25" i="12"/>
  <c r="P29" i="12"/>
  <c r="O29" i="12"/>
  <c r="N29" i="12"/>
  <c r="I264" i="11"/>
  <c r="I266" i="11"/>
  <c r="I268" i="11"/>
  <c r="I270" i="11"/>
  <c r="I272" i="11"/>
  <c r="I274" i="11"/>
  <c r="I276" i="11"/>
  <c r="I278" i="11"/>
  <c r="I280" i="11"/>
  <c r="I282" i="11"/>
  <c r="I284" i="11"/>
  <c r="I286" i="11"/>
  <c r="I288" i="11"/>
  <c r="I290" i="11"/>
  <c r="I292" i="11"/>
  <c r="I294" i="11"/>
  <c r="I296" i="11"/>
  <c r="I298" i="11"/>
  <c r="I300" i="11"/>
  <c r="I302" i="11"/>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95" i="12"/>
  <c r="K96" i="12"/>
  <c r="M110" i="12"/>
  <c r="M118" i="12"/>
  <c r="M126" i="12"/>
  <c r="M134" i="12"/>
  <c r="M142" i="12"/>
  <c r="M150" i="12"/>
  <c r="M158" i="12"/>
  <c r="P169" i="12"/>
  <c r="N169" i="12"/>
  <c r="K169" i="12"/>
  <c r="O169" i="12"/>
  <c r="P177" i="12"/>
  <c r="N177" i="12"/>
  <c r="K177" i="12"/>
  <c r="O177" i="12"/>
  <c r="P185" i="12"/>
  <c r="N185" i="12"/>
  <c r="K185" i="12"/>
  <c r="O185" i="12"/>
  <c r="P193" i="12"/>
  <c r="N193" i="12"/>
  <c r="K193" i="12"/>
  <c r="O193" i="12"/>
  <c r="I44" i="13"/>
  <c r="P32" i="12"/>
  <c r="O32" i="12"/>
  <c r="N32" i="12"/>
  <c r="P33" i="12"/>
  <c r="O33" i="12"/>
  <c r="N33" i="12"/>
  <c r="P34" i="12"/>
  <c r="O34" i="12"/>
  <c r="N34" i="12"/>
  <c r="P35" i="12"/>
  <c r="O35" i="12"/>
  <c r="N35" i="12"/>
  <c r="P36" i="12"/>
  <c r="O36" i="12"/>
  <c r="N36" i="12"/>
  <c r="P37" i="12"/>
  <c r="O37" i="12"/>
  <c r="N37" i="12"/>
  <c r="P38" i="12"/>
  <c r="O38" i="12"/>
  <c r="N38" i="12"/>
  <c r="P39" i="12"/>
  <c r="O39" i="12"/>
  <c r="N39" i="12"/>
  <c r="P40" i="12"/>
  <c r="O40" i="12"/>
  <c r="N40" i="12"/>
  <c r="P41" i="12"/>
  <c r="O41" i="12"/>
  <c r="N41" i="12"/>
  <c r="P42" i="12"/>
  <c r="O42" i="12"/>
  <c r="N42" i="12"/>
  <c r="P43" i="12"/>
  <c r="O43" i="12"/>
  <c r="N43" i="12"/>
  <c r="P44" i="12"/>
  <c r="O44" i="12"/>
  <c r="N44" i="12"/>
  <c r="P45" i="12"/>
  <c r="O45" i="12"/>
  <c r="N45" i="12"/>
  <c r="P46" i="12"/>
  <c r="O46" i="12"/>
  <c r="N46" i="12"/>
  <c r="P47" i="12"/>
  <c r="O47" i="12"/>
  <c r="N47" i="12"/>
  <c r="P48" i="12"/>
  <c r="O48" i="12"/>
  <c r="N48" i="12"/>
  <c r="P49" i="12"/>
  <c r="O49" i="12"/>
  <c r="N49" i="12"/>
  <c r="P50" i="12"/>
  <c r="O50" i="12"/>
  <c r="N50" i="12"/>
  <c r="P51" i="12"/>
  <c r="O51" i="12"/>
  <c r="N51" i="12"/>
  <c r="P52" i="12"/>
  <c r="O52" i="12"/>
  <c r="N52" i="12"/>
  <c r="P53" i="12"/>
  <c r="O53" i="12"/>
  <c r="N53" i="12"/>
  <c r="P54" i="12"/>
  <c r="O54" i="12"/>
  <c r="N54" i="12"/>
  <c r="P55" i="12"/>
  <c r="O55" i="12"/>
  <c r="N55" i="12"/>
  <c r="P56" i="12"/>
  <c r="O56" i="12"/>
  <c r="N56" i="12"/>
  <c r="P57" i="12"/>
  <c r="O57" i="12"/>
  <c r="N57" i="12"/>
  <c r="P58" i="12"/>
  <c r="O58" i="12"/>
  <c r="N58" i="12"/>
  <c r="P59" i="12"/>
  <c r="O59" i="12"/>
  <c r="N59" i="12"/>
  <c r="P60" i="12"/>
  <c r="O60" i="12"/>
  <c r="N60" i="12"/>
  <c r="P61" i="12"/>
  <c r="O61" i="12"/>
  <c r="N61" i="12"/>
  <c r="P62" i="12"/>
  <c r="O62" i="12"/>
  <c r="N62" i="12"/>
  <c r="P63" i="12"/>
  <c r="O63" i="12"/>
  <c r="N63" i="12"/>
  <c r="P64" i="12"/>
  <c r="O64" i="12"/>
  <c r="N64" i="12"/>
  <c r="P65" i="12"/>
  <c r="O65" i="12"/>
  <c r="N65" i="12"/>
  <c r="P66" i="12"/>
  <c r="O66" i="12"/>
  <c r="N66" i="12"/>
  <c r="P67" i="12"/>
  <c r="O67" i="12"/>
  <c r="N67" i="12"/>
  <c r="P68" i="12"/>
  <c r="O68" i="12"/>
  <c r="N68" i="12"/>
  <c r="P69" i="12"/>
  <c r="O69" i="12"/>
  <c r="N69" i="12"/>
  <c r="P70" i="12"/>
  <c r="O70" i="12"/>
  <c r="N70" i="12"/>
  <c r="P71" i="12"/>
  <c r="O71" i="12"/>
  <c r="N71" i="12"/>
  <c r="P72" i="12"/>
  <c r="O72" i="12"/>
  <c r="N72" i="12"/>
  <c r="P73" i="12"/>
  <c r="O73" i="12"/>
  <c r="N73" i="12"/>
  <c r="P74" i="12"/>
  <c r="O74" i="12"/>
  <c r="N74" i="12"/>
  <c r="P75" i="12"/>
  <c r="O75" i="12"/>
  <c r="N75" i="12"/>
  <c r="P76" i="12"/>
  <c r="O76" i="12"/>
  <c r="N76" i="12"/>
  <c r="P77" i="12"/>
  <c r="O77" i="12"/>
  <c r="N77" i="12"/>
  <c r="P78" i="12"/>
  <c r="O78" i="12"/>
  <c r="N78" i="12"/>
  <c r="P79" i="12"/>
  <c r="O79" i="12"/>
  <c r="N79" i="12"/>
  <c r="P80" i="12"/>
  <c r="O80" i="12"/>
  <c r="N80" i="12"/>
  <c r="P81" i="12"/>
  <c r="O81" i="12"/>
  <c r="N81" i="12"/>
  <c r="P82" i="12"/>
  <c r="O82" i="12"/>
  <c r="N82" i="12"/>
  <c r="P83" i="12"/>
  <c r="O83" i="12"/>
  <c r="N83" i="12"/>
  <c r="P84" i="12"/>
  <c r="O84" i="12"/>
  <c r="N84" i="12"/>
  <c r="P85" i="12"/>
  <c r="O85" i="12"/>
  <c r="N85" i="12"/>
  <c r="P86" i="12"/>
  <c r="O86" i="12"/>
  <c r="N86" i="12"/>
  <c r="P87" i="12"/>
  <c r="O87" i="12"/>
  <c r="N87" i="12"/>
  <c r="P88" i="12"/>
  <c r="O88" i="12"/>
  <c r="N88" i="12"/>
  <c r="P89" i="12"/>
  <c r="O89" i="12"/>
  <c r="N89" i="12"/>
  <c r="P90" i="12"/>
  <c r="O90" i="12"/>
  <c r="N90" i="12"/>
  <c r="P91" i="12"/>
  <c r="O91" i="12"/>
  <c r="N91" i="12"/>
  <c r="P92" i="12"/>
  <c r="O92" i="12"/>
  <c r="N92" i="12"/>
  <c r="P93" i="12"/>
  <c r="O93" i="12"/>
  <c r="N93" i="12"/>
  <c r="P94" i="12"/>
  <c r="O94" i="12"/>
  <c r="N94" i="12"/>
  <c r="P95" i="12"/>
  <c r="O95" i="12"/>
  <c r="N95" i="12"/>
  <c r="P96" i="12"/>
  <c r="O96" i="12"/>
  <c r="N96" i="12"/>
  <c r="P97" i="12"/>
  <c r="O97" i="12"/>
  <c r="N97" i="12"/>
  <c r="P98" i="12"/>
  <c r="O98" i="12"/>
  <c r="N98" i="12"/>
  <c r="P99" i="12"/>
  <c r="O99" i="12"/>
  <c r="N99" i="12"/>
  <c r="P100" i="12"/>
  <c r="O100" i="12"/>
  <c r="N100" i="12"/>
  <c r="P101" i="12"/>
  <c r="O101" i="12"/>
  <c r="N101" i="12"/>
  <c r="P102" i="12"/>
  <c r="O102" i="12"/>
  <c r="N102" i="12"/>
  <c r="P103" i="12"/>
  <c r="O103" i="12"/>
  <c r="N103" i="12"/>
  <c r="P104" i="12"/>
  <c r="O104" i="12"/>
  <c r="N104" i="12"/>
  <c r="P105" i="12"/>
  <c r="O105" i="12"/>
  <c r="N105" i="12"/>
  <c r="P106" i="12"/>
  <c r="O106" i="12"/>
  <c r="N106" i="12"/>
  <c r="P107" i="12"/>
  <c r="O107" i="12"/>
  <c r="N107" i="12"/>
  <c r="P108" i="12"/>
  <c r="O108" i="12"/>
  <c r="N108" i="12"/>
  <c r="K112" i="12"/>
  <c r="M112" i="12"/>
  <c r="M120" i="12"/>
  <c r="M128" i="12"/>
  <c r="K128" i="12" s="1"/>
  <c r="M136" i="12"/>
  <c r="K144" i="12"/>
  <c r="M144" i="12"/>
  <c r="M152" i="12"/>
  <c r="M160" i="12"/>
  <c r="K160" i="12" s="1"/>
  <c r="P205" i="12"/>
  <c r="N205" i="12"/>
  <c r="K205" i="12"/>
  <c r="O205" i="12"/>
  <c r="I251" i="13"/>
  <c r="I259" i="13"/>
  <c r="P268" i="13"/>
  <c r="O268" i="13"/>
  <c r="N268" i="13"/>
  <c r="I279" i="11"/>
  <c r="I281" i="11"/>
  <c r="I283" i="11"/>
  <c r="I285" i="11"/>
  <c r="I287" i="11"/>
  <c r="I289" i="11"/>
  <c r="I291" i="11"/>
  <c r="I293" i="11"/>
  <c r="I295" i="11"/>
  <c r="I297" i="11"/>
  <c r="I299" i="11"/>
  <c r="I301" i="11"/>
  <c r="O3" i="12"/>
  <c r="N3" i="12"/>
  <c r="K4" i="12"/>
  <c r="O7" i="12"/>
  <c r="N7" i="12"/>
  <c r="K8" i="12"/>
  <c r="O11" i="12"/>
  <c r="N11" i="12"/>
  <c r="K12" i="12"/>
  <c r="O15" i="12"/>
  <c r="N15" i="12"/>
  <c r="K16" i="12"/>
  <c r="O19" i="12"/>
  <c r="N19" i="12"/>
  <c r="K20" i="12"/>
  <c r="M114" i="12"/>
  <c r="M122" i="12"/>
  <c r="M130" i="12"/>
  <c r="M138" i="12"/>
  <c r="M146" i="12"/>
  <c r="M154" i="12"/>
  <c r="P165" i="12"/>
  <c r="N165" i="12"/>
  <c r="K165" i="12"/>
  <c r="O165" i="12"/>
  <c r="P173" i="12"/>
  <c r="N173" i="12"/>
  <c r="K173" i="12"/>
  <c r="O173" i="12"/>
  <c r="P181" i="12"/>
  <c r="N181" i="12"/>
  <c r="K181" i="12"/>
  <c r="O181" i="12"/>
  <c r="P189" i="12"/>
  <c r="N189" i="12"/>
  <c r="K189" i="12"/>
  <c r="O189" i="12"/>
  <c r="P197" i="12"/>
  <c r="N197" i="12"/>
  <c r="K197" i="12"/>
  <c r="O197" i="12"/>
  <c r="J11" i="16"/>
  <c r="K3" i="12"/>
  <c r="C11" i="16"/>
  <c r="I303" i="12"/>
  <c r="P3" i="12"/>
  <c r="M6" i="12"/>
  <c r="K6" i="12" s="1"/>
  <c r="K7" i="12"/>
  <c r="P7" i="12"/>
  <c r="M10" i="12"/>
  <c r="K11" i="12"/>
  <c r="P11" i="12"/>
  <c r="M14" i="12"/>
  <c r="K15" i="12"/>
  <c r="P15" i="12"/>
  <c r="M18" i="12"/>
  <c r="K18" i="12" s="1"/>
  <c r="K19" i="12"/>
  <c r="P19" i="12"/>
  <c r="M22" i="12"/>
  <c r="K22" i="12" s="1"/>
  <c r="K23" i="12"/>
  <c r="K116" i="12"/>
  <c r="M116" i="12"/>
  <c r="M124" i="12"/>
  <c r="K132" i="12"/>
  <c r="M132" i="12"/>
  <c r="M140" i="12"/>
  <c r="K148" i="12"/>
  <c r="M148" i="12"/>
  <c r="M156" i="12"/>
  <c r="P201" i="12"/>
  <c r="N201" i="12"/>
  <c r="K201" i="12"/>
  <c r="O201" i="12"/>
  <c r="F249" i="11"/>
  <c r="L249" i="11" s="1"/>
  <c r="F250" i="11"/>
  <c r="L250" i="11" s="1"/>
  <c r="F251" i="11"/>
  <c r="L251" i="11" s="1"/>
  <c r="F252" i="11"/>
  <c r="L252" i="11" s="1"/>
  <c r="F253" i="11"/>
  <c r="L253" i="11" s="1"/>
  <c r="F254" i="11"/>
  <c r="L254" i="11" s="1"/>
  <c r="F255" i="11"/>
  <c r="L255" i="11" s="1"/>
  <c r="F256" i="11"/>
  <c r="L256" i="11" s="1"/>
  <c r="F257" i="11"/>
  <c r="L257" i="11" s="1"/>
  <c r="F258" i="11"/>
  <c r="L258" i="11" s="1"/>
  <c r="F259" i="11"/>
  <c r="L259" i="11" s="1"/>
  <c r="F260" i="11"/>
  <c r="L260" i="11" s="1"/>
  <c r="F261" i="11"/>
  <c r="L261" i="11" s="1"/>
  <c r="F262" i="11"/>
  <c r="L262" i="11" s="1"/>
  <c r="F263" i="11"/>
  <c r="L263" i="11" s="1"/>
  <c r="F264" i="11"/>
  <c r="L264" i="11" s="1"/>
  <c r="F265" i="11"/>
  <c r="L265" i="11" s="1"/>
  <c r="F266" i="11"/>
  <c r="L266" i="11" s="1"/>
  <c r="F267" i="11"/>
  <c r="L267" i="11" s="1"/>
  <c r="F268" i="11"/>
  <c r="L268" i="11" s="1"/>
  <c r="F269" i="11"/>
  <c r="L269" i="11" s="1"/>
  <c r="F270" i="11"/>
  <c r="L270" i="11" s="1"/>
  <c r="F271" i="11"/>
  <c r="L271" i="11" s="1"/>
  <c r="F272" i="11"/>
  <c r="L272" i="11" s="1"/>
  <c r="F273" i="11"/>
  <c r="L273" i="11" s="1"/>
  <c r="F274" i="11"/>
  <c r="L274" i="11" s="1"/>
  <c r="F275" i="11"/>
  <c r="L275" i="11" s="1"/>
  <c r="F276" i="11"/>
  <c r="L276" i="11" s="1"/>
  <c r="F277" i="11"/>
  <c r="L277" i="11" s="1"/>
  <c r="F278" i="11"/>
  <c r="L278" i="11" s="1"/>
  <c r="F279" i="11"/>
  <c r="L279" i="11" s="1"/>
  <c r="F280" i="11"/>
  <c r="L280" i="11" s="1"/>
  <c r="F281" i="11"/>
  <c r="L281" i="11" s="1"/>
  <c r="F282" i="11"/>
  <c r="L282" i="11" s="1"/>
  <c r="F283" i="11"/>
  <c r="L283" i="11" s="1"/>
  <c r="F284" i="11"/>
  <c r="L284" i="11" s="1"/>
  <c r="F285" i="11"/>
  <c r="L285" i="11" s="1"/>
  <c r="F286" i="11"/>
  <c r="L286" i="11" s="1"/>
  <c r="F287" i="11"/>
  <c r="L287" i="11" s="1"/>
  <c r="F288" i="11"/>
  <c r="L288" i="11" s="1"/>
  <c r="F289" i="11"/>
  <c r="L289" i="11" s="1"/>
  <c r="F290" i="11"/>
  <c r="L290" i="11" s="1"/>
  <c r="F291" i="11"/>
  <c r="L291" i="11" s="1"/>
  <c r="F292" i="11"/>
  <c r="L292" i="11" s="1"/>
  <c r="F293" i="11"/>
  <c r="L293" i="11" s="1"/>
  <c r="F294" i="11"/>
  <c r="L294" i="11" s="1"/>
  <c r="F295" i="11"/>
  <c r="L295" i="11" s="1"/>
  <c r="F296" i="11"/>
  <c r="L296" i="11" s="1"/>
  <c r="F297" i="11"/>
  <c r="L297" i="11" s="1"/>
  <c r="F298" i="11"/>
  <c r="L298" i="11" s="1"/>
  <c r="F299" i="11"/>
  <c r="L299" i="11" s="1"/>
  <c r="F300" i="11"/>
  <c r="L300" i="11" s="1"/>
  <c r="F301" i="11"/>
  <c r="L301" i="11" s="1"/>
  <c r="F302" i="11"/>
  <c r="L302" i="11" s="1"/>
  <c r="E11" i="16"/>
  <c r="J303" i="12"/>
  <c r="K109" i="12"/>
  <c r="P109" i="12"/>
  <c r="K111" i="12"/>
  <c r="P111" i="12"/>
  <c r="K113" i="12"/>
  <c r="P113" i="12"/>
  <c r="K115" i="12"/>
  <c r="P115" i="12"/>
  <c r="K117" i="12"/>
  <c r="P117" i="12"/>
  <c r="K119" i="12"/>
  <c r="P119" i="12"/>
  <c r="K121" i="12"/>
  <c r="P121" i="12"/>
  <c r="K123" i="12"/>
  <c r="P123" i="12"/>
  <c r="K125" i="12"/>
  <c r="P125" i="12"/>
  <c r="K127" i="12"/>
  <c r="P127" i="12"/>
  <c r="K129" i="12"/>
  <c r="P129" i="12"/>
  <c r="K131" i="12"/>
  <c r="P131" i="12"/>
  <c r="K133" i="12"/>
  <c r="P133" i="12"/>
  <c r="K135" i="12"/>
  <c r="P135" i="12"/>
  <c r="K137" i="12"/>
  <c r="P137" i="12"/>
  <c r="K139" i="12"/>
  <c r="P139" i="12"/>
  <c r="K141" i="12"/>
  <c r="P141" i="12"/>
  <c r="K143" i="12"/>
  <c r="P143" i="12"/>
  <c r="K145" i="12"/>
  <c r="P145" i="12"/>
  <c r="K147" i="12"/>
  <c r="P147" i="12"/>
  <c r="K149" i="12"/>
  <c r="P149" i="12"/>
  <c r="K151" i="12"/>
  <c r="P151" i="12"/>
  <c r="K153" i="12"/>
  <c r="P153" i="12"/>
  <c r="K155" i="12"/>
  <c r="P155" i="12"/>
  <c r="K157" i="12"/>
  <c r="P157" i="12"/>
  <c r="K159" i="12"/>
  <c r="P159" i="12"/>
  <c r="P161" i="12"/>
  <c r="P164" i="12"/>
  <c r="N164" i="12"/>
  <c r="P168" i="12"/>
  <c r="N168" i="12"/>
  <c r="P172" i="12"/>
  <c r="N172" i="12"/>
  <c r="P176" i="12"/>
  <c r="N176" i="12"/>
  <c r="P180" i="12"/>
  <c r="N180" i="12"/>
  <c r="P184" i="12"/>
  <c r="N184" i="12"/>
  <c r="P188" i="12"/>
  <c r="N188" i="12"/>
  <c r="P192" i="12"/>
  <c r="N192" i="12"/>
  <c r="P196" i="12"/>
  <c r="N196" i="12"/>
  <c r="P200" i="12"/>
  <c r="N200" i="12"/>
  <c r="P204" i="12"/>
  <c r="N204" i="12"/>
  <c r="I45" i="13"/>
  <c r="I47" i="13"/>
  <c r="I49" i="13"/>
  <c r="I51" i="13"/>
  <c r="I53" i="13"/>
  <c r="I55" i="13"/>
  <c r="I57" i="13"/>
  <c r="I59" i="13"/>
  <c r="I61" i="13"/>
  <c r="I63" i="13"/>
  <c r="I65" i="13"/>
  <c r="I67" i="13"/>
  <c r="I69" i="13"/>
  <c r="I71" i="13"/>
  <c r="I73" i="13"/>
  <c r="I75" i="13"/>
  <c r="I77" i="13"/>
  <c r="I79" i="13"/>
  <c r="I81" i="13"/>
  <c r="I83" i="13"/>
  <c r="I85" i="13"/>
  <c r="I87" i="13"/>
  <c r="I89" i="13"/>
  <c r="I91" i="13"/>
  <c r="I93" i="13"/>
  <c r="I95" i="13"/>
  <c r="I97" i="13"/>
  <c r="I99" i="13"/>
  <c r="I101" i="13"/>
  <c r="I103" i="13"/>
  <c r="I105" i="13"/>
  <c r="I107" i="13"/>
  <c r="I109" i="13"/>
  <c r="I111" i="13"/>
  <c r="I113" i="13"/>
  <c r="I115" i="13"/>
  <c r="I117" i="13"/>
  <c r="I119" i="13"/>
  <c r="P284" i="13"/>
  <c r="O284" i="13"/>
  <c r="N284" i="13"/>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Q249" i="11"/>
  <c r="M250" i="11"/>
  <c r="Q250" i="11" s="1"/>
  <c r="M251" i="11"/>
  <c r="Q251" i="11"/>
  <c r="M252" i="11"/>
  <c r="Q252" i="11" s="1"/>
  <c r="M253" i="11"/>
  <c r="Q253" i="11"/>
  <c r="M254" i="11"/>
  <c r="Q254" i="11" s="1"/>
  <c r="M255" i="11"/>
  <c r="Q255" i="11"/>
  <c r="M256" i="11"/>
  <c r="Q256" i="11" s="1"/>
  <c r="M257" i="11"/>
  <c r="Q257" i="11"/>
  <c r="M258" i="11"/>
  <c r="Q258" i="11" s="1"/>
  <c r="M259" i="11"/>
  <c r="Q259" i="11"/>
  <c r="M260" i="11"/>
  <c r="Q260" i="11" s="1"/>
  <c r="M261" i="11"/>
  <c r="Q261" i="11"/>
  <c r="M262" i="11"/>
  <c r="Q262" i="11" s="1"/>
  <c r="M263" i="11"/>
  <c r="Q263" i="11"/>
  <c r="M264" i="11"/>
  <c r="Q264" i="11" s="1"/>
  <c r="M265" i="11"/>
  <c r="Q265" i="11"/>
  <c r="M266" i="11"/>
  <c r="Q266" i="11" s="1"/>
  <c r="M267" i="11"/>
  <c r="Q267" i="11"/>
  <c r="M268" i="11"/>
  <c r="Q268" i="11" s="1"/>
  <c r="M269" i="11"/>
  <c r="Q269" i="11"/>
  <c r="M270" i="11"/>
  <c r="Q270" i="11" s="1"/>
  <c r="M271" i="11"/>
  <c r="Q271" i="11"/>
  <c r="M272" i="11"/>
  <c r="Q272" i="11" s="1"/>
  <c r="M273" i="11"/>
  <c r="Q273" i="11"/>
  <c r="M274" i="11"/>
  <c r="Q274" i="11" s="1"/>
  <c r="M275" i="11"/>
  <c r="Q275" i="11"/>
  <c r="M276" i="11"/>
  <c r="Q276" i="11" s="1"/>
  <c r="M277" i="11"/>
  <c r="Q277" i="11"/>
  <c r="M278" i="11"/>
  <c r="Q278" i="11" s="1"/>
  <c r="M279" i="11"/>
  <c r="Q279" i="11"/>
  <c r="M280" i="11"/>
  <c r="Q280" i="11" s="1"/>
  <c r="M281" i="11"/>
  <c r="Q281" i="11"/>
  <c r="M282" i="11"/>
  <c r="Q282" i="11" s="1"/>
  <c r="M283" i="11"/>
  <c r="Q283" i="11"/>
  <c r="M284" i="11"/>
  <c r="Q284" i="11" s="1"/>
  <c r="M285" i="11"/>
  <c r="Q285" i="11"/>
  <c r="M286" i="11"/>
  <c r="Q286" i="11" s="1"/>
  <c r="M287" i="11"/>
  <c r="Q287" i="11"/>
  <c r="M288" i="11"/>
  <c r="Q288" i="11" s="1"/>
  <c r="M289" i="11"/>
  <c r="Q289" i="11"/>
  <c r="M290" i="11"/>
  <c r="Q290" i="11" s="1"/>
  <c r="M291" i="11"/>
  <c r="Q291" i="11"/>
  <c r="M292" i="11"/>
  <c r="Q292" i="11" s="1"/>
  <c r="M293" i="11"/>
  <c r="Q293" i="11"/>
  <c r="M294" i="11"/>
  <c r="Q294" i="11" s="1"/>
  <c r="M295" i="11"/>
  <c r="Q295" i="11"/>
  <c r="M296" i="11"/>
  <c r="Q296" i="11" s="1"/>
  <c r="M297" i="11"/>
  <c r="Q297" i="11"/>
  <c r="M298" i="11"/>
  <c r="Q298" i="11" s="1"/>
  <c r="M299" i="11"/>
  <c r="Q299" i="11"/>
  <c r="M300" i="11"/>
  <c r="Q300" i="11" s="1"/>
  <c r="M301" i="11"/>
  <c r="Q301" i="11"/>
  <c r="M302" i="11"/>
  <c r="Q302" i="11" s="1"/>
  <c r="K24" i="12"/>
  <c r="K25" i="12"/>
  <c r="K26" i="12"/>
  <c r="K27" i="12"/>
  <c r="K28" i="12"/>
  <c r="K29" i="12"/>
  <c r="K30" i="12"/>
  <c r="K31" i="12"/>
  <c r="K32" i="12"/>
  <c r="K33" i="12"/>
  <c r="K34" i="12"/>
  <c r="K35" i="12"/>
  <c r="K36" i="12"/>
  <c r="K37" i="12"/>
  <c r="K38" i="12"/>
  <c r="K39" i="12"/>
  <c r="K40" i="12"/>
  <c r="K41" i="12"/>
  <c r="K42" i="12"/>
  <c r="K43" i="12"/>
  <c r="P163" i="12"/>
  <c r="N163" i="12"/>
  <c r="O164" i="12"/>
  <c r="P167" i="12"/>
  <c r="N167" i="12"/>
  <c r="O168" i="12"/>
  <c r="P171" i="12"/>
  <c r="N171" i="12"/>
  <c r="O172" i="12"/>
  <c r="P175" i="12"/>
  <c r="N175" i="12"/>
  <c r="O176" i="12"/>
  <c r="P179" i="12"/>
  <c r="N179" i="12"/>
  <c r="O180" i="12"/>
  <c r="P183" i="12"/>
  <c r="N183" i="12"/>
  <c r="O184" i="12"/>
  <c r="P187" i="12"/>
  <c r="N187" i="12"/>
  <c r="O188" i="12"/>
  <c r="P191" i="12"/>
  <c r="N191" i="12"/>
  <c r="O192" i="12"/>
  <c r="P195" i="12"/>
  <c r="N195" i="12"/>
  <c r="O196" i="12"/>
  <c r="P199" i="12"/>
  <c r="N199" i="12"/>
  <c r="O200" i="12"/>
  <c r="P203" i="12"/>
  <c r="N203" i="12"/>
  <c r="O204" i="12"/>
  <c r="P207" i="12"/>
  <c r="N207" i="12"/>
  <c r="O207" i="13"/>
  <c r="P207" i="13"/>
  <c r="N207" i="13"/>
  <c r="P300" i="13"/>
  <c r="O300" i="13"/>
  <c r="N300" i="13"/>
  <c r="Q300" i="13"/>
  <c r="P162" i="12"/>
  <c r="N162" i="12"/>
  <c r="P166" i="12"/>
  <c r="N166" i="12"/>
  <c r="P170" i="12"/>
  <c r="N170" i="12"/>
  <c r="P174" i="12"/>
  <c r="N174" i="12"/>
  <c r="P178" i="12"/>
  <c r="N178" i="12"/>
  <c r="P182" i="12"/>
  <c r="N182" i="12"/>
  <c r="P186" i="12"/>
  <c r="N186" i="12"/>
  <c r="P190" i="12"/>
  <c r="N190" i="12"/>
  <c r="P194" i="12"/>
  <c r="N194" i="12"/>
  <c r="P198" i="12"/>
  <c r="N198" i="12"/>
  <c r="P202" i="12"/>
  <c r="N202" i="12"/>
  <c r="P206" i="12"/>
  <c r="N206" i="12"/>
  <c r="P208" i="12"/>
  <c r="O208" i="12"/>
  <c r="K208" i="12"/>
  <c r="N208" i="12"/>
  <c r="P209" i="12"/>
  <c r="O209" i="12"/>
  <c r="K209" i="12"/>
  <c r="N209" i="12"/>
  <c r="P210" i="12"/>
  <c r="O210" i="12"/>
  <c r="K210" i="12"/>
  <c r="N210" i="12"/>
  <c r="P211" i="12"/>
  <c r="O211" i="12"/>
  <c r="K211" i="12"/>
  <c r="N211" i="12"/>
  <c r="P212" i="12"/>
  <c r="O212" i="12"/>
  <c r="K212" i="12"/>
  <c r="N212" i="12"/>
  <c r="P213" i="12"/>
  <c r="O213" i="12"/>
  <c r="K213" i="12"/>
  <c r="N213" i="12"/>
  <c r="P214" i="12"/>
  <c r="O214" i="12"/>
  <c r="K214" i="12"/>
  <c r="N214" i="12"/>
  <c r="P215" i="12"/>
  <c r="O215" i="12"/>
  <c r="K215" i="12"/>
  <c r="N215" i="12"/>
  <c r="P216" i="12"/>
  <c r="O216" i="12"/>
  <c r="K216" i="12"/>
  <c r="N216" i="12"/>
  <c r="P217" i="12"/>
  <c r="O217" i="12"/>
  <c r="K217" i="12"/>
  <c r="N217" i="12"/>
  <c r="P218" i="12"/>
  <c r="O218" i="12"/>
  <c r="K218" i="12"/>
  <c r="N218" i="12"/>
  <c r="P219" i="12"/>
  <c r="O219" i="12"/>
  <c r="K219" i="12"/>
  <c r="N219" i="12"/>
  <c r="P220" i="12"/>
  <c r="O220" i="12"/>
  <c r="K220" i="12"/>
  <c r="N220" i="12"/>
  <c r="P221" i="12"/>
  <c r="O221" i="12"/>
  <c r="K221" i="12"/>
  <c r="N221" i="12"/>
  <c r="P222" i="12"/>
  <c r="O222" i="12"/>
  <c r="K222" i="12"/>
  <c r="N222" i="12"/>
  <c r="P223" i="12"/>
  <c r="O223" i="12"/>
  <c r="K223" i="12"/>
  <c r="N223" i="12"/>
  <c r="P224" i="12"/>
  <c r="O224" i="12"/>
  <c r="K224" i="12"/>
  <c r="N224" i="12"/>
  <c r="P225" i="12"/>
  <c r="O225" i="12"/>
  <c r="K225" i="12"/>
  <c r="N225" i="12"/>
  <c r="P226" i="12"/>
  <c r="O226" i="12"/>
  <c r="K226" i="12"/>
  <c r="N226" i="12"/>
  <c r="P227" i="12"/>
  <c r="O227" i="12"/>
  <c r="K227" i="12"/>
  <c r="N227" i="12"/>
  <c r="P228" i="12"/>
  <c r="O228" i="12"/>
  <c r="K228" i="12"/>
  <c r="N228" i="12"/>
  <c r="P229" i="12"/>
  <c r="O229" i="12"/>
  <c r="K229" i="12"/>
  <c r="N229" i="12"/>
  <c r="P230" i="12"/>
  <c r="O230" i="12"/>
  <c r="K230" i="12"/>
  <c r="N230" i="12"/>
  <c r="P231" i="12"/>
  <c r="O231" i="12"/>
  <c r="K231" i="12"/>
  <c r="N231" i="12"/>
  <c r="P232" i="12"/>
  <c r="O232" i="12"/>
  <c r="K232" i="12"/>
  <c r="N232" i="12"/>
  <c r="P233" i="12"/>
  <c r="O233" i="12"/>
  <c r="K233" i="12"/>
  <c r="N233" i="12"/>
  <c r="P234" i="12"/>
  <c r="O234" i="12"/>
  <c r="K234" i="12"/>
  <c r="N234" i="12"/>
  <c r="P235" i="12"/>
  <c r="O235" i="12"/>
  <c r="K235" i="12"/>
  <c r="N235" i="12"/>
  <c r="P236" i="12"/>
  <c r="O236" i="12"/>
  <c r="K236" i="12"/>
  <c r="N236" i="12"/>
  <c r="P237" i="12"/>
  <c r="O237" i="12"/>
  <c r="K237" i="12"/>
  <c r="N237" i="12"/>
  <c r="P238" i="12"/>
  <c r="O238" i="12"/>
  <c r="K238" i="12"/>
  <c r="N238" i="12"/>
  <c r="P239" i="12"/>
  <c r="O239" i="12"/>
  <c r="K239" i="12"/>
  <c r="N239" i="12"/>
  <c r="P240" i="12"/>
  <c r="O240" i="12"/>
  <c r="K240" i="12"/>
  <c r="N240" i="12"/>
  <c r="P241" i="12"/>
  <c r="O241" i="12"/>
  <c r="K241" i="12"/>
  <c r="N241" i="12"/>
  <c r="P242" i="12"/>
  <c r="O242" i="12"/>
  <c r="K242" i="12"/>
  <c r="N242" i="12"/>
  <c r="P243" i="12"/>
  <c r="O243" i="12"/>
  <c r="K243" i="12"/>
  <c r="N243" i="12"/>
  <c r="P244" i="12"/>
  <c r="O244" i="12"/>
  <c r="K244" i="12"/>
  <c r="N244" i="12"/>
  <c r="P245" i="12"/>
  <c r="O245" i="12"/>
  <c r="K245" i="12"/>
  <c r="N245" i="12"/>
  <c r="P246" i="12"/>
  <c r="O246" i="12"/>
  <c r="K246" i="12"/>
  <c r="N246" i="12"/>
  <c r="P247" i="12"/>
  <c r="O247" i="12"/>
  <c r="K247" i="12"/>
  <c r="N247" i="12"/>
  <c r="P248" i="12"/>
  <c r="O248" i="12"/>
  <c r="K248" i="12"/>
  <c r="N248" i="12"/>
  <c r="P249" i="12"/>
  <c r="O249" i="12"/>
  <c r="K249" i="12"/>
  <c r="N249" i="12"/>
  <c r="P250" i="12"/>
  <c r="O250" i="12"/>
  <c r="K250" i="12"/>
  <c r="N250" i="12"/>
  <c r="P251" i="12"/>
  <c r="O251" i="12"/>
  <c r="K251" i="12"/>
  <c r="N251" i="12"/>
  <c r="P252" i="12"/>
  <c r="O252" i="12"/>
  <c r="K252" i="12"/>
  <c r="N252" i="12"/>
  <c r="P253" i="12"/>
  <c r="O253" i="12"/>
  <c r="K253" i="12"/>
  <c r="N253" i="12"/>
  <c r="P254" i="12"/>
  <c r="O254" i="12"/>
  <c r="K254" i="12"/>
  <c r="N254" i="12"/>
  <c r="P255" i="12"/>
  <c r="O255" i="12"/>
  <c r="K255" i="12"/>
  <c r="N255" i="12"/>
  <c r="P256" i="12"/>
  <c r="O256" i="12"/>
  <c r="K256" i="12"/>
  <c r="N256" i="12"/>
  <c r="P257" i="12"/>
  <c r="O257" i="12"/>
  <c r="K257" i="12"/>
  <c r="N257" i="12"/>
  <c r="P258" i="12"/>
  <c r="O258" i="12"/>
  <c r="K258" i="12"/>
  <c r="N258" i="12"/>
  <c r="P259" i="12"/>
  <c r="O259" i="12"/>
  <c r="K259" i="12"/>
  <c r="N259" i="12"/>
  <c r="P260" i="12"/>
  <c r="O260" i="12"/>
  <c r="K260" i="12"/>
  <c r="N260" i="12"/>
  <c r="P261" i="12"/>
  <c r="O261" i="12"/>
  <c r="K261" i="12"/>
  <c r="N261" i="12"/>
  <c r="P262" i="12"/>
  <c r="O262" i="12"/>
  <c r="K262" i="12"/>
  <c r="N262" i="12"/>
  <c r="P263" i="12"/>
  <c r="O263" i="12"/>
  <c r="K263" i="12"/>
  <c r="N263" i="12"/>
  <c r="P264" i="12"/>
  <c r="O264" i="12"/>
  <c r="K264" i="12"/>
  <c r="N264" i="12"/>
  <c r="P265" i="12"/>
  <c r="O265" i="12"/>
  <c r="K265" i="12"/>
  <c r="N265" i="12"/>
  <c r="P266" i="12"/>
  <c r="O266" i="12"/>
  <c r="K266" i="12"/>
  <c r="N266" i="12"/>
  <c r="P267" i="12"/>
  <c r="O267" i="12"/>
  <c r="K267" i="12"/>
  <c r="N267" i="12"/>
  <c r="P268" i="12"/>
  <c r="O268" i="12"/>
  <c r="K268" i="12"/>
  <c r="N268" i="12"/>
  <c r="P269" i="12"/>
  <c r="O269" i="12"/>
  <c r="K269" i="12"/>
  <c r="N269" i="12"/>
  <c r="P270" i="12"/>
  <c r="O270" i="12"/>
  <c r="K270" i="12"/>
  <c r="N270" i="12"/>
  <c r="P271" i="12"/>
  <c r="O271" i="12"/>
  <c r="K271" i="12"/>
  <c r="N271" i="12"/>
  <c r="P272" i="12"/>
  <c r="O272" i="12"/>
  <c r="K272" i="12"/>
  <c r="N272" i="12"/>
  <c r="P273" i="12"/>
  <c r="O273" i="12"/>
  <c r="K273" i="12"/>
  <c r="N273" i="12"/>
  <c r="P274" i="12"/>
  <c r="O274" i="12"/>
  <c r="K274" i="12"/>
  <c r="N274" i="12"/>
  <c r="P275" i="12"/>
  <c r="O275" i="12"/>
  <c r="K275" i="12"/>
  <c r="N275" i="12"/>
  <c r="P276" i="12"/>
  <c r="O276" i="12"/>
  <c r="K276" i="12"/>
  <c r="N276" i="12"/>
  <c r="P277" i="12"/>
  <c r="O277" i="12"/>
  <c r="K277" i="12"/>
  <c r="N277" i="12"/>
  <c r="P278" i="12"/>
  <c r="O278" i="12"/>
  <c r="K278" i="12"/>
  <c r="N278" i="12"/>
  <c r="P279" i="12"/>
  <c r="O279" i="12"/>
  <c r="K279" i="12"/>
  <c r="N279" i="12"/>
  <c r="P280" i="12"/>
  <c r="O280" i="12"/>
  <c r="K280" i="12"/>
  <c r="N280" i="12"/>
  <c r="P281" i="12"/>
  <c r="O281" i="12"/>
  <c r="K281" i="12"/>
  <c r="N281" i="12"/>
  <c r="P282" i="12"/>
  <c r="O282" i="12"/>
  <c r="K282" i="12"/>
  <c r="N282" i="12"/>
  <c r="P283" i="12"/>
  <c r="O283" i="12"/>
  <c r="K283" i="12"/>
  <c r="N283" i="12"/>
  <c r="P284" i="12"/>
  <c r="O284" i="12"/>
  <c r="K284" i="12"/>
  <c r="N284" i="12"/>
  <c r="P285" i="12"/>
  <c r="O285" i="12"/>
  <c r="K285" i="12"/>
  <c r="N285" i="12"/>
  <c r="P286" i="12"/>
  <c r="O286" i="12"/>
  <c r="K286" i="12"/>
  <c r="N286" i="12"/>
  <c r="P287" i="12"/>
  <c r="O287" i="12"/>
  <c r="K287" i="12"/>
  <c r="N287" i="12"/>
  <c r="P288" i="12"/>
  <c r="O288" i="12"/>
  <c r="K288" i="12"/>
  <c r="N288" i="12"/>
  <c r="P289" i="12"/>
  <c r="O289" i="12"/>
  <c r="K289" i="12"/>
  <c r="N289" i="12"/>
  <c r="P290" i="12"/>
  <c r="O290" i="12"/>
  <c r="K290" i="12"/>
  <c r="N290" i="12"/>
  <c r="P291" i="12"/>
  <c r="O291" i="12"/>
  <c r="K291" i="12"/>
  <c r="N291" i="12"/>
  <c r="P292" i="12"/>
  <c r="O292" i="12"/>
  <c r="K292" i="12"/>
  <c r="N292" i="12"/>
  <c r="P293" i="12"/>
  <c r="O293" i="12"/>
  <c r="K293" i="12"/>
  <c r="N293" i="12"/>
  <c r="P294" i="12"/>
  <c r="O294" i="12"/>
  <c r="K294" i="12"/>
  <c r="N294" i="12"/>
  <c r="P295" i="12"/>
  <c r="O295" i="12"/>
  <c r="K295" i="12"/>
  <c r="N295" i="12"/>
  <c r="P296" i="12"/>
  <c r="O296" i="12"/>
  <c r="K296" i="12"/>
  <c r="N296" i="12"/>
  <c r="P297" i="12"/>
  <c r="O297" i="12"/>
  <c r="K297" i="12"/>
  <c r="N297" i="12"/>
  <c r="P298" i="12"/>
  <c r="O298" i="12"/>
  <c r="K298" i="12"/>
  <c r="N298" i="12"/>
  <c r="P299" i="12"/>
  <c r="O299" i="12"/>
  <c r="K299" i="12"/>
  <c r="N299" i="12"/>
  <c r="P300" i="12"/>
  <c r="O300" i="12"/>
  <c r="K300" i="12"/>
  <c r="N300" i="12"/>
  <c r="P301" i="12"/>
  <c r="O301" i="12"/>
  <c r="K301" i="12"/>
  <c r="N301" i="12"/>
  <c r="P302" i="12"/>
  <c r="O302" i="12"/>
  <c r="K302" i="12"/>
  <c r="N302" i="12"/>
  <c r="P43" i="13"/>
  <c r="K43" i="13"/>
  <c r="O43" i="13"/>
  <c r="N43" i="13"/>
  <c r="M202" i="13"/>
  <c r="P153" i="14"/>
  <c r="N153" i="14"/>
  <c r="K153" i="14"/>
  <c r="O153" i="14"/>
  <c r="R249" i="12"/>
  <c r="R250" i="12"/>
  <c r="R251" i="12"/>
  <c r="R252" i="12"/>
  <c r="R253" i="12"/>
  <c r="R254" i="12"/>
  <c r="R255" i="12"/>
  <c r="R256" i="12"/>
  <c r="R257" i="12"/>
  <c r="R258" i="12"/>
  <c r="R259" i="12"/>
  <c r="R260" i="12"/>
  <c r="R261" i="12"/>
  <c r="R262" i="12"/>
  <c r="R263" i="12"/>
  <c r="R264" i="12"/>
  <c r="R265" i="12"/>
  <c r="R266" i="12"/>
  <c r="R267" i="12"/>
  <c r="R268" i="12"/>
  <c r="R269" i="12"/>
  <c r="R270" i="12"/>
  <c r="R271" i="12"/>
  <c r="R272" i="12"/>
  <c r="R273" i="12"/>
  <c r="R274" i="12"/>
  <c r="R275" i="12"/>
  <c r="R276" i="12"/>
  <c r="R277" i="12"/>
  <c r="R278" i="12"/>
  <c r="R279" i="12"/>
  <c r="R280" i="12"/>
  <c r="R281" i="12"/>
  <c r="R282" i="12"/>
  <c r="R283" i="12"/>
  <c r="R284" i="12"/>
  <c r="R285" i="12"/>
  <c r="R286" i="12"/>
  <c r="R287" i="12"/>
  <c r="R288" i="12"/>
  <c r="R289" i="12"/>
  <c r="R290" i="12"/>
  <c r="R291" i="12"/>
  <c r="R292" i="12"/>
  <c r="R293" i="12"/>
  <c r="R294" i="12"/>
  <c r="R295" i="12"/>
  <c r="R296" i="12"/>
  <c r="R297" i="12"/>
  <c r="R298" i="12"/>
  <c r="R299" i="12"/>
  <c r="R300" i="12"/>
  <c r="R301" i="12"/>
  <c r="R302" i="12"/>
  <c r="P3" i="13"/>
  <c r="P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4" i="13"/>
  <c r="O44" i="13"/>
  <c r="P46" i="13"/>
  <c r="O46" i="13"/>
  <c r="K46" i="13"/>
  <c r="P48" i="13"/>
  <c r="O48" i="13"/>
  <c r="K48" i="13"/>
  <c r="P50" i="13"/>
  <c r="O50" i="13"/>
  <c r="K50" i="13"/>
  <c r="P52" i="13"/>
  <c r="O52" i="13"/>
  <c r="K52" i="13"/>
  <c r="P54" i="13"/>
  <c r="O54" i="13"/>
  <c r="P56" i="13"/>
  <c r="O56" i="13"/>
  <c r="P58" i="13"/>
  <c r="O58" i="13"/>
  <c r="P60" i="13"/>
  <c r="O60" i="13"/>
  <c r="P62" i="13"/>
  <c r="O62" i="13"/>
  <c r="P64" i="13"/>
  <c r="O64" i="13"/>
  <c r="P66" i="13"/>
  <c r="O66" i="13"/>
  <c r="P68" i="13"/>
  <c r="O68" i="13"/>
  <c r="P70" i="13"/>
  <c r="O70" i="13"/>
  <c r="P72" i="13"/>
  <c r="O72" i="13"/>
  <c r="P74" i="13"/>
  <c r="O74" i="13"/>
  <c r="P76" i="13"/>
  <c r="O76" i="13"/>
  <c r="P78" i="13"/>
  <c r="O78" i="13"/>
  <c r="P80" i="13"/>
  <c r="O80" i="13"/>
  <c r="P82" i="13"/>
  <c r="O82" i="13"/>
  <c r="P84" i="13"/>
  <c r="O84" i="13"/>
  <c r="P86" i="13"/>
  <c r="O86" i="13"/>
  <c r="P88" i="13"/>
  <c r="O88" i="13"/>
  <c r="P90" i="13"/>
  <c r="O90" i="13"/>
  <c r="P92" i="13"/>
  <c r="O92" i="13"/>
  <c r="P94" i="13"/>
  <c r="O94" i="13"/>
  <c r="P96" i="13"/>
  <c r="O96" i="13"/>
  <c r="P98" i="13"/>
  <c r="O98" i="13"/>
  <c r="P100" i="13"/>
  <c r="O100" i="13"/>
  <c r="P102" i="13"/>
  <c r="O102" i="13"/>
  <c r="P104" i="13"/>
  <c r="O104" i="13"/>
  <c r="P106" i="13"/>
  <c r="O106" i="13"/>
  <c r="P108" i="13"/>
  <c r="O108" i="13"/>
  <c r="P110" i="13"/>
  <c r="O110" i="13"/>
  <c r="P112" i="13"/>
  <c r="O112" i="13"/>
  <c r="P114" i="13"/>
  <c r="O114" i="13"/>
  <c r="P116" i="13"/>
  <c r="O116" i="13"/>
  <c r="P118" i="13"/>
  <c r="O118" i="13"/>
  <c r="K198" i="13"/>
  <c r="M198" i="13"/>
  <c r="O203" i="13"/>
  <c r="P203" i="13"/>
  <c r="N203" i="13"/>
  <c r="I213" i="13"/>
  <c r="I217" i="13"/>
  <c r="I221" i="13"/>
  <c r="I225" i="13"/>
  <c r="I229" i="13"/>
  <c r="I233" i="13"/>
  <c r="I237" i="13"/>
  <c r="I241" i="13"/>
  <c r="I245" i="13"/>
  <c r="I249" i="13"/>
  <c r="I257" i="13"/>
  <c r="I265" i="13"/>
  <c r="P272" i="13"/>
  <c r="O272" i="13"/>
  <c r="N272" i="13"/>
  <c r="P288" i="13"/>
  <c r="O288" i="13"/>
  <c r="N288" i="13"/>
  <c r="K115" i="13"/>
  <c r="K119" i="13"/>
  <c r="K120" i="13"/>
  <c r="K122" i="13"/>
  <c r="K123" i="13"/>
  <c r="K124" i="13"/>
  <c r="K126" i="13"/>
  <c r="K127" i="13"/>
  <c r="K128" i="13"/>
  <c r="K130" i="13"/>
  <c r="K131" i="13"/>
  <c r="K132" i="13"/>
  <c r="K134" i="13"/>
  <c r="K135" i="13"/>
  <c r="K136" i="13"/>
  <c r="K138" i="13"/>
  <c r="K139" i="13"/>
  <c r="K140" i="13"/>
  <c r="K142" i="13"/>
  <c r="K143" i="13"/>
  <c r="K144" i="13"/>
  <c r="K146" i="13"/>
  <c r="K147" i="13"/>
  <c r="K148" i="13"/>
  <c r="K150" i="13"/>
  <c r="K151" i="13"/>
  <c r="K152" i="13"/>
  <c r="K154" i="13"/>
  <c r="K155" i="13"/>
  <c r="K156" i="13"/>
  <c r="K158" i="13"/>
  <c r="K159" i="13"/>
  <c r="K160" i="13"/>
  <c r="O199" i="13"/>
  <c r="P199" i="13"/>
  <c r="N199" i="13"/>
  <c r="I255" i="13"/>
  <c r="I263" i="13"/>
  <c r="P276" i="13"/>
  <c r="O276" i="13"/>
  <c r="N276" i="13"/>
  <c r="P292" i="13"/>
  <c r="O292" i="13"/>
  <c r="N292" i="13"/>
  <c r="Q292" i="13"/>
  <c r="P173" i="14"/>
  <c r="O173" i="14"/>
  <c r="K173" i="14"/>
  <c r="N173" i="14"/>
  <c r="P177" i="14"/>
  <c r="O177" i="14"/>
  <c r="K177" i="14"/>
  <c r="N177" i="14"/>
  <c r="P181" i="14"/>
  <c r="O181" i="14"/>
  <c r="K181" i="14"/>
  <c r="N181" i="14"/>
  <c r="P185" i="14"/>
  <c r="O185" i="14"/>
  <c r="K185" i="14"/>
  <c r="N185" i="14"/>
  <c r="P189" i="14"/>
  <c r="O189" i="14"/>
  <c r="K189" i="14"/>
  <c r="N189" i="14"/>
  <c r="P193" i="14"/>
  <c r="O193" i="14"/>
  <c r="K193" i="14"/>
  <c r="N193" i="14"/>
  <c r="P197" i="14"/>
  <c r="O197" i="14"/>
  <c r="K197" i="14"/>
  <c r="N197" i="14"/>
  <c r="P201" i="14"/>
  <c r="O201" i="14"/>
  <c r="K201" i="14"/>
  <c r="N201" i="14"/>
  <c r="P205" i="14"/>
  <c r="O205" i="14"/>
  <c r="K205" i="14"/>
  <c r="N205" i="14"/>
  <c r="P209" i="14"/>
  <c r="O209" i="14"/>
  <c r="K209" i="14"/>
  <c r="N209" i="14"/>
  <c r="P213" i="14"/>
  <c r="O213" i="14"/>
  <c r="K213" i="14"/>
  <c r="N213" i="14"/>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E12" i="16"/>
  <c r="J303" i="13"/>
  <c r="P45" i="13"/>
  <c r="O45" i="13"/>
  <c r="K45" i="13"/>
  <c r="P47" i="13"/>
  <c r="O47" i="13"/>
  <c r="K47" i="13"/>
  <c r="P49" i="13"/>
  <c r="O49" i="13"/>
  <c r="K49" i="13"/>
  <c r="P51" i="13"/>
  <c r="O51" i="13"/>
  <c r="K51" i="13"/>
  <c r="P53" i="13"/>
  <c r="O53" i="13"/>
  <c r="K53" i="13"/>
  <c r="P55" i="13"/>
  <c r="O55" i="13"/>
  <c r="P57" i="13"/>
  <c r="O57" i="13"/>
  <c r="P59" i="13"/>
  <c r="O59" i="13"/>
  <c r="P61" i="13"/>
  <c r="O61" i="13"/>
  <c r="P63" i="13"/>
  <c r="O63" i="13"/>
  <c r="P65" i="13"/>
  <c r="O65" i="13"/>
  <c r="P67" i="13"/>
  <c r="O67" i="13"/>
  <c r="P69" i="13"/>
  <c r="O69" i="13"/>
  <c r="P71" i="13"/>
  <c r="O71" i="13"/>
  <c r="P73" i="13"/>
  <c r="O73" i="13"/>
  <c r="P75" i="13"/>
  <c r="O75" i="13"/>
  <c r="P77" i="13"/>
  <c r="O77" i="13"/>
  <c r="P79" i="13"/>
  <c r="O79" i="13"/>
  <c r="P81" i="13"/>
  <c r="O81" i="13"/>
  <c r="P83" i="13"/>
  <c r="O83" i="13"/>
  <c r="P85" i="13"/>
  <c r="O85" i="13"/>
  <c r="P87" i="13"/>
  <c r="O87" i="13"/>
  <c r="P89" i="13"/>
  <c r="O89" i="13"/>
  <c r="P91" i="13"/>
  <c r="O91" i="13"/>
  <c r="P93" i="13"/>
  <c r="O93" i="13"/>
  <c r="P95" i="13"/>
  <c r="O95" i="13"/>
  <c r="P97" i="13"/>
  <c r="O97" i="13"/>
  <c r="P99" i="13"/>
  <c r="O99" i="13"/>
  <c r="P101" i="13"/>
  <c r="O101" i="13"/>
  <c r="P103" i="13"/>
  <c r="O103" i="13"/>
  <c r="P105" i="13"/>
  <c r="O105" i="13"/>
  <c r="P107" i="13"/>
  <c r="O107" i="13"/>
  <c r="P109" i="13"/>
  <c r="O109" i="13"/>
  <c r="P111" i="13"/>
  <c r="O111" i="13"/>
  <c r="P113" i="13"/>
  <c r="O113" i="13"/>
  <c r="P115" i="13"/>
  <c r="O115" i="13"/>
  <c r="P117" i="13"/>
  <c r="O117" i="13"/>
  <c r="P119" i="13"/>
  <c r="O119" i="13"/>
  <c r="N119" i="13"/>
  <c r="P120" i="13"/>
  <c r="O120" i="13"/>
  <c r="N120" i="13"/>
  <c r="P121" i="13"/>
  <c r="O121" i="13"/>
  <c r="N121" i="13"/>
  <c r="P122" i="13"/>
  <c r="O122" i="13"/>
  <c r="N122" i="13"/>
  <c r="P123" i="13"/>
  <c r="O123" i="13"/>
  <c r="N123" i="13"/>
  <c r="P124" i="13"/>
  <c r="O124" i="13"/>
  <c r="N124" i="13"/>
  <c r="P125" i="13"/>
  <c r="O125" i="13"/>
  <c r="N125" i="13"/>
  <c r="P126" i="13"/>
  <c r="O126" i="13"/>
  <c r="N126" i="13"/>
  <c r="P127" i="13"/>
  <c r="O127" i="13"/>
  <c r="N127" i="13"/>
  <c r="P128" i="13"/>
  <c r="O128" i="13"/>
  <c r="N128" i="13"/>
  <c r="P129" i="13"/>
  <c r="O129" i="13"/>
  <c r="N129" i="13"/>
  <c r="P130" i="13"/>
  <c r="O130" i="13"/>
  <c r="N130" i="13"/>
  <c r="P131" i="13"/>
  <c r="O131" i="13"/>
  <c r="N131" i="13"/>
  <c r="P132" i="13"/>
  <c r="O132" i="13"/>
  <c r="N132" i="13"/>
  <c r="P133" i="13"/>
  <c r="O133" i="13"/>
  <c r="N133" i="13"/>
  <c r="P134" i="13"/>
  <c r="O134" i="13"/>
  <c r="N134" i="13"/>
  <c r="P135" i="13"/>
  <c r="O135" i="13"/>
  <c r="N135" i="13"/>
  <c r="P136" i="13"/>
  <c r="O136" i="13"/>
  <c r="N136" i="13"/>
  <c r="P137" i="13"/>
  <c r="O137" i="13"/>
  <c r="N137" i="13"/>
  <c r="P138" i="13"/>
  <c r="O138" i="13"/>
  <c r="N138" i="13"/>
  <c r="P139" i="13"/>
  <c r="O139" i="13"/>
  <c r="N139" i="13"/>
  <c r="P140" i="13"/>
  <c r="O140" i="13"/>
  <c r="N140" i="13"/>
  <c r="P141" i="13"/>
  <c r="O141" i="13"/>
  <c r="N141" i="13"/>
  <c r="P142" i="13"/>
  <c r="O142" i="13"/>
  <c r="N142" i="13"/>
  <c r="P143" i="13"/>
  <c r="O143" i="13"/>
  <c r="N143" i="13"/>
  <c r="P144" i="13"/>
  <c r="O144" i="13"/>
  <c r="N144" i="13"/>
  <c r="P145" i="13"/>
  <c r="O145" i="13"/>
  <c r="N145" i="13"/>
  <c r="P146" i="13"/>
  <c r="O146" i="13"/>
  <c r="N146" i="13"/>
  <c r="P147" i="13"/>
  <c r="O147" i="13"/>
  <c r="N147" i="13"/>
  <c r="P148" i="13"/>
  <c r="O148" i="13"/>
  <c r="N148" i="13"/>
  <c r="P149" i="13"/>
  <c r="O149" i="13"/>
  <c r="N149" i="13"/>
  <c r="P150" i="13"/>
  <c r="O150" i="13"/>
  <c r="N150" i="13"/>
  <c r="P151" i="13"/>
  <c r="O151" i="13"/>
  <c r="N151" i="13"/>
  <c r="P152" i="13"/>
  <c r="O152" i="13"/>
  <c r="N152" i="13"/>
  <c r="P153" i="13"/>
  <c r="O153" i="13"/>
  <c r="N153" i="13"/>
  <c r="P154" i="13"/>
  <c r="O154" i="13"/>
  <c r="N154" i="13"/>
  <c r="P155" i="13"/>
  <c r="O155" i="13"/>
  <c r="N155" i="13"/>
  <c r="P156" i="13"/>
  <c r="O156" i="13"/>
  <c r="N156" i="13"/>
  <c r="P157" i="13"/>
  <c r="O157" i="13"/>
  <c r="N157" i="13"/>
  <c r="P158" i="13"/>
  <c r="O158" i="13"/>
  <c r="N158" i="13"/>
  <c r="P159" i="13"/>
  <c r="O159" i="13"/>
  <c r="N159" i="13"/>
  <c r="P160" i="13"/>
  <c r="O160" i="13"/>
  <c r="N160" i="13"/>
  <c r="P161" i="13"/>
  <c r="O161" i="13"/>
  <c r="N161" i="13"/>
  <c r="P162" i="13"/>
  <c r="O162" i="13"/>
  <c r="N162" i="13"/>
  <c r="P163" i="13"/>
  <c r="O163" i="13"/>
  <c r="N163" i="13"/>
  <c r="P164" i="13"/>
  <c r="O164" i="13"/>
  <c r="N164" i="13"/>
  <c r="P165" i="13"/>
  <c r="O165" i="13"/>
  <c r="N165" i="13"/>
  <c r="P166" i="13"/>
  <c r="O166" i="13"/>
  <c r="N166" i="13"/>
  <c r="P167" i="13"/>
  <c r="O167" i="13"/>
  <c r="N167" i="13"/>
  <c r="P168" i="13"/>
  <c r="O168" i="13"/>
  <c r="N168" i="13"/>
  <c r="P169" i="13"/>
  <c r="O169" i="13"/>
  <c r="N169" i="13"/>
  <c r="P170" i="13"/>
  <c r="O170" i="13"/>
  <c r="N170" i="13"/>
  <c r="P171" i="13"/>
  <c r="O171" i="13"/>
  <c r="N171" i="13"/>
  <c r="P172" i="13"/>
  <c r="O172" i="13"/>
  <c r="N172" i="13"/>
  <c r="P173" i="13"/>
  <c r="O173" i="13"/>
  <c r="N173" i="13"/>
  <c r="P174" i="13"/>
  <c r="O174" i="13"/>
  <c r="N174" i="13"/>
  <c r="P175" i="13"/>
  <c r="O175" i="13"/>
  <c r="N175" i="13"/>
  <c r="P176" i="13"/>
  <c r="O176" i="13"/>
  <c r="N176" i="13"/>
  <c r="P177" i="13"/>
  <c r="O177" i="13"/>
  <c r="N177" i="13"/>
  <c r="P178" i="13"/>
  <c r="O178" i="13"/>
  <c r="N178" i="13"/>
  <c r="P179" i="13"/>
  <c r="O179" i="13"/>
  <c r="K179" i="13"/>
  <c r="N179" i="13"/>
  <c r="P180" i="13"/>
  <c r="O180" i="13"/>
  <c r="K180" i="13"/>
  <c r="N180" i="13"/>
  <c r="P181" i="13"/>
  <c r="O181" i="13"/>
  <c r="K181" i="13"/>
  <c r="N181" i="13"/>
  <c r="P182" i="13"/>
  <c r="O182" i="13"/>
  <c r="K182" i="13"/>
  <c r="N182" i="13"/>
  <c r="P183" i="13"/>
  <c r="O183" i="13"/>
  <c r="K183" i="13"/>
  <c r="N183" i="13"/>
  <c r="P184" i="13"/>
  <c r="O184" i="13"/>
  <c r="K184" i="13"/>
  <c r="N184" i="13"/>
  <c r="P185" i="13"/>
  <c r="O185" i="13"/>
  <c r="K185" i="13"/>
  <c r="N185" i="13"/>
  <c r="P186" i="13"/>
  <c r="O186" i="13"/>
  <c r="K186" i="13"/>
  <c r="N186" i="13"/>
  <c r="P187" i="13"/>
  <c r="O187" i="13"/>
  <c r="K187" i="13"/>
  <c r="N187" i="13"/>
  <c r="P188" i="13"/>
  <c r="O188" i="13"/>
  <c r="K188" i="13"/>
  <c r="N188" i="13"/>
  <c r="P189" i="13"/>
  <c r="O189" i="13"/>
  <c r="K189" i="13"/>
  <c r="N189" i="13"/>
  <c r="P190" i="13"/>
  <c r="O190" i="13"/>
  <c r="K190" i="13"/>
  <c r="N190" i="13"/>
  <c r="P191" i="13"/>
  <c r="O191" i="13"/>
  <c r="K191" i="13"/>
  <c r="N191" i="13"/>
  <c r="P192" i="13"/>
  <c r="O192" i="13"/>
  <c r="K192" i="13"/>
  <c r="N192" i="13"/>
  <c r="P193" i="13"/>
  <c r="O193" i="13"/>
  <c r="K193" i="13"/>
  <c r="N193" i="13"/>
  <c r="P194" i="13"/>
  <c r="O194" i="13"/>
  <c r="K194" i="13"/>
  <c r="N194" i="13"/>
  <c r="P195" i="13"/>
  <c r="O195" i="13"/>
  <c r="K195" i="13"/>
  <c r="N195" i="13"/>
  <c r="P196" i="13"/>
  <c r="O196" i="13"/>
  <c r="K196" i="13"/>
  <c r="N196" i="13"/>
  <c r="K206" i="13"/>
  <c r="M206" i="13"/>
  <c r="I211" i="13"/>
  <c r="I215" i="13"/>
  <c r="I219" i="13"/>
  <c r="I223" i="13"/>
  <c r="I227" i="13"/>
  <c r="I231" i="13"/>
  <c r="I235" i="13"/>
  <c r="I239" i="13"/>
  <c r="I243" i="13"/>
  <c r="I247" i="13"/>
  <c r="I253" i="13"/>
  <c r="I261" i="13"/>
  <c r="P280" i="13"/>
  <c r="O280" i="13"/>
  <c r="N280" i="13"/>
  <c r="P296" i="13"/>
  <c r="O296" i="13"/>
  <c r="N296" i="13"/>
  <c r="D253" i="15"/>
  <c r="K253" i="14"/>
  <c r="R253" i="14"/>
  <c r="M253" i="14"/>
  <c r="F253" i="14"/>
  <c r="L253" i="14" s="1"/>
  <c r="K199" i="13"/>
  <c r="K203" i="13"/>
  <c r="K207" i="13"/>
  <c r="P210" i="13"/>
  <c r="O210" i="13"/>
  <c r="P212" i="13"/>
  <c r="O212" i="13"/>
  <c r="P214" i="13"/>
  <c r="O214" i="13"/>
  <c r="P216" i="13"/>
  <c r="O216" i="13"/>
  <c r="P218" i="13"/>
  <c r="O218" i="13"/>
  <c r="P220" i="13"/>
  <c r="O220" i="13"/>
  <c r="P222" i="13"/>
  <c r="O222" i="13"/>
  <c r="P224" i="13"/>
  <c r="O224" i="13"/>
  <c r="P226" i="13"/>
  <c r="O226" i="13"/>
  <c r="P228" i="13"/>
  <c r="O228" i="13"/>
  <c r="P230" i="13"/>
  <c r="O230" i="13"/>
  <c r="P232" i="13"/>
  <c r="O232" i="13"/>
  <c r="P234" i="13"/>
  <c r="O234" i="13"/>
  <c r="P236" i="13"/>
  <c r="O236" i="13"/>
  <c r="P238" i="13"/>
  <c r="O238" i="13"/>
  <c r="P240" i="13"/>
  <c r="O240" i="13"/>
  <c r="P242" i="13"/>
  <c r="O242" i="13"/>
  <c r="P244" i="13"/>
  <c r="O244" i="13"/>
  <c r="P246" i="13"/>
  <c r="O246" i="13"/>
  <c r="P248" i="13"/>
  <c r="O248" i="13"/>
  <c r="P250" i="13"/>
  <c r="O250" i="13"/>
  <c r="P252" i="13"/>
  <c r="O252" i="13"/>
  <c r="P254" i="13"/>
  <c r="O254" i="13"/>
  <c r="P256" i="13"/>
  <c r="O256" i="13"/>
  <c r="P258" i="13"/>
  <c r="O258" i="13"/>
  <c r="P260" i="13"/>
  <c r="O260" i="13"/>
  <c r="P262" i="13"/>
  <c r="O262" i="13"/>
  <c r="P264" i="13"/>
  <c r="O264" i="13"/>
  <c r="P266" i="13"/>
  <c r="O266" i="13"/>
  <c r="P269" i="13"/>
  <c r="O269" i="13"/>
  <c r="N269" i="13"/>
  <c r="P273" i="13"/>
  <c r="O273" i="13"/>
  <c r="N273" i="13"/>
  <c r="P277" i="13"/>
  <c r="O277" i="13"/>
  <c r="N277" i="13"/>
  <c r="P281" i="13"/>
  <c r="O281" i="13"/>
  <c r="N281" i="13"/>
  <c r="P285" i="13"/>
  <c r="O285" i="13"/>
  <c r="N285" i="13"/>
  <c r="P289" i="13"/>
  <c r="O289" i="13"/>
  <c r="N289" i="13"/>
  <c r="P293" i="13"/>
  <c r="O293" i="13"/>
  <c r="K293" i="13"/>
  <c r="N293" i="13"/>
  <c r="P297" i="13"/>
  <c r="O297" i="13"/>
  <c r="N297" i="13"/>
  <c r="P301" i="13"/>
  <c r="O301" i="13"/>
  <c r="N301" i="13"/>
  <c r="N100" i="14"/>
  <c r="P100" i="14"/>
  <c r="K100" i="14"/>
  <c r="O100" i="14"/>
  <c r="N102" i="14"/>
  <c r="P102" i="14"/>
  <c r="K102" i="14"/>
  <c r="O102" i="14"/>
  <c r="N104" i="14"/>
  <c r="P104" i="14"/>
  <c r="K104" i="14"/>
  <c r="O104" i="14"/>
  <c r="N106" i="14"/>
  <c r="P106" i="14"/>
  <c r="K106" i="14"/>
  <c r="O106" i="14"/>
  <c r="N108" i="14"/>
  <c r="P108" i="14"/>
  <c r="K108" i="14"/>
  <c r="O108" i="14"/>
  <c r="N110" i="14"/>
  <c r="P110" i="14"/>
  <c r="K110" i="14"/>
  <c r="O110" i="14"/>
  <c r="N112" i="14"/>
  <c r="P112" i="14"/>
  <c r="K112" i="14"/>
  <c r="O112" i="14"/>
  <c r="P113" i="14"/>
  <c r="N113" i="14"/>
  <c r="O113" i="14"/>
  <c r="P121" i="14"/>
  <c r="N121" i="14"/>
  <c r="K121" i="14"/>
  <c r="O121" i="14"/>
  <c r="P129" i="14"/>
  <c r="N129" i="14"/>
  <c r="K129" i="14"/>
  <c r="O129" i="14"/>
  <c r="P137" i="14"/>
  <c r="N137" i="14"/>
  <c r="K137" i="14"/>
  <c r="O137" i="14"/>
  <c r="P145" i="14"/>
  <c r="N145" i="14"/>
  <c r="K145" i="14"/>
  <c r="O145" i="14"/>
  <c r="P157" i="14"/>
  <c r="N157" i="14"/>
  <c r="K157" i="14"/>
  <c r="O157" i="14"/>
  <c r="P165" i="14"/>
  <c r="N165" i="14"/>
  <c r="K165" i="14"/>
  <c r="O165" i="14"/>
  <c r="P172" i="14"/>
  <c r="O172" i="14"/>
  <c r="K172" i="14"/>
  <c r="N172" i="14"/>
  <c r="P176" i="14"/>
  <c r="O176" i="14"/>
  <c r="K176" i="14"/>
  <c r="N176" i="14"/>
  <c r="P180" i="14"/>
  <c r="O180" i="14"/>
  <c r="K180" i="14"/>
  <c r="N180" i="14"/>
  <c r="P184" i="14"/>
  <c r="O184" i="14"/>
  <c r="K184" i="14"/>
  <c r="N184" i="14"/>
  <c r="P188" i="14"/>
  <c r="O188" i="14"/>
  <c r="K188" i="14"/>
  <c r="N188" i="14"/>
  <c r="P192" i="14"/>
  <c r="O192" i="14"/>
  <c r="K192" i="14"/>
  <c r="N192" i="14"/>
  <c r="P196" i="14"/>
  <c r="O196" i="14"/>
  <c r="K196" i="14"/>
  <c r="N196" i="14"/>
  <c r="P200" i="14"/>
  <c r="O200" i="14"/>
  <c r="K200" i="14"/>
  <c r="N200" i="14"/>
  <c r="P204" i="14"/>
  <c r="O204" i="14"/>
  <c r="K204" i="14"/>
  <c r="N204" i="14"/>
  <c r="P208" i="14"/>
  <c r="O208" i="14"/>
  <c r="K208" i="14"/>
  <c r="N208" i="14"/>
  <c r="P212" i="14"/>
  <c r="O212" i="14"/>
  <c r="K212" i="14"/>
  <c r="N212" i="14"/>
  <c r="M221" i="14"/>
  <c r="O243" i="14"/>
  <c r="N243" i="14"/>
  <c r="P243" i="14"/>
  <c r="I285" i="14"/>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1" i="13"/>
  <c r="K103" i="13"/>
  <c r="K105" i="13"/>
  <c r="K107" i="13"/>
  <c r="K109" i="13"/>
  <c r="K111" i="13"/>
  <c r="K113" i="13"/>
  <c r="K117" i="13"/>
  <c r="K121" i="13"/>
  <c r="K125" i="13"/>
  <c r="K129" i="13"/>
  <c r="K133" i="13"/>
  <c r="K137" i="13"/>
  <c r="K141" i="13"/>
  <c r="K145" i="13"/>
  <c r="K149" i="13"/>
  <c r="K153" i="13"/>
  <c r="K157" i="13"/>
  <c r="K161" i="13"/>
  <c r="K165" i="13"/>
  <c r="K169" i="13"/>
  <c r="K200" i="13"/>
  <c r="N200" i="13"/>
  <c r="K204" i="13"/>
  <c r="N204" i="13"/>
  <c r="K208" i="13"/>
  <c r="N208" i="13"/>
  <c r="N210" i="13"/>
  <c r="N212" i="13"/>
  <c r="N214" i="13"/>
  <c r="N216" i="13"/>
  <c r="N218" i="13"/>
  <c r="N220" i="13"/>
  <c r="N222" i="13"/>
  <c r="N224" i="13"/>
  <c r="N226" i="13"/>
  <c r="N228" i="13"/>
  <c r="N230" i="13"/>
  <c r="N232" i="13"/>
  <c r="N234" i="13"/>
  <c r="N236" i="13"/>
  <c r="N238" i="13"/>
  <c r="N240" i="13"/>
  <c r="N242" i="13"/>
  <c r="N244" i="13"/>
  <c r="N246" i="13"/>
  <c r="N248" i="13"/>
  <c r="N250" i="13"/>
  <c r="N252" i="13"/>
  <c r="N254" i="13"/>
  <c r="N256" i="13"/>
  <c r="N258" i="13"/>
  <c r="N260" i="13"/>
  <c r="N262" i="13"/>
  <c r="N264" i="13"/>
  <c r="N266" i="13"/>
  <c r="P270" i="13"/>
  <c r="O270" i="13"/>
  <c r="N270" i="13"/>
  <c r="P274" i="13"/>
  <c r="O274" i="13"/>
  <c r="N274" i="13"/>
  <c r="P278" i="13"/>
  <c r="O278" i="13"/>
  <c r="N278" i="13"/>
  <c r="P282" i="13"/>
  <c r="O282" i="13"/>
  <c r="N282" i="13"/>
  <c r="P286" i="13"/>
  <c r="O286" i="13"/>
  <c r="N286" i="13"/>
  <c r="P290" i="13"/>
  <c r="O290" i="13"/>
  <c r="N290" i="13"/>
  <c r="P294" i="13"/>
  <c r="O294" i="13"/>
  <c r="N294" i="13"/>
  <c r="P298" i="13"/>
  <c r="O298" i="13"/>
  <c r="N298" i="13"/>
  <c r="P302" i="13"/>
  <c r="O302" i="13"/>
  <c r="N302" i="13"/>
  <c r="P169" i="14"/>
  <c r="N169" i="14"/>
  <c r="K169" i="14"/>
  <c r="O169" i="14"/>
  <c r="P171" i="14"/>
  <c r="O171" i="14"/>
  <c r="K171" i="14"/>
  <c r="N171" i="14"/>
  <c r="P175" i="14"/>
  <c r="O175" i="14"/>
  <c r="K175" i="14"/>
  <c r="N175" i="14"/>
  <c r="P179" i="14"/>
  <c r="O179" i="14"/>
  <c r="K179" i="14"/>
  <c r="N179" i="14"/>
  <c r="P183" i="14"/>
  <c r="O183" i="14"/>
  <c r="K183" i="14"/>
  <c r="N183" i="14"/>
  <c r="P187" i="14"/>
  <c r="O187" i="14"/>
  <c r="K187" i="14"/>
  <c r="N187" i="14"/>
  <c r="P191" i="14"/>
  <c r="O191" i="14"/>
  <c r="K191" i="14"/>
  <c r="N191" i="14"/>
  <c r="P195" i="14"/>
  <c r="O195" i="14"/>
  <c r="K195" i="14"/>
  <c r="N195" i="14"/>
  <c r="P199" i="14"/>
  <c r="O199" i="14"/>
  <c r="K199" i="14"/>
  <c r="N199" i="14"/>
  <c r="P203" i="14"/>
  <c r="O203" i="14"/>
  <c r="K203" i="14"/>
  <c r="N203" i="14"/>
  <c r="P207" i="14"/>
  <c r="O207" i="14"/>
  <c r="K207" i="14"/>
  <c r="N207" i="14"/>
  <c r="P211" i="14"/>
  <c r="O211" i="14"/>
  <c r="K211" i="14"/>
  <c r="N211" i="14"/>
  <c r="O235" i="14"/>
  <c r="N235" i="14"/>
  <c r="P235" i="14"/>
  <c r="O20" i="15"/>
  <c r="N20" i="15"/>
  <c r="P20" i="15"/>
  <c r="K25" i="15"/>
  <c r="M25" i="15"/>
  <c r="K197" i="13"/>
  <c r="N197" i="13"/>
  <c r="P200" i="13"/>
  <c r="K201" i="13"/>
  <c r="N201" i="13"/>
  <c r="P204" i="13"/>
  <c r="K205" i="13"/>
  <c r="N205" i="13"/>
  <c r="P208" i="13"/>
  <c r="K209" i="13"/>
  <c r="N209" i="13"/>
  <c r="I210" i="13"/>
  <c r="I303" i="13" s="1"/>
  <c r="P211" i="13"/>
  <c r="O211" i="13"/>
  <c r="I212" i="13"/>
  <c r="P213" i="13"/>
  <c r="O213" i="13"/>
  <c r="I214" i="13"/>
  <c r="P215" i="13"/>
  <c r="O215" i="13"/>
  <c r="I216" i="13"/>
  <c r="P217" i="13"/>
  <c r="O217" i="13"/>
  <c r="I218" i="13"/>
  <c r="P219" i="13"/>
  <c r="O219" i="13"/>
  <c r="I220" i="13"/>
  <c r="P221" i="13"/>
  <c r="O221" i="13"/>
  <c r="I222" i="13"/>
  <c r="P223" i="13"/>
  <c r="O223" i="13"/>
  <c r="I224" i="13"/>
  <c r="P225" i="13"/>
  <c r="O225" i="13"/>
  <c r="I226" i="13"/>
  <c r="P227" i="13"/>
  <c r="O227" i="13"/>
  <c r="I228" i="13"/>
  <c r="P229" i="13"/>
  <c r="O229" i="13"/>
  <c r="I230" i="13"/>
  <c r="P231" i="13"/>
  <c r="O231" i="13"/>
  <c r="I232" i="13"/>
  <c r="P233" i="13"/>
  <c r="O233" i="13"/>
  <c r="I234" i="13"/>
  <c r="P235" i="13"/>
  <c r="O235" i="13"/>
  <c r="I236" i="13"/>
  <c r="P237" i="13"/>
  <c r="O237" i="13"/>
  <c r="I238" i="13"/>
  <c r="P239" i="13"/>
  <c r="O239" i="13"/>
  <c r="I240" i="13"/>
  <c r="P241" i="13"/>
  <c r="O241" i="13"/>
  <c r="I242" i="13"/>
  <c r="P243" i="13"/>
  <c r="O243" i="13"/>
  <c r="I244" i="13"/>
  <c r="P245" i="13"/>
  <c r="O245" i="13"/>
  <c r="I246" i="13"/>
  <c r="P247" i="13"/>
  <c r="O247" i="13"/>
  <c r="I248" i="13"/>
  <c r="P249" i="13"/>
  <c r="O249" i="13"/>
  <c r="I250" i="13"/>
  <c r="P251" i="13"/>
  <c r="O251" i="13"/>
  <c r="I252" i="13"/>
  <c r="P253" i="13"/>
  <c r="O253" i="13"/>
  <c r="I254" i="13"/>
  <c r="P255" i="13"/>
  <c r="O255" i="13"/>
  <c r="I256" i="13"/>
  <c r="P257" i="13"/>
  <c r="O257" i="13"/>
  <c r="I258" i="13"/>
  <c r="P259" i="13"/>
  <c r="O259" i="13"/>
  <c r="I260" i="13"/>
  <c r="P261" i="13"/>
  <c r="O261" i="13"/>
  <c r="I262" i="13"/>
  <c r="P263" i="13"/>
  <c r="O263" i="13"/>
  <c r="I264" i="13"/>
  <c r="P265" i="13"/>
  <c r="O265" i="13"/>
  <c r="I266" i="13"/>
  <c r="P267" i="13"/>
  <c r="O267" i="13"/>
  <c r="N267" i="13"/>
  <c r="P271" i="13"/>
  <c r="O271" i="13"/>
  <c r="N271" i="13"/>
  <c r="P275" i="13"/>
  <c r="O275" i="13"/>
  <c r="N275" i="13"/>
  <c r="P279" i="13"/>
  <c r="O279" i="13"/>
  <c r="N279" i="13"/>
  <c r="P283" i="13"/>
  <c r="O283" i="13"/>
  <c r="N283" i="13"/>
  <c r="P287" i="13"/>
  <c r="O287" i="13"/>
  <c r="N287" i="13"/>
  <c r="P291" i="13"/>
  <c r="O291" i="13"/>
  <c r="N291" i="13"/>
  <c r="P295" i="13"/>
  <c r="O295" i="13"/>
  <c r="N295" i="13"/>
  <c r="P299" i="13"/>
  <c r="O299" i="13"/>
  <c r="N299" i="13"/>
  <c r="P117" i="14"/>
  <c r="N117" i="14"/>
  <c r="K117" i="14"/>
  <c r="O117" i="14"/>
  <c r="P125" i="14"/>
  <c r="N125" i="14"/>
  <c r="K125" i="14"/>
  <c r="O125" i="14"/>
  <c r="P133" i="14"/>
  <c r="N133" i="14"/>
  <c r="K133" i="14"/>
  <c r="O133" i="14"/>
  <c r="P141" i="14"/>
  <c r="N141" i="14"/>
  <c r="K141" i="14"/>
  <c r="O141" i="14"/>
  <c r="P149" i="14"/>
  <c r="N149" i="14"/>
  <c r="K149" i="14"/>
  <c r="O149" i="14"/>
  <c r="P161" i="14"/>
  <c r="N161" i="14"/>
  <c r="K161" i="14"/>
  <c r="O161" i="14"/>
  <c r="P174" i="14"/>
  <c r="O174" i="14"/>
  <c r="K174" i="14"/>
  <c r="N174" i="14"/>
  <c r="P178" i="14"/>
  <c r="O178" i="14"/>
  <c r="K178" i="14"/>
  <c r="N178" i="14"/>
  <c r="P182" i="14"/>
  <c r="O182" i="14"/>
  <c r="K182" i="14"/>
  <c r="N182" i="14"/>
  <c r="P186" i="14"/>
  <c r="O186" i="14"/>
  <c r="K186" i="14"/>
  <c r="N186" i="14"/>
  <c r="P190" i="14"/>
  <c r="O190" i="14"/>
  <c r="K190" i="14"/>
  <c r="N190" i="14"/>
  <c r="P194" i="14"/>
  <c r="O194" i="14"/>
  <c r="K194" i="14"/>
  <c r="N194" i="14"/>
  <c r="P198" i="14"/>
  <c r="O198" i="14"/>
  <c r="K198" i="14"/>
  <c r="N198" i="14"/>
  <c r="P202" i="14"/>
  <c r="O202" i="14"/>
  <c r="K202" i="14"/>
  <c r="N202" i="14"/>
  <c r="P206" i="14"/>
  <c r="O206" i="14"/>
  <c r="K206" i="14"/>
  <c r="N206" i="14"/>
  <c r="P210" i="14"/>
  <c r="O210" i="14"/>
  <c r="K210" i="14"/>
  <c r="N210" i="14"/>
  <c r="O214" i="14"/>
  <c r="P214" i="14"/>
  <c r="K214" i="14"/>
  <c r="N214" i="14"/>
  <c r="O222" i="14"/>
  <c r="P222" i="14"/>
  <c r="N222" i="14"/>
  <c r="O255" i="14"/>
  <c r="N255" i="14"/>
  <c r="P255" i="14"/>
  <c r="J13" i="16"/>
  <c r="P116" i="14"/>
  <c r="N116" i="14"/>
  <c r="P120" i="14"/>
  <c r="N120" i="14"/>
  <c r="P124" i="14"/>
  <c r="N124" i="14"/>
  <c r="P128" i="14"/>
  <c r="N128" i="14"/>
  <c r="P132" i="14"/>
  <c r="N132" i="14"/>
  <c r="P136" i="14"/>
  <c r="N136" i="14"/>
  <c r="P140" i="14"/>
  <c r="N140" i="14"/>
  <c r="P144" i="14"/>
  <c r="N144" i="14"/>
  <c r="P148" i="14"/>
  <c r="N148" i="14"/>
  <c r="P152" i="14"/>
  <c r="N152" i="14"/>
  <c r="P156" i="14"/>
  <c r="N156" i="14"/>
  <c r="P160" i="14"/>
  <c r="N160" i="14"/>
  <c r="P164" i="14"/>
  <c r="N164" i="14"/>
  <c r="P168" i="14"/>
  <c r="N168" i="14"/>
  <c r="M233" i="14"/>
  <c r="K233" i="14" s="1"/>
  <c r="O236" i="14"/>
  <c r="N236" i="14"/>
  <c r="P236" i="14"/>
  <c r="M241" i="14"/>
  <c r="O244" i="14"/>
  <c r="N244" i="14"/>
  <c r="P244" i="14"/>
  <c r="D249" i="15"/>
  <c r="R249" i="14"/>
  <c r="M249" i="14"/>
  <c r="K249" i="14" s="1"/>
  <c r="F249" i="14"/>
  <c r="L249" i="14" s="1"/>
  <c r="O251" i="14"/>
  <c r="N251" i="14"/>
  <c r="P251" i="14"/>
  <c r="O256" i="14"/>
  <c r="N256" i="14"/>
  <c r="Q256" i="14"/>
  <c r="P256" i="14"/>
  <c r="D287" i="15"/>
  <c r="M287" i="14"/>
  <c r="K287" i="14" s="1"/>
  <c r="R287" i="14"/>
  <c r="F287" i="14"/>
  <c r="L287" i="14" s="1"/>
  <c r="D300" i="14"/>
  <c r="O28" i="15"/>
  <c r="N28" i="15"/>
  <c r="P28" i="15"/>
  <c r="M33" i="15"/>
  <c r="K248" i="13"/>
  <c r="K249" i="13"/>
  <c r="K250" i="13"/>
  <c r="K251" i="13"/>
  <c r="K252" i="13"/>
  <c r="K253" i="13"/>
  <c r="K254" i="13"/>
  <c r="K255" i="13"/>
  <c r="K256" i="13"/>
  <c r="K257" i="13"/>
  <c r="K258" i="13"/>
  <c r="K259" i="13"/>
  <c r="K260" i="13"/>
  <c r="K261" i="13"/>
  <c r="K262" i="13"/>
  <c r="K263" i="13"/>
  <c r="K264" i="13"/>
  <c r="K265" i="13"/>
  <c r="K266" i="13"/>
  <c r="K267" i="13"/>
  <c r="K268" i="13"/>
  <c r="K269" i="13"/>
  <c r="K270" i="13"/>
  <c r="K271" i="13"/>
  <c r="K272" i="13"/>
  <c r="K273" i="13"/>
  <c r="K274" i="13"/>
  <c r="K275" i="13"/>
  <c r="K276" i="13"/>
  <c r="K277" i="13"/>
  <c r="K278" i="13"/>
  <c r="K279" i="13"/>
  <c r="K280" i="13"/>
  <c r="K281" i="13"/>
  <c r="K282" i="13"/>
  <c r="K283" i="13"/>
  <c r="K284" i="13"/>
  <c r="K285" i="13"/>
  <c r="K286" i="13"/>
  <c r="K287" i="13"/>
  <c r="K288" i="13"/>
  <c r="K289" i="13"/>
  <c r="K290" i="13"/>
  <c r="K291" i="13"/>
  <c r="K292" i="13"/>
  <c r="K294" i="13"/>
  <c r="K295" i="13"/>
  <c r="K296" i="13"/>
  <c r="K297" i="13"/>
  <c r="K298" i="13"/>
  <c r="K299" i="13"/>
  <c r="K300" i="13"/>
  <c r="K301" i="13"/>
  <c r="K302" i="13"/>
  <c r="M3" i="14"/>
  <c r="M4" i="14"/>
  <c r="M5" i="14"/>
  <c r="M6" i="14"/>
  <c r="M7" i="14"/>
  <c r="M8" i="14"/>
  <c r="M9" i="14"/>
  <c r="M10" i="14"/>
  <c r="M11" i="14"/>
  <c r="M12" i="14"/>
  <c r="M13" i="14"/>
  <c r="M14" i="14"/>
  <c r="M15" i="14"/>
  <c r="M16" i="14"/>
  <c r="M17" i="14"/>
  <c r="M18" i="14"/>
  <c r="M19" i="14"/>
  <c r="M20" i="14"/>
  <c r="M21" i="14"/>
  <c r="M22"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6"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1" i="14"/>
  <c r="M103" i="14"/>
  <c r="M105" i="14"/>
  <c r="M107" i="14"/>
  <c r="M109" i="14"/>
  <c r="M111" i="14"/>
  <c r="P115" i="14"/>
  <c r="N115" i="14"/>
  <c r="O116" i="14"/>
  <c r="P119" i="14"/>
  <c r="N119" i="14"/>
  <c r="O120" i="14"/>
  <c r="P123" i="14"/>
  <c r="N123" i="14"/>
  <c r="O124" i="14"/>
  <c r="P127" i="14"/>
  <c r="N127" i="14"/>
  <c r="O128" i="14"/>
  <c r="P131" i="14"/>
  <c r="N131" i="14"/>
  <c r="O132" i="14"/>
  <c r="P135" i="14"/>
  <c r="N135" i="14"/>
  <c r="O136" i="14"/>
  <c r="P139" i="14"/>
  <c r="N139" i="14"/>
  <c r="O140" i="14"/>
  <c r="P143" i="14"/>
  <c r="N143" i="14"/>
  <c r="O144" i="14"/>
  <c r="P147" i="14"/>
  <c r="N147" i="14"/>
  <c r="O148" i="14"/>
  <c r="P151" i="14"/>
  <c r="N151" i="14"/>
  <c r="O152" i="14"/>
  <c r="P155" i="14"/>
  <c r="N155" i="14"/>
  <c r="O156" i="14"/>
  <c r="P159" i="14"/>
  <c r="N159" i="14"/>
  <c r="P163" i="14"/>
  <c r="N163" i="14"/>
  <c r="P167" i="14"/>
  <c r="N167" i="14"/>
  <c r="O168" i="14"/>
  <c r="M217" i="14"/>
  <c r="O218" i="14"/>
  <c r="P218" i="14"/>
  <c r="N218" i="14"/>
  <c r="M225" i="14"/>
  <c r="O226" i="14"/>
  <c r="P226" i="14"/>
  <c r="N226" i="14"/>
  <c r="O231" i="14"/>
  <c r="N231" i="14"/>
  <c r="P231" i="14"/>
  <c r="O239" i="14"/>
  <c r="N239" i="14"/>
  <c r="P239" i="14"/>
  <c r="O247" i="14"/>
  <c r="N247" i="14"/>
  <c r="P247" i="14"/>
  <c r="O252" i="14"/>
  <c r="N252" i="14"/>
  <c r="Q252" i="14"/>
  <c r="P252" i="14"/>
  <c r="D292" i="14"/>
  <c r="O4" i="15"/>
  <c r="N4" i="15"/>
  <c r="P4" i="15"/>
  <c r="K9" i="15"/>
  <c r="M9" i="15"/>
  <c r="O36" i="15"/>
  <c r="N36" i="15"/>
  <c r="P36" i="15"/>
  <c r="K41" i="15"/>
  <c r="M41" i="15"/>
  <c r="F249" i="13"/>
  <c r="Q249" i="13" s="1"/>
  <c r="F250" i="13"/>
  <c r="L250" i="13" s="1"/>
  <c r="F251" i="13"/>
  <c r="Q251" i="13" s="1"/>
  <c r="F252" i="13"/>
  <c r="L252" i="13" s="1"/>
  <c r="F253" i="13"/>
  <c r="Q253" i="13" s="1"/>
  <c r="F254" i="13"/>
  <c r="L254" i="13" s="1"/>
  <c r="F255" i="13"/>
  <c r="Q255" i="13" s="1"/>
  <c r="F256" i="13"/>
  <c r="L256" i="13" s="1"/>
  <c r="F257" i="13"/>
  <c r="Q257" i="13" s="1"/>
  <c r="F258" i="13"/>
  <c r="L258" i="13" s="1"/>
  <c r="F259" i="13"/>
  <c r="Q259" i="13" s="1"/>
  <c r="F260" i="13"/>
  <c r="L260" i="13" s="1"/>
  <c r="F261" i="13"/>
  <c r="Q261" i="13" s="1"/>
  <c r="F262" i="13"/>
  <c r="L262" i="13" s="1"/>
  <c r="F263" i="13"/>
  <c r="Q263" i="13" s="1"/>
  <c r="F264" i="13"/>
  <c r="L264" i="13" s="1"/>
  <c r="F265" i="13"/>
  <c r="Q265" i="13" s="1"/>
  <c r="F266" i="13"/>
  <c r="L266" i="13" s="1"/>
  <c r="F267" i="13"/>
  <c r="Q267" i="13" s="1"/>
  <c r="F268" i="13"/>
  <c r="Q268" i="13" s="1"/>
  <c r="F269" i="13"/>
  <c r="L269" i="13" s="1"/>
  <c r="F270" i="13"/>
  <c r="L270" i="13" s="1"/>
  <c r="F271" i="13"/>
  <c r="Q271" i="13" s="1"/>
  <c r="F272" i="13"/>
  <c r="Q272" i="13" s="1"/>
  <c r="F273" i="13"/>
  <c r="L273" i="13" s="1"/>
  <c r="F274" i="13"/>
  <c r="Q274" i="13" s="1"/>
  <c r="F275" i="13"/>
  <c r="Q275" i="13" s="1"/>
  <c r="F276" i="13"/>
  <c r="L276" i="13" s="1"/>
  <c r="F277" i="13"/>
  <c r="L277" i="13" s="1"/>
  <c r="F278" i="13"/>
  <c r="L278" i="13" s="1"/>
  <c r="F279" i="13"/>
  <c r="Q279" i="13" s="1"/>
  <c r="F280" i="13"/>
  <c r="Q280" i="13" s="1"/>
  <c r="F281" i="13"/>
  <c r="Q281" i="13" s="1"/>
  <c r="F282" i="13"/>
  <c r="L282" i="13" s="1"/>
  <c r="F283" i="13"/>
  <c r="Q283" i="13" s="1"/>
  <c r="F284" i="13"/>
  <c r="L284" i="13" s="1"/>
  <c r="F285" i="13"/>
  <c r="L285" i="13" s="1"/>
  <c r="F286" i="13"/>
  <c r="L286" i="13" s="1"/>
  <c r="F287" i="13"/>
  <c r="Q287" i="13" s="1"/>
  <c r="F288" i="13"/>
  <c r="L288" i="13" s="1"/>
  <c r="F289" i="13"/>
  <c r="L289" i="13" s="1"/>
  <c r="F290" i="13"/>
  <c r="Q290" i="13" s="1"/>
  <c r="F291" i="13"/>
  <c r="Q291" i="13" s="1"/>
  <c r="F293" i="13"/>
  <c r="L293" i="13" s="1"/>
  <c r="F294" i="13"/>
  <c r="L294" i="13" s="1"/>
  <c r="F295" i="13"/>
  <c r="Q295" i="13" s="1"/>
  <c r="F296" i="13"/>
  <c r="L296" i="13" s="1"/>
  <c r="F297" i="13"/>
  <c r="Q297" i="13" s="1"/>
  <c r="F298" i="13"/>
  <c r="L298" i="13" s="1"/>
  <c r="F299" i="13"/>
  <c r="Q299" i="13" s="1"/>
  <c r="F301" i="13"/>
  <c r="L301" i="13" s="1"/>
  <c r="F302" i="13"/>
  <c r="L302" i="13" s="1"/>
  <c r="E13" i="16"/>
  <c r="J303" i="14"/>
  <c r="K113" i="14"/>
  <c r="P114" i="14"/>
  <c r="N114" i="14"/>
  <c r="O115" i="14"/>
  <c r="P118" i="14"/>
  <c r="N118" i="14"/>
  <c r="O119" i="14"/>
  <c r="P122" i="14"/>
  <c r="N122" i="14"/>
  <c r="O123" i="14"/>
  <c r="P126" i="14"/>
  <c r="N126" i="14"/>
  <c r="O127" i="14"/>
  <c r="P130" i="14"/>
  <c r="N130" i="14"/>
  <c r="O131" i="14"/>
  <c r="P134" i="14"/>
  <c r="N134" i="14"/>
  <c r="O135" i="14"/>
  <c r="P138" i="14"/>
  <c r="N138" i="14"/>
  <c r="O139" i="14"/>
  <c r="P142" i="14"/>
  <c r="N142" i="14"/>
  <c r="O143" i="14"/>
  <c r="P146" i="14"/>
  <c r="N146" i="14"/>
  <c r="O147" i="14"/>
  <c r="P150" i="14"/>
  <c r="N150" i="14"/>
  <c r="O151" i="14"/>
  <c r="P154" i="14"/>
  <c r="N154" i="14"/>
  <c r="O155" i="14"/>
  <c r="P158" i="14"/>
  <c r="N158" i="14"/>
  <c r="O159" i="14"/>
  <c r="P162" i="14"/>
  <c r="N162" i="14"/>
  <c r="O163" i="14"/>
  <c r="P166" i="14"/>
  <c r="N166" i="14"/>
  <c r="O167" i="14"/>
  <c r="P170" i="14"/>
  <c r="N170" i="14"/>
  <c r="K229" i="14"/>
  <c r="M229" i="14"/>
  <c r="O232" i="14"/>
  <c r="N232" i="14"/>
  <c r="P232" i="14"/>
  <c r="M237" i="14"/>
  <c r="O240" i="14"/>
  <c r="N240" i="14"/>
  <c r="P240" i="14"/>
  <c r="K245" i="14"/>
  <c r="M245" i="14"/>
  <c r="O248" i="14"/>
  <c r="N248" i="14"/>
  <c r="P248" i="14"/>
  <c r="D257" i="15"/>
  <c r="R257" i="14"/>
  <c r="M257" i="14"/>
  <c r="F257" i="14"/>
  <c r="L257" i="14" s="1"/>
  <c r="O259" i="14"/>
  <c r="N259" i="14"/>
  <c r="P259" i="14"/>
  <c r="O12" i="15"/>
  <c r="N12" i="15"/>
  <c r="P12" i="15"/>
  <c r="K17" i="15"/>
  <c r="M17" i="15"/>
  <c r="O44" i="15"/>
  <c r="N44" i="15"/>
  <c r="P44" i="15"/>
  <c r="M59" i="15"/>
  <c r="K59" i="15" s="1"/>
  <c r="P87" i="15"/>
  <c r="N87" i="15"/>
  <c r="K87" i="15"/>
  <c r="O87" i="15"/>
  <c r="M215" i="14"/>
  <c r="K218" i="14"/>
  <c r="I218" i="14"/>
  <c r="I303" i="14" s="1"/>
  <c r="M219" i="14"/>
  <c r="K222" i="14"/>
  <c r="I222" i="14"/>
  <c r="M223" i="14"/>
  <c r="K226" i="14"/>
  <c r="I226" i="14"/>
  <c r="M227" i="14"/>
  <c r="K232" i="14"/>
  <c r="K236" i="14"/>
  <c r="K240" i="14"/>
  <c r="K244" i="14"/>
  <c r="K248" i="14"/>
  <c r="F251" i="14"/>
  <c r="L251" i="14" s="1"/>
  <c r="D252" i="15"/>
  <c r="K252" i="14"/>
  <c r="R252" i="14"/>
  <c r="F255" i="14"/>
  <c r="L255" i="14" s="1"/>
  <c r="D256" i="15"/>
  <c r="K256" i="14"/>
  <c r="R256" i="14"/>
  <c r="F259" i="14"/>
  <c r="L259" i="14" s="1"/>
  <c r="O6" i="15"/>
  <c r="N6" i="15"/>
  <c r="P6" i="15"/>
  <c r="O14" i="15"/>
  <c r="N14" i="15"/>
  <c r="P14" i="15"/>
  <c r="O22" i="15"/>
  <c r="N22" i="15"/>
  <c r="P22" i="15"/>
  <c r="O30" i="15"/>
  <c r="N30" i="15"/>
  <c r="P30" i="15"/>
  <c r="O38" i="15"/>
  <c r="N38" i="15"/>
  <c r="P38" i="15"/>
  <c r="K55" i="15"/>
  <c r="M55" i="15"/>
  <c r="P79" i="15"/>
  <c r="K79" i="15"/>
  <c r="O79" i="15"/>
  <c r="N79" i="15"/>
  <c r="P95" i="15"/>
  <c r="N95" i="15"/>
  <c r="K95" i="15"/>
  <c r="O95" i="15"/>
  <c r="K219" i="14"/>
  <c r="K223" i="14"/>
  <c r="K227" i="14"/>
  <c r="O230" i="14"/>
  <c r="N230" i="14"/>
  <c r="K231" i="14"/>
  <c r="O234" i="14"/>
  <c r="N234" i="14"/>
  <c r="K235" i="14"/>
  <c r="O238" i="14"/>
  <c r="N238" i="14"/>
  <c r="K239" i="14"/>
  <c r="O242" i="14"/>
  <c r="N242" i="14"/>
  <c r="K243" i="14"/>
  <c r="O246" i="14"/>
  <c r="N246" i="14"/>
  <c r="K247" i="14"/>
  <c r="O250" i="14"/>
  <c r="N250" i="14"/>
  <c r="D251" i="15"/>
  <c r="K251" i="14"/>
  <c r="R251" i="14"/>
  <c r="O254" i="14"/>
  <c r="N254" i="14"/>
  <c r="D255" i="15"/>
  <c r="K255" i="14"/>
  <c r="R255" i="14"/>
  <c r="O258" i="14"/>
  <c r="N258" i="14"/>
  <c r="D259" i="15"/>
  <c r="K259" i="14"/>
  <c r="R259" i="14"/>
  <c r="P260" i="14"/>
  <c r="O260" i="14"/>
  <c r="N260" i="14"/>
  <c r="P261" i="14"/>
  <c r="O261" i="14"/>
  <c r="N261" i="14"/>
  <c r="P262" i="14"/>
  <c r="O262" i="14"/>
  <c r="N262" i="14"/>
  <c r="P263" i="14"/>
  <c r="O263" i="14"/>
  <c r="N263" i="14"/>
  <c r="P264" i="14"/>
  <c r="O264" i="14"/>
  <c r="N264" i="14"/>
  <c r="P265" i="14"/>
  <c r="O265" i="14"/>
  <c r="N265" i="14"/>
  <c r="P266" i="14"/>
  <c r="O266" i="14"/>
  <c r="N266" i="14"/>
  <c r="P267" i="14"/>
  <c r="O267" i="14"/>
  <c r="N267" i="14"/>
  <c r="P268" i="14"/>
  <c r="O268" i="14"/>
  <c r="N268" i="14"/>
  <c r="P269" i="14"/>
  <c r="O269" i="14"/>
  <c r="N269" i="14"/>
  <c r="P270" i="14"/>
  <c r="O270" i="14"/>
  <c r="N270" i="14"/>
  <c r="P271" i="14"/>
  <c r="O271" i="14"/>
  <c r="N271" i="14"/>
  <c r="P272" i="14"/>
  <c r="O272" i="14"/>
  <c r="N272" i="14"/>
  <c r="P273" i="14"/>
  <c r="O273" i="14"/>
  <c r="N273" i="14"/>
  <c r="P274" i="14"/>
  <c r="O274" i="14"/>
  <c r="N274" i="14"/>
  <c r="P275" i="14"/>
  <c r="O275" i="14"/>
  <c r="N275" i="14"/>
  <c r="P276" i="14"/>
  <c r="O276" i="14"/>
  <c r="N276" i="14"/>
  <c r="P277" i="14"/>
  <c r="O277" i="14"/>
  <c r="N277" i="14"/>
  <c r="P278" i="14"/>
  <c r="O278" i="14"/>
  <c r="N278" i="14"/>
  <c r="P279" i="14"/>
  <c r="O279" i="14"/>
  <c r="N279" i="14"/>
  <c r="P280" i="14"/>
  <c r="O280" i="14"/>
  <c r="N280" i="14"/>
  <c r="P281" i="14"/>
  <c r="O281" i="14"/>
  <c r="N281" i="14"/>
  <c r="K5" i="15"/>
  <c r="M5" i="15"/>
  <c r="O8" i="15"/>
  <c r="N8" i="15"/>
  <c r="P8" i="15"/>
  <c r="K13" i="15"/>
  <c r="M13" i="15"/>
  <c r="O16" i="15"/>
  <c r="N16" i="15"/>
  <c r="P16" i="15"/>
  <c r="K21" i="15"/>
  <c r="M21" i="15"/>
  <c r="O24" i="15"/>
  <c r="N24" i="15"/>
  <c r="P24" i="15"/>
  <c r="K29" i="15"/>
  <c r="M29" i="15"/>
  <c r="O32" i="15"/>
  <c r="N32" i="15"/>
  <c r="P32" i="15"/>
  <c r="M37" i="15"/>
  <c r="K37" i="15" s="1"/>
  <c r="O40" i="15"/>
  <c r="N40" i="15"/>
  <c r="P40" i="15"/>
  <c r="K45" i="15"/>
  <c r="M45" i="15"/>
  <c r="M51" i="15"/>
  <c r="K51" i="15" s="1"/>
  <c r="M67" i="15"/>
  <c r="K67" i="15" s="1"/>
  <c r="P103" i="15"/>
  <c r="N103" i="15"/>
  <c r="K103" i="15"/>
  <c r="O103" i="15"/>
  <c r="O154" i="15"/>
  <c r="N154" i="15"/>
  <c r="P154" i="15"/>
  <c r="M159" i="15"/>
  <c r="K216" i="14"/>
  <c r="N216" i="14"/>
  <c r="K220" i="14"/>
  <c r="N220" i="14"/>
  <c r="K224" i="14"/>
  <c r="N224" i="14"/>
  <c r="K228" i="14"/>
  <c r="N228" i="14"/>
  <c r="K230" i="14"/>
  <c r="P230" i="14"/>
  <c r="K234" i="14"/>
  <c r="P234" i="14"/>
  <c r="K238" i="14"/>
  <c r="P238" i="14"/>
  <c r="K242" i="14"/>
  <c r="P242" i="14"/>
  <c r="K246" i="14"/>
  <c r="P246" i="14"/>
  <c r="D250" i="15"/>
  <c r="K250" i="14"/>
  <c r="R250" i="14"/>
  <c r="P250" i="14"/>
  <c r="Q251" i="14"/>
  <c r="D254" i="15"/>
  <c r="K254" i="14"/>
  <c r="R254" i="14"/>
  <c r="P254" i="14"/>
  <c r="Q255" i="14"/>
  <c r="D258" i="15"/>
  <c r="K258" i="14"/>
  <c r="R258" i="14"/>
  <c r="P258" i="14"/>
  <c r="Q259" i="14"/>
  <c r="D283" i="15"/>
  <c r="Q283" i="14"/>
  <c r="M283" i="14"/>
  <c r="R283" i="14"/>
  <c r="K283" i="14"/>
  <c r="O10" i="15"/>
  <c r="N10" i="15"/>
  <c r="P10" i="15"/>
  <c r="O18" i="15"/>
  <c r="N18" i="15"/>
  <c r="P18" i="15"/>
  <c r="O26" i="15"/>
  <c r="N26" i="15"/>
  <c r="P26" i="15"/>
  <c r="O34" i="15"/>
  <c r="N34" i="15"/>
  <c r="P34" i="15"/>
  <c r="O42" i="15"/>
  <c r="N42" i="15"/>
  <c r="P42" i="15"/>
  <c r="M47" i="15"/>
  <c r="K47" i="15" s="1"/>
  <c r="M63" i="15"/>
  <c r="K63" i="15" s="1"/>
  <c r="R260" i="14"/>
  <c r="R261" i="14"/>
  <c r="R262" i="14"/>
  <c r="R263" i="14"/>
  <c r="R264" i="14"/>
  <c r="R265" i="14"/>
  <c r="R266" i="14"/>
  <c r="R267" i="14"/>
  <c r="R268" i="14"/>
  <c r="R269" i="14"/>
  <c r="R270" i="14"/>
  <c r="R271" i="14"/>
  <c r="R272" i="14"/>
  <c r="R273" i="14"/>
  <c r="R274" i="14"/>
  <c r="R275" i="14"/>
  <c r="R276" i="14"/>
  <c r="R277" i="14"/>
  <c r="R278" i="14"/>
  <c r="R279" i="14"/>
  <c r="R280" i="14"/>
  <c r="R281" i="14"/>
  <c r="D284" i="15"/>
  <c r="M284" i="14"/>
  <c r="F284" i="14"/>
  <c r="L284" i="14" s="1"/>
  <c r="I289" i="14"/>
  <c r="I291" i="14"/>
  <c r="I293" i="14"/>
  <c r="I295" i="14"/>
  <c r="I297" i="14"/>
  <c r="I299" i="14"/>
  <c r="I301" i="14"/>
  <c r="O3" i="15"/>
  <c r="N3" i="15"/>
  <c r="K4" i="15"/>
  <c r="O7" i="15"/>
  <c r="N7" i="15"/>
  <c r="K8" i="15"/>
  <c r="O11" i="15"/>
  <c r="N11" i="15"/>
  <c r="K12" i="15"/>
  <c r="O15" i="15"/>
  <c r="N15" i="15"/>
  <c r="K16" i="15"/>
  <c r="O19" i="15"/>
  <c r="N19" i="15"/>
  <c r="K20" i="15"/>
  <c r="O23" i="15"/>
  <c r="N23" i="15"/>
  <c r="K24" i="15"/>
  <c r="O27" i="15"/>
  <c r="N27" i="15"/>
  <c r="K28" i="15"/>
  <c r="O31" i="15"/>
  <c r="N31" i="15"/>
  <c r="K32" i="15"/>
  <c r="O35" i="15"/>
  <c r="N35" i="15"/>
  <c r="K36" i="15"/>
  <c r="O39" i="15"/>
  <c r="N39" i="15"/>
  <c r="K40" i="15"/>
  <c r="O43" i="15"/>
  <c r="N43" i="15"/>
  <c r="K44" i="15"/>
  <c r="K48" i="15"/>
  <c r="M48" i="15"/>
  <c r="K52" i="15"/>
  <c r="M52" i="15"/>
  <c r="K56" i="15"/>
  <c r="M56" i="15"/>
  <c r="K60" i="15"/>
  <c r="M60" i="15"/>
  <c r="K64" i="15"/>
  <c r="M64" i="15"/>
  <c r="K68" i="15"/>
  <c r="M68" i="15"/>
  <c r="P75" i="15"/>
  <c r="K75" i="15"/>
  <c r="O75" i="15"/>
  <c r="N75" i="15"/>
  <c r="I80" i="15"/>
  <c r="O162" i="15"/>
  <c r="N162" i="15"/>
  <c r="P162" i="15"/>
  <c r="K260" i="14"/>
  <c r="K261" i="14"/>
  <c r="K262" i="14"/>
  <c r="K263" i="14"/>
  <c r="K264" i="14"/>
  <c r="K265" i="14"/>
  <c r="K266" i="14"/>
  <c r="K267" i="14"/>
  <c r="K268" i="14"/>
  <c r="K269" i="14"/>
  <c r="K270" i="14"/>
  <c r="K271" i="14"/>
  <c r="K272" i="14"/>
  <c r="K273" i="14"/>
  <c r="K274" i="14"/>
  <c r="K275" i="14"/>
  <c r="K276" i="14"/>
  <c r="K277" i="14"/>
  <c r="K278" i="14"/>
  <c r="K279" i="14"/>
  <c r="K280" i="14"/>
  <c r="K281" i="14"/>
  <c r="D285" i="15"/>
  <c r="M285" i="14"/>
  <c r="F285" i="14"/>
  <c r="L285" i="14" s="1"/>
  <c r="J14" i="16"/>
  <c r="K3" i="15"/>
  <c r="P3" i="15"/>
  <c r="K7" i="15"/>
  <c r="P7" i="15"/>
  <c r="K11" i="15"/>
  <c r="P11" i="15"/>
  <c r="K15" i="15"/>
  <c r="P15" i="15"/>
  <c r="K19" i="15"/>
  <c r="P19" i="15"/>
  <c r="K23" i="15"/>
  <c r="P23" i="15"/>
  <c r="K27" i="15"/>
  <c r="P27" i="15"/>
  <c r="K31" i="15"/>
  <c r="P31" i="15"/>
  <c r="K35" i="15"/>
  <c r="P35" i="15"/>
  <c r="K39" i="15"/>
  <c r="P39" i="15"/>
  <c r="K43" i="15"/>
  <c r="P43" i="15"/>
  <c r="M49" i="15"/>
  <c r="K49" i="15" s="1"/>
  <c r="M53" i="15"/>
  <c r="K53" i="15" s="1"/>
  <c r="M57" i="15"/>
  <c r="K57" i="15" s="1"/>
  <c r="M61" i="15"/>
  <c r="K61" i="15" s="1"/>
  <c r="M65" i="15"/>
  <c r="K65" i="15" s="1"/>
  <c r="M69" i="15"/>
  <c r="K69" i="15" s="1"/>
  <c r="P71" i="15"/>
  <c r="K71" i="15"/>
  <c r="O71" i="15"/>
  <c r="N71" i="15"/>
  <c r="I76" i="15"/>
  <c r="P83" i="15"/>
  <c r="N83" i="15"/>
  <c r="K83" i="15"/>
  <c r="O83" i="15"/>
  <c r="P91" i="15"/>
  <c r="N91" i="15"/>
  <c r="K91" i="15"/>
  <c r="O91" i="15"/>
  <c r="P99" i="15"/>
  <c r="N99" i="15"/>
  <c r="K99" i="15"/>
  <c r="O99" i="15"/>
  <c r="P107" i="15"/>
  <c r="N107" i="15"/>
  <c r="K107" i="15"/>
  <c r="O107" i="15"/>
  <c r="O138" i="15"/>
  <c r="N138" i="15"/>
  <c r="P138" i="15"/>
  <c r="M143" i="15"/>
  <c r="F260" i="14"/>
  <c r="L260" i="14" s="1"/>
  <c r="F261" i="14"/>
  <c r="L261" i="14" s="1"/>
  <c r="F262" i="14"/>
  <c r="L262" i="14" s="1"/>
  <c r="F263" i="14"/>
  <c r="L263" i="14" s="1"/>
  <c r="F264" i="14"/>
  <c r="L264" i="14" s="1"/>
  <c r="F265" i="14"/>
  <c r="L265" i="14" s="1"/>
  <c r="F266" i="14"/>
  <c r="L266" i="14" s="1"/>
  <c r="F267" i="14"/>
  <c r="L267" i="14" s="1"/>
  <c r="F268" i="14"/>
  <c r="L268" i="14" s="1"/>
  <c r="F269" i="14"/>
  <c r="L269" i="14" s="1"/>
  <c r="F270" i="14"/>
  <c r="L270" i="14" s="1"/>
  <c r="F271" i="14"/>
  <c r="L271" i="14" s="1"/>
  <c r="F272" i="14"/>
  <c r="L272" i="14" s="1"/>
  <c r="F273" i="14"/>
  <c r="L273" i="14" s="1"/>
  <c r="F274" i="14"/>
  <c r="L274" i="14" s="1"/>
  <c r="F275" i="14"/>
  <c r="L275" i="14" s="1"/>
  <c r="F276" i="14"/>
  <c r="L276" i="14" s="1"/>
  <c r="F277" i="14"/>
  <c r="L277" i="14" s="1"/>
  <c r="F278" i="14"/>
  <c r="L278" i="14" s="1"/>
  <c r="F279" i="14"/>
  <c r="L279" i="14" s="1"/>
  <c r="F280" i="14"/>
  <c r="L280" i="14" s="1"/>
  <c r="F281" i="14"/>
  <c r="L281" i="14" s="1"/>
  <c r="D282" i="15"/>
  <c r="Q282" i="14"/>
  <c r="M282" i="14"/>
  <c r="F282" i="14"/>
  <c r="L282" i="14" s="1"/>
  <c r="D286" i="15"/>
  <c r="Q286" i="14"/>
  <c r="M286" i="14"/>
  <c r="K286" i="14" s="1"/>
  <c r="F286" i="14"/>
  <c r="L286" i="14" s="1"/>
  <c r="I288" i="14"/>
  <c r="L288" i="14"/>
  <c r="I290" i="14"/>
  <c r="I292" i="14"/>
  <c r="I294" i="14"/>
  <c r="I296" i="14"/>
  <c r="L296" i="14"/>
  <c r="I298" i="14"/>
  <c r="I300" i="14"/>
  <c r="L300" i="14"/>
  <c r="I302" i="14"/>
  <c r="K6" i="15"/>
  <c r="K10" i="15"/>
  <c r="K14" i="15"/>
  <c r="K18" i="15"/>
  <c r="K22" i="15"/>
  <c r="K26" i="15"/>
  <c r="K30" i="15"/>
  <c r="K34" i="15"/>
  <c r="K38" i="15"/>
  <c r="K42" i="15"/>
  <c r="M46" i="15"/>
  <c r="M50" i="15"/>
  <c r="M54" i="15"/>
  <c r="M58" i="15"/>
  <c r="M62" i="15"/>
  <c r="M66" i="15"/>
  <c r="I72" i="15"/>
  <c r="O146" i="15"/>
  <c r="N146" i="15"/>
  <c r="P146" i="15"/>
  <c r="K151" i="15"/>
  <c r="M151" i="15"/>
  <c r="I193" i="15"/>
  <c r="P82" i="15"/>
  <c r="N82" i="15"/>
  <c r="P86" i="15"/>
  <c r="N86" i="15"/>
  <c r="P90" i="15"/>
  <c r="N90" i="15"/>
  <c r="P94" i="15"/>
  <c r="N94" i="15"/>
  <c r="P98" i="15"/>
  <c r="N98" i="15"/>
  <c r="P102" i="15"/>
  <c r="N102" i="15"/>
  <c r="P106" i="15"/>
  <c r="N106" i="15"/>
  <c r="P108" i="15"/>
  <c r="O108" i="15"/>
  <c r="K108" i="15"/>
  <c r="N108" i="15"/>
  <c r="P109" i="15"/>
  <c r="O109" i="15"/>
  <c r="K109" i="15"/>
  <c r="N109" i="15"/>
  <c r="P110" i="15"/>
  <c r="O110" i="15"/>
  <c r="K110" i="15"/>
  <c r="N110" i="15"/>
  <c r="P111" i="15"/>
  <c r="O111" i="15"/>
  <c r="K111" i="15"/>
  <c r="N111" i="15"/>
  <c r="P112" i="15"/>
  <c r="O112" i="15"/>
  <c r="K112" i="15"/>
  <c r="N112" i="15"/>
  <c r="P113" i="15"/>
  <c r="O113" i="15"/>
  <c r="K113" i="15"/>
  <c r="N113" i="15"/>
  <c r="P114" i="15"/>
  <c r="O114" i="15"/>
  <c r="K114" i="15"/>
  <c r="N114" i="15"/>
  <c r="P115" i="15"/>
  <c r="O115" i="15"/>
  <c r="K115" i="15"/>
  <c r="N115" i="15"/>
  <c r="P116" i="15"/>
  <c r="O116" i="15"/>
  <c r="K116" i="15"/>
  <c r="N116" i="15"/>
  <c r="P117" i="15"/>
  <c r="O117" i="15"/>
  <c r="K117" i="15"/>
  <c r="N117" i="15"/>
  <c r="P118" i="15"/>
  <c r="O118" i="15"/>
  <c r="K118" i="15"/>
  <c r="N118" i="15"/>
  <c r="P119" i="15"/>
  <c r="O119" i="15"/>
  <c r="K119" i="15"/>
  <c r="N119" i="15"/>
  <c r="P120" i="15"/>
  <c r="O120" i="15"/>
  <c r="K120" i="15"/>
  <c r="N120" i="15"/>
  <c r="P121" i="15"/>
  <c r="O121" i="15"/>
  <c r="K121" i="15"/>
  <c r="N121" i="15"/>
  <c r="P122" i="15"/>
  <c r="O122" i="15"/>
  <c r="K122" i="15"/>
  <c r="N122" i="15"/>
  <c r="P123" i="15"/>
  <c r="O123" i="15"/>
  <c r="K123" i="15"/>
  <c r="N123" i="15"/>
  <c r="P124" i="15"/>
  <c r="O124" i="15"/>
  <c r="K124" i="15"/>
  <c r="N124" i="15"/>
  <c r="P125" i="15"/>
  <c r="O125" i="15"/>
  <c r="K125" i="15"/>
  <c r="N125" i="15"/>
  <c r="P126" i="15"/>
  <c r="O126" i="15"/>
  <c r="K126" i="15"/>
  <c r="N126" i="15"/>
  <c r="P127" i="15"/>
  <c r="O127" i="15"/>
  <c r="K127" i="15"/>
  <c r="N127" i="15"/>
  <c r="P128" i="15"/>
  <c r="O128" i="15"/>
  <c r="K128" i="15"/>
  <c r="N128" i="15"/>
  <c r="P129" i="15"/>
  <c r="O129" i="15"/>
  <c r="K129" i="15"/>
  <c r="N129" i="15"/>
  <c r="P130" i="15"/>
  <c r="O130" i="15"/>
  <c r="K130" i="15"/>
  <c r="N130" i="15"/>
  <c r="P131" i="15"/>
  <c r="O131" i="15"/>
  <c r="K131" i="15"/>
  <c r="N131" i="15"/>
  <c r="P132" i="15"/>
  <c r="O132" i="15"/>
  <c r="K132" i="15"/>
  <c r="N132" i="15"/>
  <c r="P133" i="15"/>
  <c r="O133" i="15"/>
  <c r="K133" i="15"/>
  <c r="N133" i="15"/>
  <c r="P134" i="15"/>
  <c r="O134" i="15"/>
  <c r="K134" i="15"/>
  <c r="N134" i="15"/>
  <c r="P135" i="15"/>
  <c r="O135" i="15"/>
  <c r="K135" i="15"/>
  <c r="N135" i="15"/>
  <c r="O141" i="15"/>
  <c r="N141" i="15"/>
  <c r="P141" i="15"/>
  <c r="O149" i="15"/>
  <c r="N149" i="15"/>
  <c r="P149" i="15"/>
  <c r="O157" i="15"/>
  <c r="N157" i="15"/>
  <c r="P157" i="15"/>
  <c r="M171" i="15"/>
  <c r="I173" i="15"/>
  <c r="I201" i="15"/>
  <c r="F288" i="14"/>
  <c r="F289" i="14"/>
  <c r="L289" i="14" s="1"/>
  <c r="F290" i="14"/>
  <c r="L290" i="14" s="1"/>
  <c r="F291" i="14"/>
  <c r="L291" i="14" s="1"/>
  <c r="F292" i="14"/>
  <c r="L292" i="14" s="1"/>
  <c r="F293" i="14"/>
  <c r="L293" i="14" s="1"/>
  <c r="F294" i="14"/>
  <c r="L294" i="14" s="1"/>
  <c r="F295" i="14"/>
  <c r="L295" i="14" s="1"/>
  <c r="F296" i="14"/>
  <c r="F297" i="14"/>
  <c r="L297" i="14" s="1"/>
  <c r="F298" i="14"/>
  <c r="L298" i="14" s="1"/>
  <c r="F299" i="14"/>
  <c r="L299" i="14" s="1"/>
  <c r="F300" i="14"/>
  <c r="F301" i="14"/>
  <c r="L301" i="14" s="1"/>
  <c r="F302" i="14"/>
  <c r="L302" i="14" s="1"/>
  <c r="E14" i="16"/>
  <c r="J303" i="15"/>
  <c r="K70" i="15"/>
  <c r="N72" i="15"/>
  <c r="K74" i="15"/>
  <c r="N76" i="15"/>
  <c r="K78" i="15"/>
  <c r="N80" i="15"/>
  <c r="P81" i="15"/>
  <c r="N81" i="15"/>
  <c r="O82" i="15"/>
  <c r="P85" i="15"/>
  <c r="N85" i="15"/>
  <c r="O86" i="15"/>
  <c r="P89" i="15"/>
  <c r="N89" i="15"/>
  <c r="O90" i="15"/>
  <c r="P93" i="15"/>
  <c r="N93" i="15"/>
  <c r="O94" i="15"/>
  <c r="P97" i="15"/>
  <c r="N97" i="15"/>
  <c r="O98" i="15"/>
  <c r="P101" i="15"/>
  <c r="N101" i="15"/>
  <c r="O102" i="15"/>
  <c r="P105" i="15"/>
  <c r="N105" i="15"/>
  <c r="O106" i="15"/>
  <c r="M139" i="15"/>
  <c r="O142" i="15"/>
  <c r="N142" i="15"/>
  <c r="P142" i="15"/>
  <c r="K147" i="15"/>
  <c r="M147" i="15"/>
  <c r="O150" i="15"/>
  <c r="N150" i="15"/>
  <c r="P150" i="15"/>
  <c r="K155" i="15"/>
  <c r="M155" i="15"/>
  <c r="O158" i="15"/>
  <c r="N158" i="15"/>
  <c r="P158" i="15"/>
  <c r="M163" i="15"/>
  <c r="K163" i="15" s="1"/>
  <c r="M167" i="15"/>
  <c r="I209" i="15"/>
  <c r="M288" i="14"/>
  <c r="Q288" i="14"/>
  <c r="M289" i="14"/>
  <c r="Q289" i="14" s="1"/>
  <c r="M290" i="14"/>
  <c r="Q290" i="14"/>
  <c r="M291" i="14"/>
  <c r="Q291" i="14" s="1"/>
  <c r="M292" i="14"/>
  <c r="Q292" i="14"/>
  <c r="M293" i="14"/>
  <c r="Q293" i="14" s="1"/>
  <c r="M294" i="14"/>
  <c r="Q294" i="14"/>
  <c r="M295" i="14"/>
  <c r="Q295" i="14" s="1"/>
  <c r="M296" i="14"/>
  <c r="Q296" i="14"/>
  <c r="M297" i="14"/>
  <c r="Q297" i="14" s="1"/>
  <c r="M298" i="14"/>
  <c r="Q298" i="14"/>
  <c r="M299" i="14"/>
  <c r="Q299" i="14" s="1"/>
  <c r="M300" i="14"/>
  <c r="Q300" i="14"/>
  <c r="M301" i="14"/>
  <c r="Q301" i="14" s="1"/>
  <c r="M302" i="14"/>
  <c r="Q302" i="14"/>
  <c r="O72" i="15"/>
  <c r="I73" i="15"/>
  <c r="I303" i="15" s="1"/>
  <c r="O76" i="15"/>
  <c r="I77" i="15"/>
  <c r="O80" i="15"/>
  <c r="I81" i="15"/>
  <c r="P84" i="15"/>
  <c r="N84" i="15"/>
  <c r="P88" i="15"/>
  <c r="N88" i="15"/>
  <c r="P92" i="15"/>
  <c r="N92" i="15"/>
  <c r="P96" i="15"/>
  <c r="N96" i="15"/>
  <c r="P100" i="15"/>
  <c r="N100" i="15"/>
  <c r="P104" i="15"/>
  <c r="N104" i="15"/>
  <c r="O137" i="15"/>
  <c r="N137" i="15"/>
  <c r="P137" i="15"/>
  <c r="O145" i="15"/>
  <c r="N145" i="15"/>
  <c r="P145" i="15"/>
  <c r="O153" i="15"/>
  <c r="N153" i="15"/>
  <c r="P153" i="15"/>
  <c r="O161" i="15"/>
  <c r="N161" i="15"/>
  <c r="P161" i="15"/>
  <c r="I185" i="15"/>
  <c r="O220" i="15"/>
  <c r="N220" i="15"/>
  <c r="P220" i="15"/>
  <c r="K138" i="15"/>
  <c r="K142" i="15"/>
  <c r="K146" i="15"/>
  <c r="K150" i="15"/>
  <c r="K154" i="15"/>
  <c r="K158" i="15"/>
  <c r="K162" i="15"/>
  <c r="M168" i="15"/>
  <c r="K172" i="15"/>
  <c r="P180" i="15"/>
  <c r="K180" i="15"/>
  <c r="O180" i="15"/>
  <c r="N180" i="15"/>
  <c r="I183" i="15"/>
  <c r="I191" i="15"/>
  <c r="I199" i="15"/>
  <c r="I207" i="15"/>
  <c r="M228" i="15"/>
  <c r="O136" i="15"/>
  <c r="N136" i="15"/>
  <c r="K137" i="15"/>
  <c r="O140" i="15"/>
  <c r="N140" i="15"/>
  <c r="K141" i="15"/>
  <c r="O144" i="15"/>
  <c r="N144" i="15"/>
  <c r="K145" i="15"/>
  <c r="O148" i="15"/>
  <c r="N148" i="15"/>
  <c r="K149" i="15"/>
  <c r="O152" i="15"/>
  <c r="N152" i="15"/>
  <c r="K153" i="15"/>
  <c r="O156" i="15"/>
  <c r="N156" i="15"/>
  <c r="K157" i="15"/>
  <c r="O160" i="15"/>
  <c r="N160" i="15"/>
  <c r="K161" i="15"/>
  <c r="O164" i="15"/>
  <c r="N164" i="15"/>
  <c r="K165" i="15"/>
  <c r="M165" i="15"/>
  <c r="M169" i="15"/>
  <c r="K169" i="15" s="1"/>
  <c r="P176" i="15"/>
  <c r="K176" i="15"/>
  <c r="O176" i="15"/>
  <c r="N176" i="15"/>
  <c r="I181" i="15"/>
  <c r="I189" i="15"/>
  <c r="I197" i="15"/>
  <c r="I205" i="15"/>
  <c r="I213" i="15"/>
  <c r="M239" i="15"/>
  <c r="K136" i="15"/>
  <c r="P136" i="15"/>
  <c r="K140" i="15"/>
  <c r="P140" i="15"/>
  <c r="K144" i="15"/>
  <c r="P144" i="15"/>
  <c r="K148" i="15"/>
  <c r="P148" i="15"/>
  <c r="K152" i="15"/>
  <c r="P152" i="15"/>
  <c r="K156" i="15"/>
  <c r="P156" i="15"/>
  <c r="K160" i="15"/>
  <c r="P160" i="15"/>
  <c r="K164" i="15"/>
  <c r="P164" i="15"/>
  <c r="M166" i="15"/>
  <c r="M170" i="15"/>
  <c r="M172" i="15"/>
  <c r="I177" i="15"/>
  <c r="I187" i="15"/>
  <c r="I195" i="15"/>
  <c r="I203" i="15"/>
  <c r="I211" i="15"/>
  <c r="P182" i="15"/>
  <c r="O182" i="15"/>
  <c r="K182" i="15"/>
  <c r="P184" i="15"/>
  <c r="O184" i="15"/>
  <c r="K184" i="15"/>
  <c r="P186" i="15"/>
  <c r="O186" i="15"/>
  <c r="K186" i="15"/>
  <c r="P188" i="15"/>
  <c r="O188" i="15"/>
  <c r="K188" i="15"/>
  <c r="P190" i="15"/>
  <c r="O190" i="15"/>
  <c r="K190" i="15"/>
  <c r="P192" i="15"/>
  <c r="O192" i="15"/>
  <c r="K192" i="15"/>
  <c r="P194" i="15"/>
  <c r="O194" i="15"/>
  <c r="K194" i="15"/>
  <c r="P196" i="15"/>
  <c r="O196" i="15"/>
  <c r="K196" i="15"/>
  <c r="P198" i="15"/>
  <c r="O198" i="15"/>
  <c r="K198" i="15"/>
  <c r="P200" i="15"/>
  <c r="O200" i="15"/>
  <c r="K200" i="15"/>
  <c r="P202" i="15"/>
  <c r="O202" i="15"/>
  <c r="K202" i="15"/>
  <c r="P204" i="15"/>
  <c r="O204" i="15"/>
  <c r="K204" i="15"/>
  <c r="P206" i="15"/>
  <c r="O206" i="15"/>
  <c r="K206" i="15"/>
  <c r="P208" i="15"/>
  <c r="O208" i="15"/>
  <c r="K208" i="15"/>
  <c r="P210" i="15"/>
  <c r="O210" i="15"/>
  <c r="K210" i="15"/>
  <c r="P212" i="15"/>
  <c r="O212" i="15"/>
  <c r="K212" i="15"/>
  <c r="M215" i="15"/>
  <c r="O217" i="15"/>
  <c r="P217" i="15"/>
  <c r="N217" i="15"/>
  <c r="M229" i="15"/>
  <c r="K229" i="15" s="1"/>
  <c r="M235" i="15"/>
  <c r="K235" i="15" s="1"/>
  <c r="N173" i="15"/>
  <c r="K175" i="15"/>
  <c r="N177" i="15"/>
  <c r="K179" i="15"/>
  <c r="N182" i="15"/>
  <c r="N184" i="15"/>
  <c r="N186" i="15"/>
  <c r="N188" i="15"/>
  <c r="N190" i="15"/>
  <c r="N192" i="15"/>
  <c r="N194" i="15"/>
  <c r="N196" i="15"/>
  <c r="N198" i="15"/>
  <c r="N200" i="15"/>
  <c r="N202" i="15"/>
  <c r="N204" i="15"/>
  <c r="N206" i="15"/>
  <c r="N208" i="15"/>
  <c r="N210" i="15"/>
  <c r="N212" i="15"/>
  <c r="K219" i="15"/>
  <c r="M219" i="15"/>
  <c r="K220" i="15"/>
  <c r="K225" i="15"/>
  <c r="M225" i="15"/>
  <c r="O227" i="15"/>
  <c r="N227" i="15"/>
  <c r="P227" i="15"/>
  <c r="O173" i="15"/>
  <c r="I174" i="15"/>
  <c r="O177" i="15"/>
  <c r="I178" i="15"/>
  <c r="P181" i="15"/>
  <c r="O181" i="15"/>
  <c r="K181" i="15"/>
  <c r="P183" i="15"/>
  <c r="O183" i="15"/>
  <c r="K183" i="15"/>
  <c r="P185" i="15"/>
  <c r="O185" i="15"/>
  <c r="K185" i="15"/>
  <c r="P187" i="15"/>
  <c r="O187" i="15"/>
  <c r="K187" i="15"/>
  <c r="P189" i="15"/>
  <c r="O189" i="15"/>
  <c r="K189" i="15"/>
  <c r="P191" i="15"/>
  <c r="O191" i="15"/>
  <c r="K191" i="15"/>
  <c r="P193" i="15"/>
  <c r="O193" i="15"/>
  <c r="K193" i="15"/>
  <c r="P195" i="15"/>
  <c r="O195" i="15"/>
  <c r="K195" i="15"/>
  <c r="P197" i="15"/>
  <c r="O197" i="15"/>
  <c r="K197" i="15"/>
  <c r="P199" i="15"/>
  <c r="O199" i="15"/>
  <c r="K199" i="15"/>
  <c r="P201" i="15"/>
  <c r="O201" i="15"/>
  <c r="K201" i="15"/>
  <c r="P203" i="15"/>
  <c r="O203" i="15"/>
  <c r="K203" i="15"/>
  <c r="P205" i="15"/>
  <c r="O205" i="15"/>
  <c r="K205" i="15"/>
  <c r="P207" i="15"/>
  <c r="O207" i="15"/>
  <c r="K207" i="15"/>
  <c r="P209" i="15"/>
  <c r="O209" i="15"/>
  <c r="K209" i="15"/>
  <c r="P211" i="15"/>
  <c r="O211" i="15"/>
  <c r="K211" i="15"/>
  <c r="P213" i="15"/>
  <c r="O213" i="15"/>
  <c r="K213" i="15"/>
  <c r="M216" i="15"/>
  <c r="K221" i="15"/>
  <c r="M221" i="15"/>
  <c r="O223" i="15"/>
  <c r="N223" i="15"/>
  <c r="P223" i="15"/>
  <c r="M224" i="15"/>
  <c r="K224" i="15" s="1"/>
  <c r="M243" i="15"/>
  <c r="K243" i="15" s="1"/>
  <c r="O231" i="15"/>
  <c r="N231" i="15"/>
  <c r="K232" i="15"/>
  <c r="M232" i="15"/>
  <c r="K236" i="15"/>
  <c r="M236" i="15"/>
  <c r="K240" i="15"/>
  <c r="M240" i="15"/>
  <c r="M244" i="15"/>
  <c r="K244" i="15"/>
  <c r="P253" i="15"/>
  <c r="Q253" i="15"/>
  <c r="K253" i="15"/>
  <c r="O253" i="15"/>
  <c r="N253" i="15"/>
  <c r="K217" i="15"/>
  <c r="O222" i="15"/>
  <c r="N222" i="15"/>
  <c r="K223" i="15"/>
  <c r="O226" i="15"/>
  <c r="N226" i="15"/>
  <c r="K227" i="15"/>
  <c r="O230" i="15"/>
  <c r="N230" i="15"/>
  <c r="K231" i="15"/>
  <c r="P231" i="15"/>
  <c r="K233" i="15"/>
  <c r="M233" i="15"/>
  <c r="K237" i="15"/>
  <c r="M237" i="15"/>
  <c r="K241" i="15"/>
  <c r="M241" i="15"/>
  <c r="P245" i="15"/>
  <c r="K245" i="15"/>
  <c r="O245" i="15"/>
  <c r="N245" i="15"/>
  <c r="P249" i="15"/>
  <c r="Q249" i="15"/>
  <c r="K249" i="15"/>
  <c r="O249" i="15"/>
  <c r="N249" i="15"/>
  <c r="L254" i="15"/>
  <c r="I254" i="15"/>
  <c r="N266" i="15"/>
  <c r="P266" i="15"/>
  <c r="O266" i="15"/>
  <c r="K266" i="15"/>
  <c r="Q266" i="15"/>
  <c r="N268" i="15"/>
  <c r="P268" i="15"/>
  <c r="O268" i="15"/>
  <c r="K268" i="15"/>
  <c r="N274" i="15"/>
  <c r="P274" i="15"/>
  <c r="K274" i="15"/>
  <c r="O274" i="15"/>
  <c r="L285" i="15"/>
  <c r="I285" i="15"/>
  <c r="K214" i="15"/>
  <c r="N214" i="15"/>
  <c r="K218" i="15"/>
  <c r="N218" i="15"/>
  <c r="K222" i="15"/>
  <c r="P222" i="15"/>
  <c r="K226" i="15"/>
  <c r="P226" i="15"/>
  <c r="K230" i="15"/>
  <c r="P230" i="15"/>
  <c r="M234" i="15"/>
  <c r="K234" i="15" s="1"/>
  <c r="M238" i="15"/>
  <c r="K238" i="15" s="1"/>
  <c r="M242" i="15"/>
  <c r="K242" i="15" s="1"/>
  <c r="I246" i="15"/>
  <c r="L250" i="15"/>
  <c r="I250" i="15"/>
  <c r="I299" i="15"/>
  <c r="N246" i="15"/>
  <c r="N250" i="15"/>
  <c r="L252" i="15"/>
  <c r="N254" i="15"/>
  <c r="P255" i="15"/>
  <c r="N255" i="15"/>
  <c r="P256" i="15"/>
  <c r="N256" i="15"/>
  <c r="P257" i="15"/>
  <c r="N257" i="15"/>
  <c r="P258" i="15"/>
  <c r="N258" i="15"/>
  <c r="P259" i="15"/>
  <c r="N259" i="15"/>
  <c r="P260" i="15"/>
  <c r="N260" i="15"/>
  <c r="P261" i="15"/>
  <c r="N261" i="15"/>
  <c r="P262" i="15"/>
  <c r="N262" i="15"/>
  <c r="I265" i="15"/>
  <c r="N267" i="15"/>
  <c r="P267" i="15"/>
  <c r="O267" i="15"/>
  <c r="K267" i="15"/>
  <c r="N270" i="15"/>
  <c r="P270" i="15"/>
  <c r="K270" i="15"/>
  <c r="O270" i="15"/>
  <c r="N278" i="15"/>
  <c r="P278" i="15"/>
  <c r="K278" i="15"/>
  <c r="O278" i="15"/>
  <c r="O246" i="15"/>
  <c r="I247" i="15"/>
  <c r="N247" i="15"/>
  <c r="L249" i="15"/>
  <c r="O250" i="15"/>
  <c r="I251" i="15"/>
  <c r="N251" i="15"/>
  <c r="L253" i="15"/>
  <c r="O254" i="15"/>
  <c r="I255" i="15"/>
  <c r="O255" i="15"/>
  <c r="O256" i="15"/>
  <c r="O257" i="15"/>
  <c r="O258" i="15"/>
  <c r="O259" i="15"/>
  <c r="O260" i="15"/>
  <c r="O261" i="15"/>
  <c r="O262" i="15"/>
  <c r="P264" i="15"/>
  <c r="Q264" i="15"/>
  <c r="K264" i="15"/>
  <c r="N264" i="15"/>
  <c r="Q267" i="15"/>
  <c r="N269" i="15"/>
  <c r="P269" i="15"/>
  <c r="N273" i="15"/>
  <c r="P273" i="15"/>
  <c r="N277" i="15"/>
  <c r="P277" i="15"/>
  <c r="N281" i="15"/>
  <c r="P281" i="15"/>
  <c r="P288" i="15"/>
  <c r="Q288" i="15"/>
  <c r="K288" i="15"/>
  <c r="O288" i="15"/>
  <c r="N288" i="15"/>
  <c r="I301" i="15"/>
  <c r="L301" i="15"/>
  <c r="N272" i="15"/>
  <c r="P272" i="15"/>
  <c r="N276" i="15"/>
  <c r="P276" i="15"/>
  <c r="N280" i="15"/>
  <c r="P280" i="15"/>
  <c r="L289" i="15"/>
  <c r="I289" i="15"/>
  <c r="I291" i="15"/>
  <c r="L291" i="15"/>
  <c r="Q302" i="15"/>
  <c r="F263" i="15"/>
  <c r="L263" i="15" s="1"/>
  <c r="M263" i="15"/>
  <c r="L264" i="15"/>
  <c r="O265" i="15"/>
  <c r="N271" i="15"/>
  <c r="P271" i="15"/>
  <c r="O272" i="15"/>
  <c r="N275" i="15"/>
  <c r="P275" i="15"/>
  <c r="O276" i="15"/>
  <c r="Q277" i="15"/>
  <c r="N279" i="15"/>
  <c r="P279" i="15"/>
  <c r="O280" i="15"/>
  <c r="Q281" i="15"/>
  <c r="P284" i="15"/>
  <c r="O284" i="15"/>
  <c r="N284" i="15"/>
  <c r="I295" i="15"/>
  <c r="L295" i="15"/>
  <c r="F268" i="15"/>
  <c r="L268" i="15" s="1"/>
  <c r="F269" i="15"/>
  <c r="L269" i="15" s="1"/>
  <c r="F270" i="15"/>
  <c r="Q270" i="15" s="1"/>
  <c r="F271" i="15"/>
  <c r="Q271" i="15" s="1"/>
  <c r="F272" i="15"/>
  <c r="Q272" i="15" s="1"/>
  <c r="F273" i="15"/>
  <c r="L273" i="15" s="1"/>
  <c r="F274" i="15"/>
  <c r="L274" i="15" s="1"/>
  <c r="F275" i="15"/>
  <c r="F276" i="15"/>
  <c r="F277" i="15"/>
  <c r="L277" i="15" s="1"/>
  <c r="F278" i="15"/>
  <c r="L278" i="15" s="1"/>
  <c r="F279" i="15"/>
  <c r="F280" i="15"/>
  <c r="F281" i="15"/>
  <c r="L281" i="15" s="1"/>
  <c r="F282" i="15"/>
  <c r="L282" i="15" s="1"/>
  <c r="P282" i="15"/>
  <c r="F283" i="15"/>
  <c r="L283" i="15" s="1"/>
  <c r="P283" i="15"/>
  <c r="K286" i="15"/>
  <c r="Q286" i="15"/>
  <c r="I290" i="15"/>
  <c r="L290" i="15"/>
  <c r="I294" i="15"/>
  <c r="L294" i="15"/>
  <c r="I298" i="15"/>
  <c r="Q282" i="15"/>
  <c r="Q283" i="15"/>
  <c r="L287" i="15"/>
  <c r="I293" i="15"/>
  <c r="L293" i="15"/>
  <c r="Q293" i="15"/>
  <c r="I297" i="15"/>
  <c r="L297" i="15"/>
  <c r="Q297" i="15"/>
  <c r="I300" i="15"/>
  <c r="I302" i="15"/>
  <c r="J15" i="16"/>
  <c r="L284" i="15"/>
  <c r="K284" i="15"/>
  <c r="Q284" i="15"/>
  <c r="O285" i="15"/>
  <c r="I286" i="15"/>
  <c r="N286" i="15"/>
  <c r="L288" i="15"/>
  <c r="O289" i="15"/>
  <c r="I292" i="15"/>
  <c r="L292" i="15"/>
  <c r="Q292" i="15"/>
  <c r="I296" i="15"/>
  <c r="L296" i="15"/>
  <c r="Q296" i="15"/>
  <c r="D15" i="16"/>
  <c r="P290" i="15"/>
  <c r="P291" i="15"/>
  <c r="P292" i="15"/>
  <c r="P293" i="15"/>
  <c r="P294" i="15"/>
  <c r="P295" i="15"/>
  <c r="P296" i="15"/>
  <c r="P297" i="15"/>
  <c r="F298" i="15"/>
  <c r="Q298" i="15" s="1"/>
  <c r="F299" i="15"/>
  <c r="L299" i="15" s="1"/>
  <c r="F300" i="15"/>
  <c r="L300" i="15" s="1"/>
  <c r="F301" i="15"/>
  <c r="F302" i="15"/>
  <c r="L302" i="15" s="1"/>
  <c r="M299" i="15"/>
  <c r="M300" i="15"/>
  <c r="Q300" i="15" s="1"/>
  <c r="M301" i="15"/>
  <c r="M302" i="15"/>
  <c r="Q3" i="6" l="1"/>
  <c r="K3" i="6"/>
  <c r="D3" i="7"/>
  <c r="F3" i="7" s="1"/>
  <c r="R13" i="6"/>
  <c r="D15" i="6"/>
  <c r="F15" i="6" s="1"/>
  <c r="D11" i="6"/>
  <c r="F11" i="6" s="1"/>
  <c r="R11" i="6" s="1"/>
  <c r="D7" i="6"/>
  <c r="F7" i="6" s="1"/>
  <c r="R243" i="4"/>
  <c r="K102" i="4"/>
  <c r="K78" i="4"/>
  <c r="R99" i="4"/>
  <c r="R194" i="4"/>
  <c r="K194" i="4"/>
  <c r="R170" i="4"/>
  <c r="K170" i="4"/>
  <c r="R74" i="4"/>
  <c r="K74" i="4"/>
  <c r="K226" i="4"/>
  <c r="R143" i="4"/>
  <c r="R97" i="4"/>
  <c r="R95" i="4"/>
  <c r="R137" i="4"/>
  <c r="K86" i="4"/>
  <c r="D303" i="5"/>
  <c r="K104" i="4"/>
  <c r="K80" i="4"/>
  <c r="K108" i="4"/>
  <c r="R230" i="4"/>
  <c r="K230" i="4"/>
  <c r="R222" i="4"/>
  <c r="K222" i="4"/>
  <c r="R182" i="4"/>
  <c r="K182" i="4"/>
  <c r="R134" i="4"/>
  <c r="K134" i="4"/>
  <c r="K212" i="4"/>
  <c r="K116" i="4"/>
  <c r="K146" i="4"/>
  <c r="K96" i="4"/>
  <c r="C7" i="16"/>
  <c r="I303" i="8"/>
  <c r="D248" i="6"/>
  <c r="F248" i="6" s="1"/>
  <c r="K248" i="6" s="1"/>
  <c r="P248" i="15"/>
  <c r="N248" i="15"/>
  <c r="O248" i="15"/>
  <c r="K248" i="15"/>
  <c r="P301" i="15"/>
  <c r="K301" i="15"/>
  <c r="O301" i="15"/>
  <c r="N301" i="15"/>
  <c r="L298" i="15"/>
  <c r="Q273" i="15"/>
  <c r="L270" i="15"/>
  <c r="P263" i="15"/>
  <c r="O263" i="15"/>
  <c r="Q263" i="15"/>
  <c r="N263" i="15"/>
  <c r="K263" i="15"/>
  <c r="L272" i="15"/>
  <c r="Q278" i="15"/>
  <c r="P244" i="15"/>
  <c r="O244" i="15"/>
  <c r="N244" i="15"/>
  <c r="O225" i="15"/>
  <c r="N225" i="15"/>
  <c r="P225" i="15"/>
  <c r="O219" i="15"/>
  <c r="N219" i="15"/>
  <c r="P219" i="15"/>
  <c r="O170" i="15"/>
  <c r="N170" i="15"/>
  <c r="P170" i="15"/>
  <c r="O166" i="15"/>
  <c r="N166" i="15"/>
  <c r="P166" i="15"/>
  <c r="O239" i="15"/>
  <c r="N239" i="15"/>
  <c r="P239" i="15"/>
  <c r="O168" i="15"/>
  <c r="N168" i="15"/>
  <c r="P168" i="15"/>
  <c r="O167" i="15"/>
  <c r="N167" i="15"/>
  <c r="P167" i="15"/>
  <c r="O147" i="15"/>
  <c r="N147" i="15"/>
  <c r="P147" i="15"/>
  <c r="O171" i="15"/>
  <c r="N171" i="15"/>
  <c r="P171" i="15"/>
  <c r="O66" i="15"/>
  <c r="N66" i="15"/>
  <c r="P66" i="15"/>
  <c r="O62" i="15"/>
  <c r="N62" i="15"/>
  <c r="P62" i="15"/>
  <c r="O58" i="15"/>
  <c r="N58" i="15"/>
  <c r="P58" i="15"/>
  <c r="O54" i="15"/>
  <c r="N54" i="15"/>
  <c r="P54" i="15"/>
  <c r="O50" i="15"/>
  <c r="N50" i="15"/>
  <c r="P50" i="15"/>
  <c r="O46" i="15"/>
  <c r="N46" i="15"/>
  <c r="P46" i="15"/>
  <c r="Q278" i="14"/>
  <c r="Q274" i="14"/>
  <c r="Q270" i="14"/>
  <c r="Q266" i="14"/>
  <c r="Q262" i="14"/>
  <c r="O159" i="15"/>
  <c r="N159" i="15"/>
  <c r="P159" i="15"/>
  <c r="O215" i="14"/>
  <c r="P215" i="14"/>
  <c r="N215" i="14"/>
  <c r="O225" i="14"/>
  <c r="P225" i="14"/>
  <c r="N225" i="14"/>
  <c r="N105" i="14"/>
  <c r="O105" i="14"/>
  <c r="P105" i="14"/>
  <c r="K105" i="14"/>
  <c r="Q287" i="14"/>
  <c r="Q302" i="13"/>
  <c r="L290" i="13"/>
  <c r="Q286" i="13"/>
  <c r="L274" i="13"/>
  <c r="Q270" i="13"/>
  <c r="L297" i="13"/>
  <c r="Q293" i="13"/>
  <c r="L281" i="13"/>
  <c r="Q277" i="13"/>
  <c r="O221" i="14"/>
  <c r="P221" i="14"/>
  <c r="N221" i="14"/>
  <c r="L261" i="13"/>
  <c r="L299" i="12"/>
  <c r="Q299" i="12"/>
  <c r="L295" i="12"/>
  <c r="Q295" i="12"/>
  <c r="L291" i="12"/>
  <c r="Q291" i="12"/>
  <c r="L287" i="12"/>
  <c r="Q287" i="12"/>
  <c r="L283" i="12"/>
  <c r="Q283" i="12"/>
  <c r="L279" i="12"/>
  <c r="Q279" i="12"/>
  <c r="L275" i="12"/>
  <c r="Q275" i="12"/>
  <c r="L271" i="12"/>
  <c r="Q271" i="12"/>
  <c r="L267" i="12"/>
  <c r="Q267" i="12"/>
  <c r="L263" i="12"/>
  <c r="Q263" i="12"/>
  <c r="L259" i="12"/>
  <c r="Q259" i="12"/>
  <c r="L255" i="12"/>
  <c r="Q255" i="12"/>
  <c r="L251" i="12"/>
  <c r="Q251" i="12"/>
  <c r="Q276" i="13"/>
  <c r="L275" i="13"/>
  <c r="L255" i="13"/>
  <c r="C12" i="16"/>
  <c r="L265" i="13"/>
  <c r="L249" i="13"/>
  <c r="O202" i="13"/>
  <c r="P202" i="13"/>
  <c r="N202" i="13"/>
  <c r="P205" i="11"/>
  <c r="O205" i="11"/>
  <c r="N205" i="11"/>
  <c r="K205" i="11"/>
  <c r="P197" i="11"/>
  <c r="O197" i="11"/>
  <c r="N197" i="11"/>
  <c r="K197" i="11"/>
  <c r="P189" i="11"/>
  <c r="O189" i="11"/>
  <c r="N189" i="11"/>
  <c r="K189" i="11"/>
  <c r="P181" i="11"/>
  <c r="O181" i="11"/>
  <c r="N181" i="11"/>
  <c r="K181" i="11"/>
  <c r="P173" i="11"/>
  <c r="O173" i="11"/>
  <c r="N173" i="11"/>
  <c r="K173" i="11"/>
  <c r="P165" i="11"/>
  <c r="O165" i="11"/>
  <c r="N165" i="11"/>
  <c r="K165" i="11"/>
  <c r="P160" i="11"/>
  <c r="N160" i="11"/>
  <c r="K160" i="11"/>
  <c r="O160" i="11"/>
  <c r="P157" i="11"/>
  <c r="O157" i="11"/>
  <c r="N157" i="11"/>
  <c r="K157" i="11"/>
  <c r="P152" i="11"/>
  <c r="N152" i="11"/>
  <c r="K152" i="11"/>
  <c r="O152" i="11"/>
  <c r="P149" i="11"/>
  <c r="O149" i="11"/>
  <c r="N149" i="11"/>
  <c r="K149" i="11"/>
  <c r="P144" i="11"/>
  <c r="N144" i="11"/>
  <c r="K144" i="11"/>
  <c r="O144" i="11"/>
  <c r="P141" i="11"/>
  <c r="O141" i="11"/>
  <c r="N141" i="11"/>
  <c r="K141" i="11"/>
  <c r="P136" i="11"/>
  <c r="N136" i="11"/>
  <c r="K136" i="11"/>
  <c r="O136" i="11"/>
  <c r="P133" i="11"/>
  <c r="O133" i="11"/>
  <c r="N133" i="11"/>
  <c r="K133" i="11"/>
  <c r="P128" i="11"/>
  <c r="N128" i="11"/>
  <c r="K128" i="11"/>
  <c r="O128" i="11"/>
  <c r="P125" i="11"/>
  <c r="O125" i="11"/>
  <c r="N125" i="11"/>
  <c r="K125" i="11"/>
  <c r="P120" i="11"/>
  <c r="N120" i="11"/>
  <c r="K120" i="11"/>
  <c r="O120" i="11"/>
  <c r="P117" i="11"/>
  <c r="O117" i="11"/>
  <c r="N117" i="11"/>
  <c r="K117" i="11"/>
  <c r="P112" i="11"/>
  <c r="N112" i="11"/>
  <c r="K112" i="11"/>
  <c r="O112" i="11"/>
  <c r="P109" i="11"/>
  <c r="O109" i="11"/>
  <c r="N109" i="11"/>
  <c r="K109" i="11"/>
  <c r="P107" i="11"/>
  <c r="O107" i="11"/>
  <c r="N107" i="11"/>
  <c r="K107" i="11"/>
  <c r="P105" i="11"/>
  <c r="O105" i="11"/>
  <c r="N105" i="11"/>
  <c r="K105" i="11"/>
  <c r="P103" i="11"/>
  <c r="O103" i="11"/>
  <c r="N103" i="11"/>
  <c r="K103" i="11"/>
  <c r="P101" i="11"/>
  <c r="O101" i="11"/>
  <c r="N101" i="11"/>
  <c r="K101" i="11"/>
  <c r="P99" i="11"/>
  <c r="O99" i="11"/>
  <c r="N99" i="11"/>
  <c r="K99" i="11"/>
  <c r="P97" i="11"/>
  <c r="O97" i="11"/>
  <c r="N97" i="11"/>
  <c r="K97" i="11"/>
  <c r="P95" i="11"/>
  <c r="O95" i="11"/>
  <c r="N95" i="11"/>
  <c r="K95" i="11"/>
  <c r="P93" i="11"/>
  <c r="O93" i="11"/>
  <c r="N93" i="11"/>
  <c r="K93" i="11"/>
  <c r="P91" i="11"/>
  <c r="O91" i="11"/>
  <c r="N91" i="11"/>
  <c r="K91" i="11"/>
  <c r="P89" i="11"/>
  <c r="O89" i="11"/>
  <c r="N89" i="11"/>
  <c r="K89" i="11"/>
  <c r="P87" i="11"/>
  <c r="O87" i="11"/>
  <c r="N87" i="11"/>
  <c r="K87" i="11"/>
  <c r="N156" i="12"/>
  <c r="P156" i="12"/>
  <c r="O156" i="12"/>
  <c r="N140" i="12"/>
  <c r="P140" i="12"/>
  <c r="O140" i="12"/>
  <c r="N124" i="12"/>
  <c r="P124" i="12"/>
  <c r="O124" i="12"/>
  <c r="O10" i="12"/>
  <c r="N10" i="12"/>
  <c r="P10" i="12"/>
  <c r="N154" i="12"/>
  <c r="P154" i="12"/>
  <c r="O154" i="12"/>
  <c r="N146" i="12"/>
  <c r="P146" i="12"/>
  <c r="O146" i="12"/>
  <c r="N138" i="12"/>
  <c r="P138" i="12"/>
  <c r="O138" i="12"/>
  <c r="N130" i="12"/>
  <c r="P130" i="12"/>
  <c r="O130" i="12"/>
  <c r="N122" i="12"/>
  <c r="P122" i="12"/>
  <c r="O122" i="12"/>
  <c r="N114" i="12"/>
  <c r="P114" i="12"/>
  <c r="O114" i="12"/>
  <c r="L259" i="13"/>
  <c r="N152" i="12"/>
  <c r="P152" i="12"/>
  <c r="O152" i="12"/>
  <c r="N120" i="12"/>
  <c r="P120" i="12"/>
  <c r="O120" i="12"/>
  <c r="K6" i="3"/>
  <c r="N158" i="12"/>
  <c r="P158" i="12"/>
  <c r="O158" i="12"/>
  <c r="N150" i="12"/>
  <c r="P150" i="12"/>
  <c r="O150" i="12"/>
  <c r="N142" i="12"/>
  <c r="P142" i="12"/>
  <c r="O142" i="12"/>
  <c r="N134" i="12"/>
  <c r="P134" i="12"/>
  <c r="O134" i="12"/>
  <c r="N126" i="12"/>
  <c r="P126" i="12"/>
  <c r="O126" i="12"/>
  <c r="N118" i="12"/>
  <c r="P118" i="12"/>
  <c r="O118" i="12"/>
  <c r="N110" i="12"/>
  <c r="P110" i="12"/>
  <c r="O110" i="12"/>
  <c r="K10" i="12"/>
  <c r="N83" i="11"/>
  <c r="P83" i="11"/>
  <c r="K83" i="11"/>
  <c r="O83" i="11"/>
  <c r="N67" i="11"/>
  <c r="P67" i="11"/>
  <c r="K67" i="11"/>
  <c r="O67" i="11"/>
  <c r="O86" i="11"/>
  <c r="N86" i="11"/>
  <c r="P86" i="11"/>
  <c r="O78" i="11"/>
  <c r="N78" i="11"/>
  <c r="P78" i="11"/>
  <c r="O70" i="11"/>
  <c r="N70" i="11"/>
  <c r="P70" i="11"/>
  <c r="O58" i="11"/>
  <c r="N58" i="11"/>
  <c r="P58" i="11"/>
  <c r="K58" i="11"/>
  <c r="P84" i="11"/>
  <c r="O84" i="11"/>
  <c r="N84" i="11"/>
  <c r="P68" i="11"/>
  <c r="O68" i="11"/>
  <c r="N68" i="11"/>
  <c r="C10" i="16"/>
  <c r="P48" i="11"/>
  <c r="O48" i="11"/>
  <c r="N48" i="11"/>
  <c r="L266" i="10"/>
  <c r="Q266" i="10"/>
  <c r="L258" i="10"/>
  <c r="Q258" i="10"/>
  <c r="P300" i="15"/>
  <c r="O300" i="15"/>
  <c r="N300" i="15"/>
  <c r="K300" i="15"/>
  <c r="L280" i="15"/>
  <c r="Q280" i="15"/>
  <c r="L276" i="15"/>
  <c r="Q276" i="15"/>
  <c r="Q269" i="15"/>
  <c r="L271" i="15"/>
  <c r="Q274" i="15"/>
  <c r="Q268" i="15"/>
  <c r="O235" i="15"/>
  <c r="N235" i="15"/>
  <c r="P235" i="15"/>
  <c r="O215" i="15"/>
  <c r="P215" i="15"/>
  <c r="N215" i="15"/>
  <c r="O169" i="15"/>
  <c r="N169" i="15"/>
  <c r="P169" i="15"/>
  <c r="O165" i="15"/>
  <c r="N165" i="15"/>
  <c r="P165" i="15"/>
  <c r="P301" i="14"/>
  <c r="O301" i="14"/>
  <c r="N301" i="14"/>
  <c r="K301" i="14"/>
  <c r="P299" i="14"/>
  <c r="O299" i="14"/>
  <c r="N299" i="14"/>
  <c r="K299" i="14"/>
  <c r="P297" i="14"/>
  <c r="O297" i="14"/>
  <c r="N297" i="14"/>
  <c r="K297" i="14"/>
  <c r="P295" i="14"/>
  <c r="O295" i="14"/>
  <c r="N295" i="14"/>
  <c r="K295" i="14"/>
  <c r="P293" i="14"/>
  <c r="O293" i="14"/>
  <c r="N293" i="14"/>
  <c r="K293" i="14"/>
  <c r="P291" i="14"/>
  <c r="O291" i="14"/>
  <c r="N291" i="14"/>
  <c r="K291" i="14"/>
  <c r="P289" i="14"/>
  <c r="O289" i="14"/>
  <c r="N289" i="14"/>
  <c r="K289" i="14"/>
  <c r="O139" i="15"/>
  <c r="N139" i="15"/>
  <c r="P139" i="15"/>
  <c r="M6" i="3"/>
  <c r="N286" i="14"/>
  <c r="P286" i="14"/>
  <c r="O286" i="14"/>
  <c r="N282" i="14"/>
  <c r="P282" i="14"/>
  <c r="O282" i="14"/>
  <c r="O143" i="15"/>
  <c r="N143" i="15"/>
  <c r="P143" i="15"/>
  <c r="O285" i="14"/>
  <c r="N285" i="14"/>
  <c r="P285" i="14"/>
  <c r="K285" i="14"/>
  <c r="K282" i="14"/>
  <c r="O47" i="15"/>
  <c r="N47" i="15"/>
  <c r="P47" i="15"/>
  <c r="Q281" i="14"/>
  <c r="Q277" i="14"/>
  <c r="Q273" i="14"/>
  <c r="Q269" i="14"/>
  <c r="Q265" i="14"/>
  <c r="Q261" i="14"/>
  <c r="O51" i="15"/>
  <c r="N51" i="15"/>
  <c r="P51" i="15"/>
  <c r="O227" i="14"/>
  <c r="P227" i="14"/>
  <c r="N227" i="14"/>
  <c r="L6" i="3"/>
  <c r="O59" i="15"/>
  <c r="N59" i="15"/>
  <c r="P59" i="15"/>
  <c r="O257" i="14"/>
  <c r="N257" i="14"/>
  <c r="P257" i="14"/>
  <c r="O237" i="14"/>
  <c r="N237" i="14"/>
  <c r="P237" i="14"/>
  <c r="O217" i="14"/>
  <c r="P217" i="14"/>
  <c r="N217" i="14"/>
  <c r="N111" i="14"/>
  <c r="O111" i="14"/>
  <c r="P111" i="14"/>
  <c r="K111" i="14"/>
  <c r="N103" i="14"/>
  <c r="O103" i="14"/>
  <c r="P103" i="14"/>
  <c r="K103" i="14"/>
  <c r="N98" i="14"/>
  <c r="P98" i="14"/>
  <c r="O98" i="14"/>
  <c r="K98" i="14"/>
  <c r="N96" i="14"/>
  <c r="P96" i="14"/>
  <c r="O96" i="14"/>
  <c r="K96" i="14"/>
  <c r="N94" i="14"/>
  <c r="P94" i="14"/>
  <c r="O94" i="14"/>
  <c r="K94" i="14"/>
  <c r="N92" i="14"/>
  <c r="P92" i="14"/>
  <c r="O92" i="14"/>
  <c r="K92" i="14"/>
  <c r="N90" i="14"/>
  <c r="P90" i="14"/>
  <c r="O90" i="14"/>
  <c r="K90" i="14"/>
  <c r="N88" i="14"/>
  <c r="P88" i="14"/>
  <c r="O88" i="14"/>
  <c r="K88" i="14"/>
  <c r="N86" i="14"/>
  <c r="P86" i="14"/>
  <c r="O86" i="14"/>
  <c r="K86" i="14"/>
  <c r="N84" i="14"/>
  <c r="P84" i="14"/>
  <c r="O84" i="14"/>
  <c r="K84" i="14"/>
  <c r="N82" i="14"/>
  <c r="P82" i="14"/>
  <c r="O82" i="14"/>
  <c r="K82" i="14"/>
  <c r="N80" i="14"/>
  <c r="P80" i="14"/>
  <c r="O80" i="14"/>
  <c r="K80" i="14"/>
  <c r="N78" i="14"/>
  <c r="P78" i="14"/>
  <c r="O78" i="14"/>
  <c r="K78" i="14"/>
  <c r="N76" i="14"/>
  <c r="P76" i="14"/>
  <c r="O76" i="14"/>
  <c r="K76" i="14"/>
  <c r="N74" i="14"/>
  <c r="P74" i="14"/>
  <c r="O74" i="14"/>
  <c r="K74" i="14"/>
  <c r="N72" i="14"/>
  <c r="P72" i="14"/>
  <c r="O72" i="14"/>
  <c r="K72" i="14"/>
  <c r="N70" i="14"/>
  <c r="P70" i="14"/>
  <c r="O70" i="14"/>
  <c r="K70" i="14"/>
  <c r="N68" i="14"/>
  <c r="P68" i="14"/>
  <c r="O68" i="14"/>
  <c r="K68" i="14"/>
  <c r="N66" i="14"/>
  <c r="P66" i="14"/>
  <c r="O66" i="14"/>
  <c r="K66" i="14"/>
  <c r="N64" i="14"/>
  <c r="P64" i="14"/>
  <c r="O64" i="14"/>
  <c r="K64" i="14"/>
  <c r="N62" i="14"/>
  <c r="P62" i="14"/>
  <c r="O62" i="14"/>
  <c r="K62" i="14"/>
  <c r="N60" i="14"/>
  <c r="P60" i="14"/>
  <c r="O60" i="14"/>
  <c r="K60" i="14"/>
  <c r="N58" i="14"/>
  <c r="P58" i="14"/>
  <c r="O58" i="14"/>
  <c r="K58" i="14"/>
  <c r="N56" i="14"/>
  <c r="P56" i="14"/>
  <c r="O56" i="14"/>
  <c r="K56" i="14"/>
  <c r="N54" i="14"/>
  <c r="P54" i="14"/>
  <c r="O54" i="14"/>
  <c r="K54" i="14"/>
  <c r="N52" i="14"/>
  <c r="P52" i="14"/>
  <c r="O52" i="14"/>
  <c r="K52" i="14"/>
  <c r="N50" i="14"/>
  <c r="P50" i="14"/>
  <c r="O50" i="14"/>
  <c r="K50" i="14"/>
  <c r="N48" i="14"/>
  <c r="P48" i="14"/>
  <c r="O48" i="14"/>
  <c r="K48" i="14"/>
  <c r="N46" i="14"/>
  <c r="P46" i="14"/>
  <c r="O46" i="14"/>
  <c r="K46" i="14"/>
  <c r="N44" i="14"/>
  <c r="P44" i="14"/>
  <c r="O44" i="14"/>
  <c r="K44" i="14"/>
  <c r="N42" i="14"/>
  <c r="P42" i="14"/>
  <c r="O42" i="14"/>
  <c r="K42" i="14"/>
  <c r="N40" i="14"/>
  <c r="P40" i="14"/>
  <c r="O40" i="14"/>
  <c r="K40" i="14"/>
  <c r="N38" i="14"/>
  <c r="P38" i="14"/>
  <c r="O38" i="14"/>
  <c r="K38" i="14"/>
  <c r="N36" i="14"/>
  <c r="P36" i="14"/>
  <c r="O36" i="14"/>
  <c r="K36" i="14"/>
  <c r="N34" i="14"/>
  <c r="P34" i="14"/>
  <c r="O34" i="14"/>
  <c r="K34" i="14"/>
  <c r="N32" i="14"/>
  <c r="P32" i="14"/>
  <c r="O32" i="14"/>
  <c r="K32" i="14"/>
  <c r="N30" i="14"/>
  <c r="P30" i="14"/>
  <c r="O30" i="14"/>
  <c r="K30" i="14"/>
  <c r="N28" i="14"/>
  <c r="P28" i="14"/>
  <c r="O28" i="14"/>
  <c r="K28" i="14"/>
  <c r="N26" i="14"/>
  <c r="P26" i="14"/>
  <c r="O26" i="14"/>
  <c r="K26" i="14"/>
  <c r="N24" i="14"/>
  <c r="P24" i="14"/>
  <c r="O24" i="14"/>
  <c r="K24" i="14"/>
  <c r="N22" i="14"/>
  <c r="P22" i="14"/>
  <c r="O22" i="14"/>
  <c r="K22" i="14"/>
  <c r="N20" i="14"/>
  <c r="P20" i="14"/>
  <c r="O20" i="14"/>
  <c r="K20" i="14"/>
  <c r="N18" i="14"/>
  <c r="P18" i="14"/>
  <c r="O18" i="14"/>
  <c r="K18" i="14"/>
  <c r="N16" i="14"/>
  <c r="P16" i="14"/>
  <c r="O16" i="14"/>
  <c r="K16" i="14"/>
  <c r="N14" i="14"/>
  <c r="P14" i="14"/>
  <c r="O14" i="14"/>
  <c r="K14" i="14"/>
  <c r="N12" i="14"/>
  <c r="P12" i="14"/>
  <c r="O12" i="14"/>
  <c r="K12" i="14"/>
  <c r="N10" i="14"/>
  <c r="P10" i="14"/>
  <c r="O10" i="14"/>
  <c r="K10" i="14"/>
  <c r="N8" i="14"/>
  <c r="P8" i="14"/>
  <c r="O8" i="14"/>
  <c r="K8" i="14"/>
  <c r="N6" i="14"/>
  <c r="P6" i="14"/>
  <c r="O6" i="14"/>
  <c r="K6" i="14"/>
  <c r="N4" i="14"/>
  <c r="P4" i="14"/>
  <c r="O4" i="14"/>
  <c r="K4" i="14"/>
  <c r="C13" i="16"/>
  <c r="O33" i="15"/>
  <c r="N33" i="15"/>
  <c r="P33" i="15"/>
  <c r="Q249" i="14"/>
  <c r="O241" i="14"/>
  <c r="N241" i="14"/>
  <c r="P241" i="14"/>
  <c r="Q298" i="13"/>
  <c r="Q282" i="13"/>
  <c r="Q266" i="13"/>
  <c r="Q264" i="13"/>
  <c r="Q262" i="13"/>
  <c r="Q260" i="13"/>
  <c r="Q258" i="13"/>
  <c r="Q256" i="13"/>
  <c r="Q254" i="13"/>
  <c r="Q252" i="13"/>
  <c r="Q250" i="13"/>
  <c r="Q289" i="13"/>
  <c r="Q273" i="13"/>
  <c r="O253" i="14"/>
  <c r="N253" i="14"/>
  <c r="P253" i="14"/>
  <c r="Q296" i="13"/>
  <c r="L295" i="13"/>
  <c r="L302" i="12"/>
  <c r="Q302" i="12"/>
  <c r="L298" i="12"/>
  <c r="Q298" i="12"/>
  <c r="L294" i="12"/>
  <c r="Q294" i="12"/>
  <c r="L290" i="12"/>
  <c r="Q290" i="12"/>
  <c r="L286" i="12"/>
  <c r="Q286" i="12"/>
  <c r="L282" i="12"/>
  <c r="Q282" i="12"/>
  <c r="L278" i="12"/>
  <c r="Q278" i="12"/>
  <c r="L274" i="12"/>
  <c r="Q274" i="12"/>
  <c r="L270" i="12"/>
  <c r="Q270" i="12"/>
  <c r="L266" i="12"/>
  <c r="Q266" i="12"/>
  <c r="L262" i="12"/>
  <c r="Q262" i="12"/>
  <c r="L258" i="12"/>
  <c r="Q258" i="12"/>
  <c r="L254" i="12"/>
  <c r="Q254" i="12"/>
  <c r="L250" i="12"/>
  <c r="Q250" i="12"/>
  <c r="Q288" i="13"/>
  <c r="L287" i="13"/>
  <c r="L299" i="13"/>
  <c r="P301" i="11"/>
  <c r="O301" i="11"/>
  <c r="N301" i="11"/>
  <c r="K301" i="11"/>
  <c r="P299" i="11"/>
  <c r="O299" i="11"/>
  <c r="N299" i="11"/>
  <c r="K299" i="11"/>
  <c r="P297" i="11"/>
  <c r="O297" i="11"/>
  <c r="N297" i="11"/>
  <c r="K297" i="11"/>
  <c r="P295" i="11"/>
  <c r="O295" i="11"/>
  <c r="N295" i="11"/>
  <c r="K295" i="11"/>
  <c r="P293" i="11"/>
  <c r="O293" i="11"/>
  <c r="N293" i="11"/>
  <c r="K293" i="11"/>
  <c r="P291" i="11"/>
  <c r="O291" i="11"/>
  <c r="N291" i="11"/>
  <c r="K291" i="11"/>
  <c r="P289" i="11"/>
  <c r="O289" i="11"/>
  <c r="N289" i="11"/>
  <c r="K289" i="11"/>
  <c r="P287" i="11"/>
  <c r="O287" i="11"/>
  <c r="N287" i="11"/>
  <c r="K287" i="11"/>
  <c r="P285" i="11"/>
  <c r="O285" i="11"/>
  <c r="N285" i="11"/>
  <c r="K285" i="11"/>
  <c r="P283" i="11"/>
  <c r="O283" i="11"/>
  <c r="N283" i="11"/>
  <c r="K283" i="11"/>
  <c r="P281" i="11"/>
  <c r="O281" i="11"/>
  <c r="N281" i="11"/>
  <c r="K281" i="11"/>
  <c r="P279" i="11"/>
  <c r="O279" i="11"/>
  <c r="N279" i="11"/>
  <c r="K279" i="11"/>
  <c r="P277" i="11"/>
  <c r="O277" i="11"/>
  <c r="N277" i="11"/>
  <c r="K277" i="11"/>
  <c r="P275" i="11"/>
  <c r="O275" i="11"/>
  <c r="N275" i="11"/>
  <c r="K275" i="11"/>
  <c r="P273" i="11"/>
  <c r="O273" i="11"/>
  <c r="N273" i="11"/>
  <c r="K273" i="11"/>
  <c r="P271" i="11"/>
  <c r="O271" i="11"/>
  <c r="N271" i="11"/>
  <c r="K271" i="11"/>
  <c r="P269" i="11"/>
  <c r="O269" i="11"/>
  <c r="N269" i="11"/>
  <c r="K269" i="11"/>
  <c r="P267" i="11"/>
  <c r="O267" i="11"/>
  <c r="N267" i="11"/>
  <c r="K267" i="11"/>
  <c r="P265" i="11"/>
  <c r="O265" i="11"/>
  <c r="N265" i="11"/>
  <c r="K265" i="11"/>
  <c r="P263" i="11"/>
  <c r="O263" i="11"/>
  <c r="N263" i="11"/>
  <c r="K263" i="11"/>
  <c r="P261" i="11"/>
  <c r="O261" i="11"/>
  <c r="N261" i="11"/>
  <c r="K261" i="11"/>
  <c r="P259" i="11"/>
  <c r="O259" i="11"/>
  <c r="K259" i="11"/>
  <c r="N259" i="11"/>
  <c r="P257" i="11"/>
  <c r="O257" i="11"/>
  <c r="N257" i="11"/>
  <c r="K257" i="11"/>
  <c r="P255" i="11"/>
  <c r="O255" i="11"/>
  <c r="N255" i="11"/>
  <c r="K255" i="11"/>
  <c r="P253" i="11"/>
  <c r="O253" i="11"/>
  <c r="N253" i="11"/>
  <c r="K253" i="11"/>
  <c r="P251" i="11"/>
  <c r="O251" i="11"/>
  <c r="K251" i="11"/>
  <c r="N251" i="11"/>
  <c r="P249" i="11"/>
  <c r="O249" i="11"/>
  <c r="N249" i="11"/>
  <c r="K249" i="11"/>
  <c r="P247" i="11"/>
  <c r="O247" i="11"/>
  <c r="N247" i="11"/>
  <c r="K247" i="11"/>
  <c r="P245" i="11"/>
  <c r="O245" i="11"/>
  <c r="N245" i="11"/>
  <c r="K245" i="11"/>
  <c r="P243" i="11"/>
  <c r="O243" i="11"/>
  <c r="K243" i="11"/>
  <c r="N243" i="11"/>
  <c r="P241" i="11"/>
  <c r="O241" i="11"/>
  <c r="N241" i="11"/>
  <c r="K241" i="11"/>
  <c r="P239" i="11"/>
  <c r="O239" i="11"/>
  <c r="N239" i="11"/>
  <c r="K239" i="11"/>
  <c r="P237" i="11"/>
  <c r="O237" i="11"/>
  <c r="N237" i="11"/>
  <c r="K237" i="11"/>
  <c r="P235" i="11"/>
  <c r="O235" i="11"/>
  <c r="N235" i="11"/>
  <c r="K235" i="11"/>
  <c r="P233" i="11"/>
  <c r="O233" i="11"/>
  <c r="N233" i="11"/>
  <c r="K233" i="11"/>
  <c r="P231" i="11"/>
  <c r="O231" i="11"/>
  <c r="N231" i="11"/>
  <c r="K231" i="11"/>
  <c r="P229" i="11"/>
  <c r="O229" i="11"/>
  <c r="N229" i="11"/>
  <c r="K229" i="11"/>
  <c r="P227" i="11"/>
  <c r="O227" i="11"/>
  <c r="N227" i="11"/>
  <c r="K227" i="11"/>
  <c r="P225" i="11"/>
  <c r="O225" i="11"/>
  <c r="N225" i="11"/>
  <c r="K225" i="11"/>
  <c r="P223" i="11"/>
  <c r="O223" i="11"/>
  <c r="N223" i="11"/>
  <c r="K223" i="11"/>
  <c r="P221" i="11"/>
  <c r="O221" i="11"/>
  <c r="N221" i="11"/>
  <c r="K221" i="11"/>
  <c r="P219" i="11"/>
  <c r="O219" i="11"/>
  <c r="N219" i="11"/>
  <c r="K219" i="11"/>
  <c r="P217" i="11"/>
  <c r="O217" i="11"/>
  <c r="N217" i="11"/>
  <c r="K217" i="11"/>
  <c r="P215" i="11"/>
  <c r="O215" i="11"/>
  <c r="N215" i="11"/>
  <c r="K215" i="11"/>
  <c r="P213" i="11"/>
  <c r="O213" i="11"/>
  <c r="N213" i="11"/>
  <c r="K213" i="11"/>
  <c r="P211" i="11"/>
  <c r="O211" i="11"/>
  <c r="N211" i="11"/>
  <c r="K211" i="11"/>
  <c r="P209" i="11"/>
  <c r="O209" i="11"/>
  <c r="N209" i="11"/>
  <c r="K209" i="11"/>
  <c r="P207" i="11"/>
  <c r="O207" i="11"/>
  <c r="N207" i="11"/>
  <c r="K207" i="11"/>
  <c r="P204" i="11"/>
  <c r="N204" i="11"/>
  <c r="K204" i="11"/>
  <c r="O204" i="11"/>
  <c r="P202" i="11"/>
  <c r="N202" i="11"/>
  <c r="K202" i="11"/>
  <c r="O202" i="11"/>
  <c r="P199" i="11"/>
  <c r="O199" i="11"/>
  <c r="N199" i="11"/>
  <c r="K199" i="11"/>
  <c r="P196" i="11"/>
  <c r="N196" i="11"/>
  <c r="K196" i="11"/>
  <c r="O196" i="11"/>
  <c r="P194" i="11"/>
  <c r="N194" i="11"/>
  <c r="K194" i="11"/>
  <c r="O194" i="11"/>
  <c r="P191" i="11"/>
  <c r="O191" i="11"/>
  <c r="N191" i="11"/>
  <c r="K191" i="11"/>
  <c r="P188" i="11"/>
  <c r="N188" i="11"/>
  <c r="K188" i="11"/>
  <c r="O188" i="11"/>
  <c r="P186" i="11"/>
  <c r="N186" i="11"/>
  <c r="K186" i="11"/>
  <c r="O186" i="11"/>
  <c r="P183" i="11"/>
  <c r="O183" i="11"/>
  <c r="N183" i="11"/>
  <c r="K183" i="11"/>
  <c r="P180" i="11"/>
  <c r="N180" i="11"/>
  <c r="K180" i="11"/>
  <c r="O180" i="11"/>
  <c r="P178" i="11"/>
  <c r="N178" i="11"/>
  <c r="K178" i="11"/>
  <c r="O178" i="11"/>
  <c r="P175" i="11"/>
  <c r="O175" i="11"/>
  <c r="N175" i="11"/>
  <c r="K175" i="11"/>
  <c r="P172" i="11"/>
  <c r="N172" i="11"/>
  <c r="K172" i="11"/>
  <c r="O172" i="11"/>
  <c r="P170" i="11"/>
  <c r="N170" i="11"/>
  <c r="K170" i="11"/>
  <c r="O170" i="11"/>
  <c r="P167" i="11"/>
  <c r="O167" i="11"/>
  <c r="N167" i="11"/>
  <c r="K167" i="11"/>
  <c r="P164" i="11"/>
  <c r="N164" i="11"/>
  <c r="K164" i="11"/>
  <c r="O164" i="11"/>
  <c r="P162" i="11"/>
  <c r="N162" i="11"/>
  <c r="K162" i="11"/>
  <c r="O162" i="11"/>
  <c r="P159" i="11"/>
  <c r="O159" i="11"/>
  <c r="N159" i="11"/>
  <c r="K159" i="11"/>
  <c r="P154" i="11"/>
  <c r="N154" i="11"/>
  <c r="K154" i="11"/>
  <c r="O154" i="11"/>
  <c r="P151" i="11"/>
  <c r="O151" i="11"/>
  <c r="N151" i="11"/>
  <c r="K151" i="11"/>
  <c r="P146" i="11"/>
  <c r="N146" i="11"/>
  <c r="K146" i="11"/>
  <c r="O146" i="11"/>
  <c r="P143" i="11"/>
  <c r="O143" i="11"/>
  <c r="N143" i="11"/>
  <c r="K143" i="11"/>
  <c r="P138" i="11"/>
  <c r="N138" i="11"/>
  <c r="K138" i="11"/>
  <c r="O138" i="11"/>
  <c r="P135" i="11"/>
  <c r="O135" i="11"/>
  <c r="N135" i="11"/>
  <c r="K135" i="11"/>
  <c r="P130" i="11"/>
  <c r="N130" i="11"/>
  <c r="K130" i="11"/>
  <c r="O130" i="11"/>
  <c r="P127" i="11"/>
  <c r="O127" i="11"/>
  <c r="N127" i="11"/>
  <c r="K127" i="11"/>
  <c r="P122" i="11"/>
  <c r="N122" i="11"/>
  <c r="K122" i="11"/>
  <c r="O122" i="11"/>
  <c r="P119" i="11"/>
  <c r="O119" i="11"/>
  <c r="N119" i="11"/>
  <c r="K119" i="11"/>
  <c r="P114" i="11"/>
  <c r="N114" i="11"/>
  <c r="K114" i="11"/>
  <c r="O114" i="11"/>
  <c r="P111" i="11"/>
  <c r="O111" i="11"/>
  <c r="N111" i="11"/>
  <c r="K111" i="11"/>
  <c r="Q284" i="13"/>
  <c r="L283" i="13"/>
  <c r="K156" i="12"/>
  <c r="K140" i="12"/>
  <c r="K124" i="12"/>
  <c r="O14" i="12"/>
  <c r="N14" i="12"/>
  <c r="P14" i="12"/>
  <c r="K154" i="12"/>
  <c r="K146" i="12"/>
  <c r="K138" i="12"/>
  <c r="K130" i="12"/>
  <c r="K122" i="12"/>
  <c r="K114" i="12"/>
  <c r="K152" i="12"/>
  <c r="N144" i="12"/>
  <c r="P144" i="12"/>
  <c r="O144" i="12"/>
  <c r="K120" i="12"/>
  <c r="N112" i="12"/>
  <c r="P112" i="12"/>
  <c r="O112" i="12"/>
  <c r="K158" i="12"/>
  <c r="K150" i="12"/>
  <c r="K142" i="12"/>
  <c r="K134" i="12"/>
  <c r="K126" i="12"/>
  <c r="K118" i="12"/>
  <c r="K110" i="12"/>
  <c r="N79" i="11"/>
  <c r="P79" i="11"/>
  <c r="K79" i="11"/>
  <c r="O79" i="11"/>
  <c r="N63" i="11"/>
  <c r="O63" i="11"/>
  <c r="P63" i="11"/>
  <c r="K63" i="11"/>
  <c r="N59" i="11"/>
  <c r="O59" i="11"/>
  <c r="P59" i="11"/>
  <c r="K59" i="11"/>
  <c r="O5" i="12"/>
  <c r="N5" i="12"/>
  <c r="P5" i="12"/>
  <c r="O9" i="12"/>
  <c r="N9" i="12"/>
  <c r="P9" i="12"/>
  <c r="P80" i="11"/>
  <c r="O80" i="11"/>
  <c r="N80" i="11"/>
  <c r="P64" i="11"/>
  <c r="O64" i="11"/>
  <c r="N64" i="11"/>
  <c r="O55" i="11"/>
  <c r="P55" i="11"/>
  <c r="N55" i="11"/>
  <c r="K55" i="11"/>
  <c r="P54" i="11"/>
  <c r="N54" i="11"/>
  <c r="O54" i="11"/>
  <c r="N46" i="11"/>
  <c r="P46" i="11"/>
  <c r="O46" i="11"/>
  <c r="K46" i="11"/>
  <c r="K86" i="11"/>
  <c r="K70" i="11"/>
  <c r="P61" i="11"/>
  <c r="O61" i="11"/>
  <c r="N61" i="11"/>
  <c r="O49" i="11"/>
  <c r="N49" i="11"/>
  <c r="P49" i="11"/>
  <c r="K49" i="11"/>
  <c r="N251" i="10"/>
  <c r="P251" i="10"/>
  <c r="O251" i="10"/>
  <c r="K251" i="10"/>
  <c r="N249" i="10"/>
  <c r="P249" i="10"/>
  <c r="O249" i="10"/>
  <c r="K249" i="10"/>
  <c r="N247" i="10"/>
  <c r="P247" i="10"/>
  <c r="O247" i="10"/>
  <c r="K247" i="10"/>
  <c r="N245" i="10"/>
  <c r="P245" i="10"/>
  <c r="O245" i="10"/>
  <c r="K245" i="10"/>
  <c r="N243" i="10"/>
  <c r="P243" i="10"/>
  <c r="O243" i="10"/>
  <c r="K243" i="10"/>
  <c r="N241" i="10"/>
  <c r="P241" i="10"/>
  <c r="O241" i="10"/>
  <c r="K241" i="10"/>
  <c r="N239" i="10"/>
  <c r="P239" i="10"/>
  <c r="O239" i="10"/>
  <c r="K239" i="10"/>
  <c r="N237" i="10"/>
  <c r="P237" i="10"/>
  <c r="O237" i="10"/>
  <c r="K237" i="10"/>
  <c r="N235" i="10"/>
  <c r="P235" i="10"/>
  <c r="O235" i="10"/>
  <c r="K235" i="10"/>
  <c r="N233" i="10"/>
  <c r="P233" i="10"/>
  <c r="O233" i="10"/>
  <c r="K233" i="10"/>
  <c r="N231" i="10"/>
  <c r="P231" i="10"/>
  <c r="O231" i="10"/>
  <c r="K231" i="10"/>
  <c r="N229" i="10"/>
  <c r="P229" i="10"/>
  <c r="O229" i="10"/>
  <c r="K229" i="10"/>
  <c r="N227" i="10"/>
  <c r="P227" i="10"/>
  <c r="O227" i="10"/>
  <c r="K227" i="10"/>
  <c r="N225" i="10"/>
  <c r="P225" i="10"/>
  <c r="O225" i="10"/>
  <c r="K225" i="10"/>
  <c r="N223" i="10"/>
  <c r="P223" i="10"/>
  <c r="O223" i="10"/>
  <c r="K223" i="10"/>
  <c r="N221" i="10"/>
  <c r="P221" i="10"/>
  <c r="O221" i="10"/>
  <c r="K221" i="10"/>
  <c r="N219" i="10"/>
  <c r="P219" i="10"/>
  <c r="O219" i="10"/>
  <c r="K219" i="10"/>
  <c r="N217" i="10"/>
  <c r="P217" i="10"/>
  <c r="O217" i="10"/>
  <c r="K217" i="10"/>
  <c r="N215" i="10"/>
  <c r="P215" i="10"/>
  <c r="O215" i="10"/>
  <c r="K215" i="10"/>
  <c r="N213" i="10"/>
  <c r="P213" i="10"/>
  <c r="O213" i="10"/>
  <c r="K213" i="10"/>
  <c r="N211" i="10"/>
  <c r="P211" i="10"/>
  <c r="O211" i="10"/>
  <c r="K211" i="10"/>
  <c r="N209" i="10"/>
  <c r="P209" i="10"/>
  <c r="O209" i="10"/>
  <c r="K209" i="10"/>
  <c r="N207" i="10"/>
  <c r="P207" i="10"/>
  <c r="O207" i="10"/>
  <c r="K207" i="10"/>
  <c r="N205" i="10"/>
  <c r="P205" i="10"/>
  <c r="O205" i="10"/>
  <c r="K205" i="10"/>
  <c r="N203" i="10"/>
  <c r="P203" i="10"/>
  <c r="O203" i="10"/>
  <c r="K203" i="10"/>
  <c r="N201" i="10"/>
  <c r="P201" i="10"/>
  <c r="O201" i="10"/>
  <c r="K201" i="10"/>
  <c r="N199" i="10"/>
  <c r="P199" i="10"/>
  <c r="O199" i="10"/>
  <c r="K199" i="10"/>
  <c r="N197" i="10"/>
  <c r="P197" i="10"/>
  <c r="O197" i="10"/>
  <c r="K197" i="10"/>
  <c r="N195" i="10"/>
  <c r="P195" i="10"/>
  <c r="O195" i="10"/>
  <c r="K195" i="10"/>
  <c r="N193" i="10"/>
  <c r="P193" i="10"/>
  <c r="O193" i="10"/>
  <c r="K193" i="10"/>
  <c r="N191" i="10"/>
  <c r="P191" i="10"/>
  <c r="O191" i="10"/>
  <c r="K191" i="10"/>
  <c r="N189" i="10"/>
  <c r="P189" i="10"/>
  <c r="O189" i="10"/>
  <c r="K189" i="10"/>
  <c r="N187" i="10"/>
  <c r="P187" i="10"/>
  <c r="O187" i="10"/>
  <c r="K187" i="10"/>
  <c r="N185" i="10"/>
  <c r="P185" i="10"/>
  <c r="O185" i="10"/>
  <c r="K185" i="10"/>
  <c r="N183" i="10"/>
  <c r="P183" i="10"/>
  <c r="O183" i="10"/>
  <c r="K183" i="10"/>
  <c r="N181" i="10"/>
  <c r="P181" i="10"/>
  <c r="O181" i="10"/>
  <c r="K181" i="10"/>
  <c r="N179" i="10"/>
  <c r="P179" i="10"/>
  <c r="O179" i="10"/>
  <c r="K179" i="10"/>
  <c r="N177" i="10"/>
  <c r="P177" i="10"/>
  <c r="O177" i="10"/>
  <c r="K177" i="10"/>
  <c r="K54" i="11"/>
  <c r="P299" i="15"/>
  <c r="K299" i="15"/>
  <c r="O299" i="15"/>
  <c r="N299" i="15"/>
  <c r="Q299" i="15"/>
  <c r="L279" i="15"/>
  <c r="Q279" i="15"/>
  <c r="L275" i="15"/>
  <c r="Q275" i="15"/>
  <c r="O242" i="15"/>
  <c r="N242" i="15"/>
  <c r="P242" i="15"/>
  <c r="O238" i="15"/>
  <c r="N238" i="15"/>
  <c r="P238" i="15"/>
  <c r="O234" i="15"/>
  <c r="N234" i="15"/>
  <c r="P234" i="15"/>
  <c r="O243" i="15"/>
  <c r="N243" i="15"/>
  <c r="P243" i="15"/>
  <c r="O224" i="15"/>
  <c r="N224" i="15"/>
  <c r="P224" i="15"/>
  <c r="O216" i="15"/>
  <c r="P216" i="15"/>
  <c r="N216" i="15"/>
  <c r="K216" i="15"/>
  <c r="O163" i="15"/>
  <c r="N163" i="15"/>
  <c r="P163" i="15"/>
  <c r="O69" i="15"/>
  <c r="N69" i="15"/>
  <c r="P69" i="15"/>
  <c r="O65" i="15"/>
  <c r="N65" i="15"/>
  <c r="P65" i="15"/>
  <c r="O61" i="15"/>
  <c r="N61" i="15"/>
  <c r="P61" i="15"/>
  <c r="O57" i="15"/>
  <c r="N57" i="15"/>
  <c r="P57" i="15"/>
  <c r="O53" i="15"/>
  <c r="N53" i="15"/>
  <c r="P53" i="15"/>
  <c r="O49" i="15"/>
  <c r="N49" i="15"/>
  <c r="P49" i="15"/>
  <c r="Q285" i="14"/>
  <c r="O68" i="15"/>
  <c r="N68" i="15"/>
  <c r="P68" i="15"/>
  <c r="O64" i="15"/>
  <c r="N64" i="15"/>
  <c r="P64" i="15"/>
  <c r="O60" i="15"/>
  <c r="N60" i="15"/>
  <c r="P60" i="15"/>
  <c r="O56" i="15"/>
  <c r="N56" i="15"/>
  <c r="P56" i="15"/>
  <c r="O52" i="15"/>
  <c r="N52" i="15"/>
  <c r="P52" i="15"/>
  <c r="O48" i="15"/>
  <c r="N48" i="15"/>
  <c r="P48" i="15"/>
  <c r="P284" i="14"/>
  <c r="K284" i="14"/>
  <c r="O284" i="14"/>
  <c r="N284" i="14"/>
  <c r="P283" i="14"/>
  <c r="O283" i="14"/>
  <c r="N283" i="14"/>
  <c r="Q280" i="14"/>
  <c r="Q276" i="14"/>
  <c r="Q272" i="14"/>
  <c r="Q268" i="14"/>
  <c r="Q264" i="14"/>
  <c r="Q260" i="14"/>
  <c r="K159" i="15"/>
  <c r="K215" i="14"/>
  <c r="O223" i="14"/>
  <c r="P223" i="14"/>
  <c r="N223" i="14"/>
  <c r="O17" i="15"/>
  <c r="N17" i="15"/>
  <c r="P17" i="15"/>
  <c r="O41" i="15"/>
  <c r="N41" i="15"/>
  <c r="P41" i="15"/>
  <c r="O9" i="15"/>
  <c r="N9" i="15"/>
  <c r="P9" i="15"/>
  <c r="K225" i="14"/>
  <c r="N109" i="14"/>
  <c r="O109" i="14"/>
  <c r="P109" i="14"/>
  <c r="K109" i="14"/>
  <c r="N101" i="14"/>
  <c r="O101" i="14"/>
  <c r="P101" i="14"/>
  <c r="K101" i="14"/>
  <c r="Q294" i="13"/>
  <c r="Q278" i="13"/>
  <c r="O25" i="15"/>
  <c r="N25" i="15"/>
  <c r="P25" i="15"/>
  <c r="Q301" i="13"/>
  <c r="Q285" i="13"/>
  <c r="Q269" i="13"/>
  <c r="K221" i="14"/>
  <c r="L280" i="13"/>
  <c r="L272" i="13"/>
  <c r="L268" i="13"/>
  <c r="L279" i="13"/>
  <c r="L253" i="13"/>
  <c r="O206" i="13"/>
  <c r="P206" i="13"/>
  <c r="N206" i="13"/>
  <c r="L301" i="12"/>
  <c r="Q301" i="12"/>
  <c r="L297" i="12"/>
  <c r="Q297" i="12"/>
  <c r="L293" i="12"/>
  <c r="Q293" i="12"/>
  <c r="L289" i="12"/>
  <c r="Q289" i="12"/>
  <c r="L285" i="12"/>
  <c r="Q285" i="12"/>
  <c r="L281" i="12"/>
  <c r="Q281" i="12"/>
  <c r="L277" i="12"/>
  <c r="Q277" i="12"/>
  <c r="L273" i="12"/>
  <c r="Q273" i="12"/>
  <c r="L269" i="12"/>
  <c r="Q269" i="12"/>
  <c r="L265" i="12"/>
  <c r="Q265" i="12"/>
  <c r="L261" i="12"/>
  <c r="Q261" i="12"/>
  <c r="L257" i="12"/>
  <c r="Q257" i="12"/>
  <c r="L253" i="12"/>
  <c r="Q253" i="12"/>
  <c r="L249" i="12"/>
  <c r="Q249" i="12"/>
  <c r="L263" i="13"/>
  <c r="L271" i="13"/>
  <c r="L257" i="13"/>
  <c r="O198" i="13"/>
  <c r="P198" i="13"/>
  <c r="N198" i="13"/>
  <c r="K202" i="13"/>
  <c r="K303" i="13" s="1"/>
  <c r="P201" i="11"/>
  <c r="O201" i="11"/>
  <c r="N201" i="11"/>
  <c r="K201" i="11"/>
  <c r="P193" i="11"/>
  <c r="O193" i="11"/>
  <c r="N193" i="11"/>
  <c r="K193" i="11"/>
  <c r="P185" i="11"/>
  <c r="O185" i="11"/>
  <c r="N185" i="11"/>
  <c r="K185" i="11"/>
  <c r="P177" i="11"/>
  <c r="O177" i="11"/>
  <c r="N177" i="11"/>
  <c r="K177" i="11"/>
  <c r="P169" i="11"/>
  <c r="O169" i="11"/>
  <c r="N169" i="11"/>
  <c r="K169" i="11"/>
  <c r="P161" i="11"/>
  <c r="O161" i="11"/>
  <c r="N161" i="11"/>
  <c r="K161" i="11"/>
  <c r="P156" i="11"/>
  <c r="N156" i="11"/>
  <c r="K156" i="11"/>
  <c r="O156" i="11"/>
  <c r="P153" i="11"/>
  <c r="O153" i="11"/>
  <c r="N153" i="11"/>
  <c r="K153" i="11"/>
  <c r="P148" i="11"/>
  <c r="N148" i="11"/>
  <c r="K148" i="11"/>
  <c r="O148" i="11"/>
  <c r="P145" i="11"/>
  <c r="O145" i="11"/>
  <c r="N145" i="11"/>
  <c r="K145" i="11"/>
  <c r="P140" i="11"/>
  <c r="N140" i="11"/>
  <c r="K140" i="11"/>
  <c r="O140" i="11"/>
  <c r="P137" i="11"/>
  <c r="O137" i="11"/>
  <c r="N137" i="11"/>
  <c r="K137" i="11"/>
  <c r="P132" i="11"/>
  <c r="N132" i="11"/>
  <c r="K132" i="11"/>
  <c r="O132" i="11"/>
  <c r="P129" i="11"/>
  <c r="O129" i="11"/>
  <c r="N129" i="11"/>
  <c r="K129" i="11"/>
  <c r="P124" i="11"/>
  <c r="N124" i="11"/>
  <c r="K124" i="11"/>
  <c r="O124" i="11"/>
  <c r="P121" i="11"/>
  <c r="O121" i="11"/>
  <c r="N121" i="11"/>
  <c r="K121" i="11"/>
  <c r="P116" i="11"/>
  <c r="N116" i="11"/>
  <c r="K116" i="11"/>
  <c r="O116" i="11"/>
  <c r="P113" i="11"/>
  <c r="O113" i="11"/>
  <c r="N113" i="11"/>
  <c r="K113" i="11"/>
  <c r="P108" i="11"/>
  <c r="N108" i="11"/>
  <c r="K108" i="11"/>
  <c r="O108" i="11"/>
  <c r="P106" i="11"/>
  <c r="N106" i="11"/>
  <c r="K106" i="11"/>
  <c r="O106" i="11"/>
  <c r="P104" i="11"/>
  <c r="N104" i="11"/>
  <c r="K104" i="11"/>
  <c r="O104" i="11"/>
  <c r="P102" i="11"/>
  <c r="N102" i="11"/>
  <c r="K102" i="11"/>
  <c r="O102" i="11"/>
  <c r="P100" i="11"/>
  <c r="N100" i="11"/>
  <c r="K100" i="11"/>
  <c r="O100" i="11"/>
  <c r="P98" i="11"/>
  <c r="N98" i="11"/>
  <c r="K98" i="11"/>
  <c r="O98" i="11"/>
  <c r="P96" i="11"/>
  <c r="N96" i="11"/>
  <c r="K96" i="11"/>
  <c r="O96" i="11"/>
  <c r="P94" i="11"/>
  <c r="N94" i="11"/>
  <c r="K94" i="11"/>
  <c r="O94" i="11"/>
  <c r="P92" i="11"/>
  <c r="N92" i="11"/>
  <c r="K92" i="11"/>
  <c r="O92" i="11"/>
  <c r="P90" i="11"/>
  <c r="N90" i="11"/>
  <c r="K90" i="11"/>
  <c r="O90" i="11"/>
  <c r="P88" i="11"/>
  <c r="N88" i="11"/>
  <c r="K88" i="11"/>
  <c r="O88" i="11"/>
  <c r="N148" i="12"/>
  <c r="P148" i="12"/>
  <c r="O148" i="12"/>
  <c r="N132" i="12"/>
  <c r="P132" i="12"/>
  <c r="O132" i="12"/>
  <c r="N116" i="12"/>
  <c r="P116" i="12"/>
  <c r="O116" i="12"/>
  <c r="O18" i="12"/>
  <c r="N18" i="12"/>
  <c r="P18" i="12"/>
  <c r="L267" i="13"/>
  <c r="L251" i="13"/>
  <c r="N136" i="12"/>
  <c r="P136" i="12"/>
  <c r="O136" i="12"/>
  <c r="K14" i="12"/>
  <c r="N75" i="11"/>
  <c r="P75" i="11"/>
  <c r="K75" i="11"/>
  <c r="O75" i="11"/>
  <c r="O13" i="12"/>
  <c r="N13" i="12"/>
  <c r="P13" i="12"/>
  <c r="O82" i="11"/>
  <c r="N82" i="11"/>
  <c r="P82" i="11"/>
  <c r="O74" i="11"/>
  <c r="N74" i="11"/>
  <c r="P74" i="11"/>
  <c r="O66" i="11"/>
  <c r="N66" i="11"/>
  <c r="P66" i="11"/>
  <c r="O17" i="12"/>
  <c r="N17" i="12"/>
  <c r="P17" i="12"/>
  <c r="P76" i="11"/>
  <c r="O76" i="11"/>
  <c r="N76" i="11"/>
  <c r="P60" i="11"/>
  <c r="N60" i="11"/>
  <c r="O60" i="11"/>
  <c r="P56" i="11"/>
  <c r="N56" i="11"/>
  <c r="O56" i="11"/>
  <c r="K82" i="11"/>
  <c r="K66" i="11"/>
  <c r="L270" i="10"/>
  <c r="Q270" i="10"/>
  <c r="L262" i="10"/>
  <c r="Q262" i="10"/>
  <c r="L254" i="10"/>
  <c r="Q254" i="10"/>
  <c r="P302" i="15"/>
  <c r="O302" i="15"/>
  <c r="N302" i="15"/>
  <c r="K302" i="15"/>
  <c r="Q301" i="15"/>
  <c r="O241" i="15"/>
  <c r="N241" i="15"/>
  <c r="P241" i="15"/>
  <c r="O237" i="15"/>
  <c r="N237" i="15"/>
  <c r="P237" i="15"/>
  <c r="O233" i="15"/>
  <c r="N233" i="15"/>
  <c r="P233" i="15"/>
  <c r="O240" i="15"/>
  <c r="N240" i="15"/>
  <c r="P240" i="15"/>
  <c r="O236" i="15"/>
  <c r="N236" i="15"/>
  <c r="P236" i="15"/>
  <c r="O232" i="15"/>
  <c r="N232" i="15"/>
  <c r="P232" i="15"/>
  <c r="O221" i="15"/>
  <c r="N221" i="15"/>
  <c r="P221" i="15"/>
  <c r="O229" i="15"/>
  <c r="N229" i="15"/>
  <c r="P229" i="15"/>
  <c r="K215" i="15"/>
  <c r="P172" i="15"/>
  <c r="O172" i="15"/>
  <c r="N172" i="15"/>
  <c r="K170" i="15"/>
  <c r="K166" i="15"/>
  <c r="K239" i="15"/>
  <c r="O228" i="15"/>
  <c r="N228" i="15"/>
  <c r="P228" i="15"/>
  <c r="K228" i="15"/>
  <c r="K168" i="15"/>
  <c r="P302" i="14"/>
  <c r="N302" i="14"/>
  <c r="K302" i="14"/>
  <c r="O302" i="14"/>
  <c r="P300" i="14"/>
  <c r="N300" i="14"/>
  <c r="K300" i="14"/>
  <c r="O300" i="14"/>
  <c r="P298" i="14"/>
  <c r="N298" i="14"/>
  <c r="K298" i="14"/>
  <c r="O298" i="14"/>
  <c r="P296" i="14"/>
  <c r="N296" i="14"/>
  <c r="K296" i="14"/>
  <c r="O296" i="14"/>
  <c r="P294" i="14"/>
  <c r="N294" i="14"/>
  <c r="K294" i="14"/>
  <c r="O294" i="14"/>
  <c r="P292" i="14"/>
  <c r="N292" i="14"/>
  <c r="K292" i="14"/>
  <c r="O292" i="14"/>
  <c r="P290" i="14"/>
  <c r="N290" i="14"/>
  <c r="K290" i="14"/>
  <c r="O290" i="14"/>
  <c r="P288" i="14"/>
  <c r="N288" i="14"/>
  <c r="K288" i="14"/>
  <c r="O288" i="14"/>
  <c r="K167" i="15"/>
  <c r="O155" i="15"/>
  <c r="N155" i="15"/>
  <c r="P155" i="15"/>
  <c r="K139" i="15"/>
  <c r="K171" i="15"/>
  <c r="O151" i="15"/>
  <c r="N151" i="15"/>
  <c r="P151" i="15"/>
  <c r="K66" i="15"/>
  <c r="K62" i="15"/>
  <c r="K58" i="15"/>
  <c r="K54" i="15"/>
  <c r="K50" i="15"/>
  <c r="K46" i="15"/>
  <c r="K143" i="15"/>
  <c r="C14" i="16"/>
  <c r="Q284" i="14"/>
  <c r="O63" i="15"/>
  <c r="N63" i="15"/>
  <c r="P63" i="15"/>
  <c r="Q279" i="14"/>
  <c r="Q275" i="14"/>
  <c r="Q271" i="14"/>
  <c r="Q267" i="14"/>
  <c r="Q263" i="14"/>
  <c r="O67" i="15"/>
  <c r="N67" i="15"/>
  <c r="P67" i="15"/>
  <c r="O45" i="15"/>
  <c r="N45" i="15"/>
  <c r="P45" i="15"/>
  <c r="O37" i="15"/>
  <c r="N37" i="15"/>
  <c r="P37" i="15"/>
  <c r="O29" i="15"/>
  <c r="N29" i="15"/>
  <c r="P29" i="15"/>
  <c r="O21" i="15"/>
  <c r="N21" i="15"/>
  <c r="P21" i="15"/>
  <c r="O13" i="15"/>
  <c r="N13" i="15"/>
  <c r="P13" i="15"/>
  <c r="O5" i="15"/>
  <c r="N5" i="15"/>
  <c r="P5" i="15"/>
  <c r="O55" i="15"/>
  <c r="N55" i="15"/>
  <c r="P55" i="15"/>
  <c r="O219" i="14"/>
  <c r="P219" i="14"/>
  <c r="N219" i="14"/>
  <c r="Q257" i="14"/>
  <c r="K257" i="14"/>
  <c r="O245" i="14"/>
  <c r="N245" i="14"/>
  <c r="P245" i="14"/>
  <c r="K237" i="14"/>
  <c r="O229" i="14"/>
  <c r="N229" i="14"/>
  <c r="P229" i="14"/>
  <c r="K217" i="14"/>
  <c r="N107" i="14"/>
  <c r="O107" i="14"/>
  <c r="P107" i="14"/>
  <c r="K107" i="14"/>
  <c r="N99" i="14"/>
  <c r="O99" i="14"/>
  <c r="P99" i="14"/>
  <c r="K99" i="14"/>
  <c r="N97" i="14"/>
  <c r="P97" i="14"/>
  <c r="K97" i="14"/>
  <c r="O97" i="14"/>
  <c r="N95" i="14"/>
  <c r="P95" i="14"/>
  <c r="O95" i="14"/>
  <c r="K95" i="14"/>
  <c r="N93" i="14"/>
  <c r="P93" i="14"/>
  <c r="K93" i="14"/>
  <c r="O93" i="14"/>
  <c r="N91" i="14"/>
  <c r="P91" i="14"/>
  <c r="O91" i="14"/>
  <c r="K91" i="14"/>
  <c r="N89" i="14"/>
  <c r="P89" i="14"/>
  <c r="K89" i="14"/>
  <c r="O89" i="14"/>
  <c r="N87" i="14"/>
  <c r="P87" i="14"/>
  <c r="O87" i="14"/>
  <c r="K87" i="14"/>
  <c r="N85" i="14"/>
  <c r="P85" i="14"/>
  <c r="K85" i="14"/>
  <c r="O85" i="14"/>
  <c r="N83" i="14"/>
  <c r="P83" i="14"/>
  <c r="O83" i="14"/>
  <c r="K83" i="14"/>
  <c r="N81" i="14"/>
  <c r="P81" i="14"/>
  <c r="K81" i="14"/>
  <c r="O81" i="14"/>
  <c r="N79" i="14"/>
  <c r="P79" i="14"/>
  <c r="O79" i="14"/>
  <c r="K79" i="14"/>
  <c r="N77" i="14"/>
  <c r="P77" i="14"/>
  <c r="K77" i="14"/>
  <c r="O77" i="14"/>
  <c r="N75" i="14"/>
  <c r="P75" i="14"/>
  <c r="O75" i="14"/>
  <c r="K75" i="14"/>
  <c r="N73" i="14"/>
  <c r="P73" i="14"/>
  <c r="K73" i="14"/>
  <c r="O73" i="14"/>
  <c r="N71" i="14"/>
  <c r="P71" i="14"/>
  <c r="O71" i="14"/>
  <c r="K71" i="14"/>
  <c r="N69" i="14"/>
  <c r="P69" i="14"/>
  <c r="K69" i="14"/>
  <c r="O69" i="14"/>
  <c r="N67" i="14"/>
  <c r="P67" i="14"/>
  <c r="O67" i="14"/>
  <c r="K67" i="14"/>
  <c r="N65" i="14"/>
  <c r="P65" i="14"/>
  <c r="K65" i="14"/>
  <c r="O65" i="14"/>
  <c r="N63" i="14"/>
  <c r="P63" i="14"/>
  <c r="O63" i="14"/>
  <c r="K63" i="14"/>
  <c r="N61" i="14"/>
  <c r="P61" i="14"/>
  <c r="K61" i="14"/>
  <c r="O61" i="14"/>
  <c r="N59" i="14"/>
  <c r="P59" i="14"/>
  <c r="O59" i="14"/>
  <c r="K59" i="14"/>
  <c r="N57" i="14"/>
  <c r="P57" i="14"/>
  <c r="K57" i="14"/>
  <c r="O57" i="14"/>
  <c r="N55" i="14"/>
  <c r="P55" i="14"/>
  <c r="O55" i="14"/>
  <c r="K55" i="14"/>
  <c r="N53" i="14"/>
  <c r="P53" i="14"/>
  <c r="K53" i="14"/>
  <c r="O53" i="14"/>
  <c r="N51" i="14"/>
  <c r="P51" i="14"/>
  <c r="O51" i="14"/>
  <c r="K51" i="14"/>
  <c r="N49" i="14"/>
  <c r="P49" i="14"/>
  <c r="K49" i="14"/>
  <c r="O49" i="14"/>
  <c r="N47" i="14"/>
  <c r="P47" i="14"/>
  <c r="O47" i="14"/>
  <c r="K47" i="14"/>
  <c r="N45" i="14"/>
  <c r="P45" i="14"/>
  <c r="K45" i="14"/>
  <c r="O45" i="14"/>
  <c r="N43" i="14"/>
  <c r="P43" i="14"/>
  <c r="O43" i="14"/>
  <c r="K43" i="14"/>
  <c r="N41" i="14"/>
  <c r="P41" i="14"/>
  <c r="K41" i="14"/>
  <c r="O41" i="14"/>
  <c r="N39" i="14"/>
  <c r="P39" i="14"/>
  <c r="O39" i="14"/>
  <c r="K39" i="14"/>
  <c r="N37" i="14"/>
  <c r="P37" i="14"/>
  <c r="K37" i="14"/>
  <c r="O37" i="14"/>
  <c r="N35" i="14"/>
  <c r="P35" i="14"/>
  <c r="O35" i="14"/>
  <c r="K35" i="14"/>
  <c r="N33" i="14"/>
  <c r="P33" i="14"/>
  <c r="K33" i="14"/>
  <c r="O33" i="14"/>
  <c r="N31" i="14"/>
  <c r="P31" i="14"/>
  <c r="O31" i="14"/>
  <c r="K31" i="14"/>
  <c r="N29" i="14"/>
  <c r="P29" i="14"/>
  <c r="K29" i="14"/>
  <c r="O29" i="14"/>
  <c r="N27" i="14"/>
  <c r="P27" i="14"/>
  <c r="O27" i="14"/>
  <c r="K27" i="14"/>
  <c r="N25" i="14"/>
  <c r="P25" i="14"/>
  <c r="K25" i="14"/>
  <c r="O25" i="14"/>
  <c r="N23" i="14"/>
  <c r="P23" i="14"/>
  <c r="O23" i="14"/>
  <c r="K23" i="14"/>
  <c r="N21" i="14"/>
  <c r="P21" i="14"/>
  <c r="K21" i="14"/>
  <c r="O21" i="14"/>
  <c r="N19" i="14"/>
  <c r="P19" i="14"/>
  <c r="O19" i="14"/>
  <c r="K19" i="14"/>
  <c r="N17" i="14"/>
  <c r="P17" i="14"/>
  <c r="K17" i="14"/>
  <c r="O17" i="14"/>
  <c r="N15" i="14"/>
  <c r="P15" i="14"/>
  <c r="O15" i="14"/>
  <c r="K15" i="14"/>
  <c r="N13" i="14"/>
  <c r="P13" i="14"/>
  <c r="K13" i="14"/>
  <c r="O13" i="14"/>
  <c r="N11" i="14"/>
  <c r="P11" i="14"/>
  <c r="O11" i="14"/>
  <c r="K11" i="14"/>
  <c r="N9" i="14"/>
  <c r="P9" i="14"/>
  <c r="K9" i="14"/>
  <c r="O9" i="14"/>
  <c r="N7" i="14"/>
  <c r="P7" i="14"/>
  <c r="O7" i="14"/>
  <c r="K7" i="14"/>
  <c r="N5" i="14"/>
  <c r="P5" i="14"/>
  <c r="K5" i="14"/>
  <c r="O5" i="14"/>
  <c r="N3" i="14"/>
  <c r="P3" i="14"/>
  <c r="O3" i="14"/>
  <c r="K3" i="14"/>
  <c r="K33" i="15"/>
  <c r="P287" i="14"/>
  <c r="O287" i="14"/>
  <c r="N287" i="14"/>
  <c r="O249" i="14"/>
  <c r="N249" i="14"/>
  <c r="P249" i="14"/>
  <c r="K241" i="14"/>
  <c r="O233" i="14"/>
  <c r="N233" i="14"/>
  <c r="P233" i="14"/>
  <c r="Q253" i="14"/>
  <c r="L300" i="12"/>
  <c r="Q300" i="12"/>
  <c r="L296" i="12"/>
  <c r="Q296" i="12"/>
  <c r="L292" i="12"/>
  <c r="Q292" i="12"/>
  <c r="L288" i="12"/>
  <c r="Q288" i="12"/>
  <c r="L284" i="12"/>
  <c r="Q284" i="12"/>
  <c r="L280" i="12"/>
  <c r="Q280" i="12"/>
  <c r="L276" i="12"/>
  <c r="Q276" i="12"/>
  <c r="L272" i="12"/>
  <c r="Q272" i="12"/>
  <c r="L268" i="12"/>
  <c r="Q268" i="12"/>
  <c r="L264" i="12"/>
  <c r="Q264" i="12"/>
  <c r="L260" i="12"/>
  <c r="Q260" i="12"/>
  <c r="L256" i="12"/>
  <c r="Q256" i="12"/>
  <c r="L252" i="12"/>
  <c r="Q252" i="12"/>
  <c r="L291" i="13"/>
  <c r="P302" i="11"/>
  <c r="K302" i="11"/>
  <c r="N302" i="11"/>
  <c r="O302" i="11"/>
  <c r="P300" i="11"/>
  <c r="K300" i="11"/>
  <c r="N300" i="11"/>
  <c r="O300" i="11"/>
  <c r="P298" i="11"/>
  <c r="K298" i="11"/>
  <c r="N298" i="11"/>
  <c r="O298" i="11"/>
  <c r="P296" i="11"/>
  <c r="K296" i="11"/>
  <c r="N296" i="11"/>
  <c r="O296" i="11"/>
  <c r="P294" i="11"/>
  <c r="K294" i="11"/>
  <c r="N294" i="11"/>
  <c r="O294" i="11"/>
  <c r="P292" i="11"/>
  <c r="K292" i="11"/>
  <c r="N292" i="11"/>
  <c r="O292" i="11"/>
  <c r="P290" i="11"/>
  <c r="K290" i="11"/>
  <c r="N290" i="11"/>
  <c r="O290" i="11"/>
  <c r="P288" i="11"/>
  <c r="K288" i="11"/>
  <c r="N288" i="11"/>
  <c r="O288" i="11"/>
  <c r="P286" i="11"/>
  <c r="K286" i="11"/>
  <c r="N286" i="11"/>
  <c r="O286" i="11"/>
  <c r="P284" i="11"/>
  <c r="K284" i="11"/>
  <c r="N284" i="11"/>
  <c r="O284" i="11"/>
  <c r="P282" i="11"/>
  <c r="K282" i="11"/>
  <c r="N282" i="11"/>
  <c r="O282" i="11"/>
  <c r="P280" i="11"/>
  <c r="K280" i="11"/>
  <c r="N280" i="11"/>
  <c r="O280" i="11"/>
  <c r="P278" i="11"/>
  <c r="K278" i="11"/>
  <c r="N278" i="11"/>
  <c r="O278" i="11"/>
  <c r="P276" i="11"/>
  <c r="K276" i="11"/>
  <c r="N276" i="11"/>
  <c r="O276" i="11"/>
  <c r="P274" i="11"/>
  <c r="K274" i="11"/>
  <c r="N274" i="11"/>
  <c r="O274" i="11"/>
  <c r="P272" i="11"/>
  <c r="K272" i="11"/>
  <c r="N272" i="11"/>
  <c r="O272" i="11"/>
  <c r="P270" i="11"/>
  <c r="K270" i="11"/>
  <c r="N270" i="11"/>
  <c r="O270" i="11"/>
  <c r="P268" i="11"/>
  <c r="K268" i="11"/>
  <c r="N268" i="11"/>
  <c r="O268" i="11"/>
  <c r="P266" i="11"/>
  <c r="K266" i="11"/>
  <c r="N266" i="11"/>
  <c r="O266" i="11"/>
  <c r="P264" i="11"/>
  <c r="K264" i="11"/>
  <c r="N264" i="11"/>
  <c r="O264" i="11"/>
  <c r="P262" i="11"/>
  <c r="K262" i="11"/>
  <c r="N262" i="11"/>
  <c r="O262" i="11"/>
  <c r="P260" i="11"/>
  <c r="K260" i="11"/>
  <c r="O260" i="11"/>
  <c r="N260" i="11"/>
  <c r="P258" i="11"/>
  <c r="K258" i="11"/>
  <c r="N258" i="11"/>
  <c r="O258" i="11"/>
  <c r="P256" i="11"/>
  <c r="K256" i="11"/>
  <c r="O256" i="11"/>
  <c r="N256" i="11"/>
  <c r="P254" i="11"/>
  <c r="K254" i="11"/>
  <c r="O254" i="11"/>
  <c r="N254" i="11"/>
  <c r="P252" i="11"/>
  <c r="K252" i="11"/>
  <c r="O252" i="11"/>
  <c r="N252" i="11"/>
  <c r="P250" i="11"/>
  <c r="K250" i="11"/>
  <c r="N250" i="11"/>
  <c r="O250" i="11"/>
  <c r="P248" i="11"/>
  <c r="K248" i="11"/>
  <c r="O248" i="11"/>
  <c r="N248" i="11"/>
  <c r="P246" i="11"/>
  <c r="K246" i="11"/>
  <c r="O246" i="11"/>
  <c r="N246" i="11"/>
  <c r="P244" i="11"/>
  <c r="K244" i="11"/>
  <c r="O244" i="11"/>
  <c r="N244" i="11"/>
  <c r="P242" i="11"/>
  <c r="K242" i="11"/>
  <c r="N242" i="11"/>
  <c r="O242" i="11"/>
  <c r="P240" i="11"/>
  <c r="K240" i="11"/>
  <c r="O240" i="11"/>
  <c r="N240" i="11"/>
  <c r="P238" i="11"/>
  <c r="N238" i="11"/>
  <c r="K238" i="11"/>
  <c r="O238" i="11"/>
  <c r="P236" i="11"/>
  <c r="N236" i="11"/>
  <c r="K236" i="11"/>
  <c r="O236" i="11"/>
  <c r="P234" i="11"/>
  <c r="N234" i="11"/>
  <c r="K234" i="11"/>
  <c r="O234" i="11"/>
  <c r="P232" i="11"/>
  <c r="N232" i="11"/>
  <c r="K232" i="11"/>
  <c r="O232" i="11"/>
  <c r="P230" i="11"/>
  <c r="N230" i="11"/>
  <c r="K230" i="11"/>
  <c r="O230" i="11"/>
  <c r="P228" i="11"/>
  <c r="N228" i="11"/>
  <c r="K228" i="11"/>
  <c r="O228" i="11"/>
  <c r="P226" i="11"/>
  <c r="N226" i="11"/>
  <c r="K226" i="11"/>
  <c r="O226" i="11"/>
  <c r="P224" i="11"/>
  <c r="N224" i="11"/>
  <c r="K224" i="11"/>
  <c r="O224" i="11"/>
  <c r="P222" i="11"/>
  <c r="N222" i="11"/>
  <c r="K222" i="11"/>
  <c r="O222" i="11"/>
  <c r="P220" i="11"/>
  <c r="N220" i="11"/>
  <c r="K220" i="11"/>
  <c r="O220" i="11"/>
  <c r="P218" i="11"/>
  <c r="N218" i="11"/>
  <c r="K218" i="11"/>
  <c r="O218" i="11"/>
  <c r="P216" i="11"/>
  <c r="N216" i="11"/>
  <c r="K216" i="11"/>
  <c r="O216" i="11"/>
  <c r="P214" i="11"/>
  <c r="N214" i="11"/>
  <c r="K214" i="11"/>
  <c r="O214" i="11"/>
  <c r="P212" i="11"/>
  <c r="N212" i="11"/>
  <c r="K212" i="11"/>
  <c r="O212" i="11"/>
  <c r="P210" i="11"/>
  <c r="N210" i="11"/>
  <c r="K210" i="11"/>
  <c r="O210" i="11"/>
  <c r="P208" i="11"/>
  <c r="N208" i="11"/>
  <c r="K208" i="11"/>
  <c r="O208" i="11"/>
  <c r="P206" i="11"/>
  <c r="N206" i="11"/>
  <c r="K206" i="11"/>
  <c r="O206" i="11"/>
  <c r="P203" i="11"/>
  <c r="O203" i="11"/>
  <c r="N203" i="11"/>
  <c r="K203" i="11"/>
  <c r="P200" i="11"/>
  <c r="N200" i="11"/>
  <c r="K200" i="11"/>
  <c r="O200" i="11"/>
  <c r="P198" i="11"/>
  <c r="N198" i="11"/>
  <c r="K198" i="11"/>
  <c r="O198" i="11"/>
  <c r="P195" i="11"/>
  <c r="O195" i="11"/>
  <c r="N195" i="11"/>
  <c r="K195" i="11"/>
  <c r="P192" i="11"/>
  <c r="N192" i="11"/>
  <c r="K192" i="11"/>
  <c r="O192" i="11"/>
  <c r="P190" i="11"/>
  <c r="N190" i="11"/>
  <c r="K190" i="11"/>
  <c r="O190" i="11"/>
  <c r="P187" i="11"/>
  <c r="O187" i="11"/>
  <c r="N187" i="11"/>
  <c r="K187" i="11"/>
  <c r="P184" i="11"/>
  <c r="N184" i="11"/>
  <c r="K184" i="11"/>
  <c r="O184" i="11"/>
  <c r="P182" i="11"/>
  <c r="N182" i="11"/>
  <c r="K182" i="11"/>
  <c r="O182" i="11"/>
  <c r="P179" i="11"/>
  <c r="O179" i="11"/>
  <c r="N179" i="11"/>
  <c r="K179" i="11"/>
  <c r="P176" i="11"/>
  <c r="N176" i="11"/>
  <c r="K176" i="11"/>
  <c r="O176" i="11"/>
  <c r="P174" i="11"/>
  <c r="N174" i="11"/>
  <c r="K174" i="11"/>
  <c r="O174" i="11"/>
  <c r="P171" i="11"/>
  <c r="O171" i="11"/>
  <c r="N171" i="11"/>
  <c r="K171" i="11"/>
  <c r="P168" i="11"/>
  <c r="N168" i="11"/>
  <c r="K168" i="11"/>
  <c r="O168" i="11"/>
  <c r="P166" i="11"/>
  <c r="N166" i="11"/>
  <c r="K166" i="11"/>
  <c r="O166" i="11"/>
  <c r="P163" i="11"/>
  <c r="O163" i="11"/>
  <c r="N163" i="11"/>
  <c r="K163" i="11"/>
  <c r="P158" i="11"/>
  <c r="N158" i="11"/>
  <c r="K158" i="11"/>
  <c r="O158" i="11"/>
  <c r="P155" i="11"/>
  <c r="O155" i="11"/>
  <c r="N155" i="11"/>
  <c r="K155" i="11"/>
  <c r="P150" i="11"/>
  <c r="N150" i="11"/>
  <c r="K150" i="11"/>
  <c r="O150" i="11"/>
  <c r="P147" i="11"/>
  <c r="O147" i="11"/>
  <c r="N147" i="11"/>
  <c r="K147" i="11"/>
  <c r="P142" i="11"/>
  <c r="N142" i="11"/>
  <c r="K142" i="11"/>
  <c r="O142" i="11"/>
  <c r="P139" i="11"/>
  <c r="O139" i="11"/>
  <c r="N139" i="11"/>
  <c r="K139" i="11"/>
  <c r="P134" i="11"/>
  <c r="N134" i="11"/>
  <c r="K134" i="11"/>
  <c r="O134" i="11"/>
  <c r="P131" i="11"/>
  <c r="O131" i="11"/>
  <c r="N131" i="11"/>
  <c r="K131" i="11"/>
  <c r="P126" i="11"/>
  <c r="N126" i="11"/>
  <c r="K126" i="11"/>
  <c r="O126" i="11"/>
  <c r="P123" i="11"/>
  <c r="O123" i="11"/>
  <c r="N123" i="11"/>
  <c r="K123" i="11"/>
  <c r="P118" i="11"/>
  <c r="N118" i="11"/>
  <c r="K118" i="11"/>
  <c r="O118" i="11"/>
  <c r="P115" i="11"/>
  <c r="O115" i="11"/>
  <c r="N115" i="11"/>
  <c r="K115" i="11"/>
  <c r="P110" i="11"/>
  <c r="N110" i="11"/>
  <c r="K110" i="11"/>
  <c r="O110" i="11"/>
  <c r="O22" i="12"/>
  <c r="N22" i="12"/>
  <c r="P22" i="12"/>
  <c r="O6" i="12"/>
  <c r="N6" i="12"/>
  <c r="P6" i="12"/>
  <c r="N160" i="12"/>
  <c r="P160" i="12"/>
  <c r="O160" i="12"/>
  <c r="K136" i="12"/>
  <c r="K303" i="12" s="1"/>
  <c r="N128" i="12"/>
  <c r="P128" i="12"/>
  <c r="O128" i="12"/>
  <c r="N71" i="11"/>
  <c r="P71" i="11"/>
  <c r="K71" i="11"/>
  <c r="O71" i="11"/>
  <c r="O21" i="12"/>
  <c r="N21" i="12"/>
  <c r="P21" i="12"/>
  <c r="O62" i="11"/>
  <c r="N62" i="11"/>
  <c r="P62" i="11"/>
  <c r="K62" i="11"/>
  <c r="P85" i="11"/>
  <c r="O85" i="11"/>
  <c r="N85" i="11"/>
  <c r="P81" i="11"/>
  <c r="O81" i="11"/>
  <c r="N81" i="11"/>
  <c r="P77" i="11"/>
  <c r="O77" i="11"/>
  <c r="N77" i="11"/>
  <c r="P73" i="11"/>
  <c r="O73" i="11"/>
  <c r="N73" i="11"/>
  <c r="P69" i="11"/>
  <c r="O69" i="11"/>
  <c r="N69" i="11"/>
  <c r="P65" i="11"/>
  <c r="O65" i="11"/>
  <c r="N65" i="11"/>
  <c r="P72" i="11"/>
  <c r="O72" i="11"/>
  <c r="N72" i="11"/>
  <c r="N50" i="11"/>
  <c r="P50" i="11"/>
  <c r="O50" i="11"/>
  <c r="K50" i="11"/>
  <c r="K78" i="11"/>
  <c r="O53" i="11"/>
  <c r="N53" i="11"/>
  <c r="P53" i="11"/>
  <c r="K53" i="11"/>
  <c r="N250" i="10"/>
  <c r="P250" i="10"/>
  <c r="O250" i="10"/>
  <c r="K250" i="10"/>
  <c r="N248" i="10"/>
  <c r="P248" i="10"/>
  <c r="O248" i="10"/>
  <c r="K248" i="10"/>
  <c r="N246" i="10"/>
  <c r="P246" i="10"/>
  <c r="O246" i="10"/>
  <c r="K246" i="10"/>
  <c r="N244" i="10"/>
  <c r="P244" i="10"/>
  <c r="O244" i="10"/>
  <c r="K244" i="10"/>
  <c r="N242" i="10"/>
  <c r="P242" i="10"/>
  <c r="O242" i="10"/>
  <c r="K242" i="10"/>
  <c r="N240" i="10"/>
  <c r="P240" i="10"/>
  <c r="O240" i="10"/>
  <c r="K240" i="10"/>
  <c r="N238" i="10"/>
  <c r="P238" i="10"/>
  <c r="O238" i="10"/>
  <c r="K238" i="10"/>
  <c r="N236" i="10"/>
  <c r="P236" i="10"/>
  <c r="O236" i="10"/>
  <c r="K236" i="10"/>
  <c r="N234" i="10"/>
  <c r="P234" i="10"/>
  <c r="O234" i="10"/>
  <c r="K234" i="10"/>
  <c r="N232" i="10"/>
  <c r="P232" i="10"/>
  <c r="O232" i="10"/>
  <c r="K232" i="10"/>
  <c r="N230" i="10"/>
  <c r="P230" i="10"/>
  <c r="O230" i="10"/>
  <c r="K230" i="10"/>
  <c r="N228" i="10"/>
  <c r="P228" i="10"/>
  <c r="O228" i="10"/>
  <c r="K228" i="10"/>
  <c r="N226" i="10"/>
  <c r="P226" i="10"/>
  <c r="O226" i="10"/>
  <c r="K226" i="10"/>
  <c r="N224" i="10"/>
  <c r="P224" i="10"/>
  <c r="O224" i="10"/>
  <c r="K224" i="10"/>
  <c r="N222" i="10"/>
  <c r="P222" i="10"/>
  <c r="O222" i="10"/>
  <c r="K222" i="10"/>
  <c r="N220" i="10"/>
  <c r="P220" i="10"/>
  <c r="O220" i="10"/>
  <c r="K220" i="10"/>
  <c r="N218" i="10"/>
  <c r="P218" i="10"/>
  <c r="O218" i="10"/>
  <c r="K218" i="10"/>
  <c r="N216" i="10"/>
  <c r="P216" i="10"/>
  <c r="O216" i="10"/>
  <c r="K216" i="10"/>
  <c r="N214" i="10"/>
  <c r="P214" i="10"/>
  <c r="O214" i="10"/>
  <c r="K214" i="10"/>
  <c r="N212" i="10"/>
  <c r="P212" i="10"/>
  <c r="O212" i="10"/>
  <c r="K212" i="10"/>
  <c r="N210" i="10"/>
  <c r="P210" i="10"/>
  <c r="O210" i="10"/>
  <c r="K210" i="10"/>
  <c r="N208" i="10"/>
  <c r="P208" i="10"/>
  <c r="O208" i="10"/>
  <c r="K208" i="10"/>
  <c r="N206" i="10"/>
  <c r="P206" i="10"/>
  <c r="O206" i="10"/>
  <c r="K206" i="10"/>
  <c r="N204" i="10"/>
  <c r="P204" i="10"/>
  <c r="O204" i="10"/>
  <c r="K204" i="10"/>
  <c r="N202" i="10"/>
  <c r="P202" i="10"/>
  <c r="O202" i="10"/>
  <c r="K202" i="10"/>
  <c r="N200" i="10"/>
  <c r="P200" i="10"/>
  <c r="O200" i="10"/>
  <c r="K200" i="10"/>
  <c r="N198" i="10"/>
  <c r="P198" i="10"/>
  <c r="O198" i="10"/>
  <c r="K198" i="10"/>
  <c r="N196" i="10"/>
  <c r="P196" i="10"/>
  <c r="O196" i="10"/>
  <c r="K196" i="10"/>
  <c r="N194" i="10"/>
  <c r="P194" i="10"/>
  <c r="O194" i="10"/>
  <c r="K194" i="10"/>
  <c r="N192" i="10"/>
  <c r="P192" i="10"/>
  <c r="O192" i="10"/>
  <c r="K192" i="10"/>
  <c r="N190" i="10"/>
  <c r="P190" i="10"/>
  <c r="O190" i="10"/>
  <c r="K190" i="10"/>
  <c r="N188" i="10"/>
  <c r="P188" i="10"/>
  <c r="O188" i="10"/>
  <c r="K188" i="10"/>
  <c r="N186" i="10"/>
  <c r="P186" i="10"/>
  <c r="O186" i="10"/>
  <c r="K186" i="10"/>
  <c r="N184" i="10"/>
  <c r="P184" i="10"/>
  <c r="O184" i="10"/>
  <c r="K184" i="10"/>
  <c r="N182" i="10"/>
  <c r="P182" i="10"/>
  <c r="O182" i="10"/>
  <c r="K182" i="10"/>
  <c r="N180" i="10"/>
  <c r="P180" i="10"/>
  <c r="O180" i="10"/>
  <c r="K180" i="10"/>
  <c r="N178" i="10"/>
  <c r="P178" i="10"/>
  <c r="O178" i="10"/>
  <c r="K178" i="10"/>
  <c r="N176" i="10"/>
  <c r="P176" i="10"/>
  <c r="O176" i="10"/>
  <c r="K176" i="10"/>
  <c r="N174" i="10"/>
  <c r="P174" i="10"/>
  <c r="O174" i="10"/>
  <c r="K174" i="10"/>
  <c r="N172" i="10"/>
  <c r="P172" i="10"/>
  <c r="O172" i="10"/>
  <c r="K172" i="10"/>
  <c r="N170" i="10"/>
  <c r="P170" i="10"/>
  <c r="O170" i="10"/>
  <c r="K170" i="10"/>
  <c r="N168" i="10"/>
  <c r="P168" i="10"/>
  <c r="O168" i="10"/>
  <c r="K168" i="10"/>
  <c r="N166" i="10"/>
  <c r="P166" i="10"/>
  <c r="O166" i="10"/>
  <c r="K166" i="10"/>
  <c r="N164" i="10"/>
  <c r="P164" i="10"/>
  <c r="O164" i="10"/>
  <c r="K164" i="10"/>
  <c r="N162" i="10"/>
  <c r="P162" i="10"/>
  <c r="O162" i="10"/>
  <c r="K162" i="10"/>
  <c r="N160" i="10"/>
  <c r="P160" i="10"/>
  <c r="O160" i="10"/>
  <c r="K160" i="10"/>
  <c r="N158" i="10"/>
  <c r="P158" i="10"/>
  <c r="O158" i="10"/>
  <c r="K158" i="10"/>
  <c r="N156" i="10"/>
  <c r="P156" i="10"/>
  <c r="O156" i="10"/>
  <c r="K156" i="10"/>
  <c r="N154" i="10"/>
  <c r="P154" i="10"/>
  <c r="O154" i="10"/>
  <c r="K154" i="10"/>
  <c r="N152" i="10"/>
  <c r="P152" i="10"/>
  <c r="O152" i="10"/>
  <c r="K152" i="10"/>
  <c r="N150" i="10"/>
  <c r="P150" i="10"/>
  <c r="O150" i="10"/>
  <c r="K150" i="10"/>
  <c r="N148" i="10"/>
  <c r="P148" i="10"/>
  <c r="O148" i="10"/>
  <c r="K148" i="10"/>
  <c r="N146" i="10"/>
  <c r="P146" i="10"/>
  <c r="O146" i="10"/>
  <c r="K146" i="10"/>
  <c r="N144" i="10"/>
  <c r="P144" i="10"/>
  <c r="O144" i="10"/>
  <c r="K144" i="10"/>
  <c r="N142" i="10"/>
  <c r="P142" i="10"/>
  <c r="O142" i="10"/>
  <c r="K142" i="10"/>
  <c r="N140" i="10"/>
  <c r="P140" i="10"/>
  <c r="O140" i="10"/>
  <c r="K140" i="10"/>
  <c r="L3" i="7"/>
  <c r="D3" i="8"/>
  <c r="Q3" i="7"/>
  <c r="N62" i="10"/>
  <c r="O62" i="10"/>
  <c r="P62" i="10"/>
  <c r="N54" i="10"/>
  <c r="P54" i="10"/>
  <c r="O54" i="10"/>
  <c r="N50" i="10"/>
  <c r="P50" i="10"/>
  <c r="O50" i="10"/>
  <c r="N46" i="10"/>
  <c r="P46" i="10"/>
  <c r="O46" i="10"/>
  <c r="N42" i="10"/>
  <c r="P42" i="10"/>
  <c r="O42" i="10"/>
  <c r="N38" i="10"/>
  <c r="P38" i="10"/>
  <c r="O38" i="10"/>
  <c r="N34" i="10"/>
  <c r="P34" i="10"/>
  <c r="O34" i="10"/>
  <c r="N30" i="10"/>
  <c r="P30" i="10"/>
  <c r="O30" i="10"/>
  <c r="N26" i="10"/>
  <c r="P26" i="10"/>
  <c r="O26" i="10"/>
  <c r="N22" i="10"/>
  <c r="P22" i="10"/>
  <c r="O22" i="10"/>
  <c r="P302" i="9"/>
  <c r="O302" i="9"/>
  <c r="N302" i="9"/>
  <c r="P300" i="9"/>
  <c r="O300" i="9"/>
  <c r="N300" i="9"/>
  <c r="P298" i="9"/>
  <c r="O298" i="9"/>
  <c r="N298" i="9"/>
  <c r="P296" i="9"/>
  <c r="O296" i="9"/>
  <c r="N296" i="9"/>
  <c r="P294" i="9"/>
  <c r="O294" i="9"/>
  <c r="N294" i="9"/>
  <c r="P292" i="9"/>
  <c r="O292" i="9"/>
  <c r="N292" i="9"/>
  <c r="P290" i="9"/>
  <c r="O290" i="9"/>
  <c r="N290" i="9"/>
  <c r="P288" i="9"/>
  <c r="O288" i="9"/>
  <c r="N288" i="9"/>
  <c r="P286" i="9"/>
  <c r="O286" i="9"/>
  <c r="N286" i="9"/>
  <c r="P284" i="9"/>
  <c r="O284" i="9"/>
  <c r="N284" i="9"/>
  <c r="P282" i="9"/>
  <c r="O282" i="9"/>
  <c r="N282" i="9"/>
  <c r="P280" i="9"/>
  <c r="O280" i="9"/>
  <c r="N280" i="9"/>
  <c r="P278" i="9"/>
  <c r="O278" i="9"/>
  <c r="N278" i="9"/>
  <c r="P276" i="9"/>
  <c r="O276" i="9"/>
  <c r="N276" i="9"/>
  <c r="P274" i="9"/>
  <c r="O274" i="9"/>
  <c r="N274" i="9"/>
  <c r="P272" i="9"/>
  <c r="O272" i="9"/>
  <c r="N272" i="9"/>
  <c r="P270" i="9"/>
  <c r="O270" i="9"/>
  <c r="N270" i="9"/>
  <c r="P268" i="9"/>
  <c r="O268" i="9"/>
  <c r="N268" i="9"/>
  <c r="P266" i="9"/>
  <c r="O266" i="9"/>
  <c r="N266" i="9"/>
  <c r="P264" i="9"/>
  <c r="O264" i="9"/>
  <c r="N264" i="9"/>
  <c r="P262" i="9"/>
  <c r="O262" i="9"/>
  <c r="N262" i="9"/>
  <c r="P260" i="9"/>
  <c r="O260" i="9"/>
  <c r="N260" i="9"/>
  <c r="P258" i="9"/>
  <c r="O258" i="9"/>
  <c r="N258" i="9"/>
  <c r="P256" i="9"/>
  <c r="O256" i="9"/>
  <c r="N256" i="9"/>
  <c r="P254" i="9"/>
  <c r="O254" i="9"/>
  <c r="N254" i="9"/>
  <c r="P252" i="9"/>
  <c r="O252" i="9"/>
  <c r="N252" i="9"/>
  <c r="P250" i="9"/>
  <c r="O250" i="9"/>
  <c r="N250" i="9"/>
  <c r="P248" i="9"/>
  <c r="O248" i="9"/>
  <c r="N248" i="9"/>
  <c r="P246" i="9"/>
  <c r="O246" i="9"/>
  <c r="N246" i="9"/>
  <c r="P244" i="9"/>
  <c r="O244" i="9"/>
  <c r="N244" i="9"/>
  <c r="P242" i="9"/>
  <c r="O242" i="9"/>
  <c r="N242" i="9"/>
  <c r="P240" i="9"/>
  <c r="O240" i="9"/>
  <c r="N240" i="9"/>
  <c r="P238" i="9"/>
  <c r="O238" i="9"/>
  <c r="N238" i="9"/>
  <c r="P236" i="9"/>
  <c r="O236" i="9"/>
  <c r="N236" i="9"/>
  <c r="P234" i="9"/>
  <c r="O234" i="9"/>
  <c r="N234" i="9"/>
  <c r="P232" i="9"/>
  <c r="O232" i="9"/>
  <c r="N232" i="9"/>
  <c r="P230" i="9"/>
  <c r="O230" i="9"/>
  <c r="N230" i="9"/>
  <c r="P228" i="9"/>
  <c r="O228" i="9"/>
  <c r="N228" i="9"/>
  <c r="P226" i="9"/>
  <c r="O226" i="9"/>
  <c r="N226" i="9"/>
  <c r="P224" i="9"/>
  <c r="O224" i="9"/>
  <c r="N224" i="9"/>
  <c r="P222" i="9"/>
  <c r="O222" i="9"/>
  <c r="N222" i="9"/>
  <c r="P220" i="9"/>
  <c r="O220" i="9"/>
  <c r="N220" i="9"/>
  <c r="P218" i="9"/>
  <c r="O218" i="9"/>
  <c r="N218" i="9"/>
  <c r="P216" i="9"/>
  <c r="O216" i="9"/>
  <c r="N216" i="9"/>
  <c r="P214" i="9"/>
  <c r="O214" i="9"/>
  <c r="N214" i="9"/>
  <c r="P212" i="9"/>
  <c r="O212" i="9"/>
  <c r="N212" i="9"/>
  <c r="P210" i="9"/>
  <c r="O210" i="9"/>
  <c r="N210" i="9"/>
  <c r="P208" i="9"/>
  <c r="O208" i="9"/>
  <c r="N208" i="9"/>
  <c r="P206" i="9"/>
  <c r="O206" i="9"/>
  <c r="N206" i="9"/>
  <c r="P204" i="9"/>
  <c r="O204" i="9"/>
  <c r="N204" i="9"/>
  <c r="P202" i="9"/>
  <c r="O202" i="9"/>
  <c r="N202" i="9"/>
  <c r="P200" i="9"/>
  <c r="O200" i="9"/>
  <c r="N200" i="9"/>
  <c r="P198" i="9"/>
  <c r="O198" i="9"/>
  <c r="N198" i="9"/>
  <c r="P196" i="9"/>
  <c r="O196" i="9"/>
  <c r="N196" i="9"/>
  <c r="P194" i="9"/>
  <c r="O194" i="9"/>
  <c r="N194" i="9"/>
  <c r="P192" i="9"/>
  <c r="O192" i="9"/>
  <c r="N192" i="9"/>
  <c r="P190" i="9"/>
  <c r="O190" i="9"/>
  <c r="N190" i="9"/>
  <c r="P188" i="9"/>
  <c r="O188" i="9"/>
  <c r="N188" i="9"/>
  <c r="P186" i="9"/>
  <c r="O186" i="9"/>
  <c r="N186" i="9"/>
  <c r="P184" i="9"/>
  <c r="O184" i="9"/>
  <c r="N184" i="9"/>
  <c r="P182" i="9"/>
  <c r="O182" i="9"/>
  <c r="N182" i="9"/>
  <c r="P180" i="9"/>
  <c r="O180" i="9"/>
  <c r="N180" i="9"/>
  <c r="P178" i="9"/>
  <c r="O178" i="9"/>
  <c r="N178" i="9"/>
  <c r="P176" i="9"/>
  <c r="O176" i="9"/>
  <c r="N176" i="9"/>
  <c r="P174" i="9"/>
  <c r="O174" i="9"/>
  <c r="N174" i="9"/>
  <c r="P172" i="9"/>
  <c r="O172" i="9"/>
  <c r="N172" i="9"/>
  <c r="P170" i="9"/>
  <c r="O170" i="9"/>
  <c r="N170" i="9"/>
  <c r="P168" i="9"/>
  <c r="O168" i="9"/>
  <c r="N168" i="9"/>
  <c r="P166" i="9"/>
  <c r="O166" i="9"/>
  <c r="N166" i="9"/>
  <c r="P164" i="9"/>
  <c r="O164" i="9"/>
  <c r="N164" i="9"/>
  <c r="P162" i="9"/>
  <c r="O162" i="9"/>
  <c r="N162" i="9"/>
  <c r="P160" i="9"/>
  <c r="O160" i="9"/>
  <c r="N160" i="9"/>
  <c r="P158" i="9"/>
  <c r="O158" i="9"/>
  <c r="N158" i="9"/>
  <c r="P156" i="9"/>
  <c r="O156" i="9"/>
  <c r="N156" i="9"/>
  <c r="P154" i="9"/>
  <c r="O154" i="9"/>
  <c r="N154" i="9"/>
  <c r="P152" i="9"/>
  <c r="O152" i="9"/>
  <c r="N152" i="9"/>
  <c r="P150" i="9"/>
  <c r="O150" i="9"/>
  <c r="N150" i="9"/>
  <c r="P148" i="9"/>
  <c r="O148" i="9"/>
  <c r="N148" i="9"/>
  <c r="P146" i="9"/>
  <c r="O146" i="9"/>
  <c r="N146" i="9"/>
  <c r="P144" i="9"/>
  <c r="O144" i="9"/>
  <c r="N144" i="9"/>
  <c r="P142" i="9"/>
  <c r="O142" i="9"/>
  <c r="N142" i="9"/>
  <c r="P140" i="9"/>
  <c r="O140" i="9"/>
  <c r="N140" i="9"/>
  <c r="P138" i="9"/>
  <c r="O138" i="9"/>
  <c r="N138" i="9"/>
  <c r="P136" i="9"/>
  <c r="O136" i="9"/>
  <c r="N136" i="9"/>
  <c r="P134" i="9"/>
  <c r="O134" i="9"/>
  <c r="N134" i="9"/>
  <c r="P132" i="9"/>
  <c r="O132" i="9"/>
  <c r="N132" i="9"/>
  <c r="P130" i="9"/>
  <c r="O130" i="9"/>
  <c r="N130" i="9"/>
  <c r="P128" i="9"/>
  <c r="O128" i="9"/>
  <c r="N128" i="9"/>
  <c r="P126" i="9"/>
  <c r="O126" i="9"/>
  <c r="N126" i="9"/>
  <c r="P124" i="9"/>
  <c r="O124" i="9"/>
  <c r="N124" i="9"/>
  <c r="P122" i="9"/>
  <c r="O122" i="9"/>
  <c r="N122" i="9"/>
  <c r="P120" i="9"/>
  <c r="O120" i="9"/>
  <c r="N120" i="9"/>
  <c r="P118" i="9"/>
  <c r="O118" i="9"/>
  <c r="N118" i="9"/>
  <c r="P116" i="9"/>
  <c r="O116" i="9"/>
  <c r="N116" i="9"/>
  <c r="P114" i="9"/>
  <c r="O114" i="9"/>
  <c r="N114" i="9"/>
  <c r="P112" i="9"/>
  <c r="O112" i="9"/>
  <c r="N112" i="9"/>
  <c r="P110" i="9"/>
  <c r="O110" i="9"/>
  <c r="N110" i="9"/>
  <c r="P108" i="9"/>
  <c r="O108" i="9"/>
  <c r="N108" i="9"/>
  <c r="P106" i="9"/>
  <c r="O106" i="9"/>
  <c r="N106" i="9"/>
  <c r="P104" i="9"/>
  <c r="O104" i="9"/>
  <c r="N104" i="9"/>
  <c r="P102" i="9"/>
  <c r="O102" i="9"/>
  <c r="N102" i="9"/>
  <c r="P100" i="9"/>
  <c r="O100" i="9"/>
  <c r="N100" i="9"/>
  <c r="P98" i="9"/>
  <c r="O98" i="9"/>
  <c r="N98" i="9"/>
  <c r="P96" i="9"/>
  <c r="O96" i="9"/>
  <c r="N96" i="9"/>
  <c r="P94" i="9"/>
  <c r="O94" i="9"/>
  <c r="N94" i="9"/>
  <c r="P92" i="9"/>
  <c r="O92" i="9"/>
  <c r="N92" i="9"/>
  <c r="P90" i="9"/>
  <c r="O90" i="9"/>
  <c r="N90" i="9"/>
  <c r="P88" i="9"/>
  <c r="O88" i="9"/>
  <c r="N88" i="9"/>
  <c r="P86" i="9"/>
  <c r="O86" i="9"/>
  <c r="N86" i="9"/>
  <c r="P84" i="9"/>
  <c r="O84" i="9"/>
  <c r="N84" i="9"/>
  <c r="P82" i="9"/>
  <c r="O82" i="9"/>
  <c r="N82" i="9"/>
  <c r="P80" i="9"/>
  <c r="O80" i="9"/>
  <c r="N80" i="9"/>
  <c r="P78" i="9"/>
  <c r="O78" i="9"/>
  <c r="N78" i="9"/>
  <c r="P76" i="9"/>
  <c r="O76" i="9"/>
  <c r="N76" i="9"/>
  <c r="P74" i="9"/>
  <c r="O74" i="9"/>
  <c r="N74" i="9"/>
  <c r="P72" i="9"/>
  <c r="O72" i="9"/>
  <c r="N72" i="9"/>
  <c r="P70" i="9"/>
  <c r="O70" i="9"/>
  <c r="N70" i="9"/>
  <c r="P68" i="9"/>
  <c r="O68" i="9"/>
  <c r="N68" i="9"/>
  <c r="P66" i="9"/>
  <c r="O66" i="9"/>
  <c r="N66" i="9"/>
  <c r="P64" i="9"/>
  <c r="O64" i="9"/>
  <c r="N64" i="9"/>
  <c r="P60" i="9"/>
  <c r="O60" i="9"/>
  <c r="N60" i="9"/>
  <c r="O61" i="10"/>
  <c r="N61" i="10"/>
  <c r="P61" i="10"/>
  <c r="N78" i="10"/>
  <c r="O78" i="10"/>
  <c r="P78" i="10"/>
  <c r="N74" i="10"/>
  <c r="O74" i="10"/>
  <c r="P74" i="10"/>
  <c r="N70" i="10"/>
  <c r="O70" i="10"/>
  <c r="P70" i="10"/>
  <c r="N66" i="10"/>
  <c r="O66" i="10"/>
  <c r="P66" i="10"/>
  <c r="P52" i="10"/>
  <c r="K52" i="10"/>
  <c r="O52" i="10"/>
  <c r="N52" i="10"/>
  <c r="K42" i="10"/>
  <c r="P32" i="10"/>
  <c r="K32" i="10"/>
  <c r="O32" i="10"/>
  <c r="N32" i="10"/>
  <c r="P24" i="10"/>
  <c r="K24" i="10"/>
  <c r="O24" i="10"/>
  <c r="N24" i="10"/>
  <c r="O17" i="10"/>
  <c r="K17" i="10"/>
  <c r="N17" i="10"/>
  <c r="P17" i="10"/>
  <c r="O15" i="10"/>
  <c r="K15" i="10"/>
  <c r="N15" i="10"/>
  <c r="P15" i="10"/>
  <c r="O13" i="10"/>
  <c r="K13" i="10"/>
  <c r="N13" i="10"/>
  <c r="P13" i="10"/>
  <c r="O11" i="10"/>
  <c r="K11" i="10"/>
  <c r="N11" i="10"/>
  <c r="P11" i="10"/>
  <c r="O9" i="10"/>
  <c r="K9" i="10"/>
  <c r="N9" i="10"/>
  <c r="P9" i="10"/>
  <c r="O7" i="10"/>
  <c r="K7" i="10"/>
  <c r="N7" i="10"/>
  <c r="P7" i="10"/>
  <c r="O5" i="10"/>
  <c r="K5" i="10"/>
  <c r="N5" i="10"/>
  <c r="P5" i="10"/>
  <c r="O3" i="10"/>
  <c r="K3" i="10"/>
  <c r="N3" i="10"/>
  <c r="P3" i="10"/>
  <c r="K299" i="9"/>
  <c r="K295" i="9"/>
  <c r="K291" i="9"/>
  <c r="K287" i="9"/>
  <c r="K283" i="9"/>
  <c r="K279" i="9"/>
  <c r="K275" i="9"/>
  <c r="K271" i="9"/>
  <c r="K267" i="9"/>
  <c r="K263" i="9"/>
  <c r="K259" i="9"/>
  <c r="K255" i="9"/>
  <c r="K251" i="9"/>
  <c r="K63" i="9"/>
  <c r="K61" i="10"/>
  <c r="P59" i="10"/>
  <c r="K59" i="10"/>
  <c r="O59" i="10"/>
  <c r="N59" i="10"/>
  <c r="P51" i="10"/>
  <c r="K51" i="10"/>
  <c r="O51" i="10"/>
  <c r="N51" i="10"/>
  <c r="P43" i="10"/>
  <c r="K43" i="10"/>
  <c r="O43" i="10"/>
  <c r="N43" i="10"/>
  <c r="P35" i="10"/>
  <c r="K35" i="10"/>
  <c r="O35" i="10"/>
  <c r="N35" i="10"/>
  <c r="P27" i="10"/>
  <c r="K27" i="10"/>
  <c r="O27" i="10"/>
  <c r="N27" i="10"/>
  <c r="P19" i="10"/>
  <c r="K19" i="10"/>
  <c r="O19" i="10"/>
  <c r="N19" i="10"/>
  <c r="O57" i="9"/>
  <c r="N57" i="9"/>
  <c r="P57" i="9"/>
  <c r="O49" i="9"/>
  <c r="N49" i="9"/>
  <c r="P49" i="9"/>
  <c r="O41" i="9"/>
  <c r="N41" i="9"/>
  <c r="P41" i="9"/>
  <c r="O33" i="9"/>
  <c r="N33" i="9"/>
  <c r="P33" i="9"/>
  <c r="O26" i="9"/>
  <c r="N26" i="9"/>
  <c r="P26" i="9"/>
  <c r="O10" i="9"/>
  <c r="N10" i="9"/>
  <c r="P10" i="9"/>
  <c r="N221" i="8"/>
  <c r="P221" i="8"/>
  <c r="O221" i="8"/>
  <c r="K247" i="9"/>
  <c r="K239" i="9"/>
  <c r="K231" i="9"/>
  <c r="K223" i="9"/>
  <c r="K215" i="9"/>
  <c r="K207" i="9"/>
  <c r="K199" i="9"/>
  <c r="K191" i="9"/>
  <c r="K183" i="9"/>
  <c r="K175" i="9"/>
  <c r="K167" i="9"/>
  <c r="K159" i="9"/>
  <c r="K151" i="9"/>
  <c r="K143" i="9"/>
  <c r="K135" i="9"/>
  <c r="K127" i="9"/>
  <c r="K119" i="9"/>
  <c r="K111" i="9"/>
  <c r="K103" i="9"/>
  <c r="K95" i="9"/>
  <c r="K87" i="9"/>
  <c r="O48" i="9"/>
  <c r="N48" i="9"/>
  <c r="P48" i="9"/>
  <c r="O32" i="9"/>
  <c r="N32" i="9"/>
  <c r="P32" i="9"/>
  <c r="O216" i="8"/>
  <c r="N216" i="8"/>
  <c r="P216" i="8"/>
  <c r="K216" i="8"/>
  <c r="O47" i="9"/>
  <c r="N47" i="9"/>
  <c r="P47" i="9"/>
  <c r="O31" i="9"/>
  <c r="N31" i="9"/>
  <c r="P31" i="9"/>
  <c r="P215" i="8"/>
  <c r="O215" i="8"/>
  <c r="N215" i="8"/>
  <c r="K244" i="9"/>
  <c r="K236" i="9"/>
  <c r="K228" i="9"/>
  <c r="K220" i="9"/>
  <c r="K212" i="9"/>
  <c r="K204" i="9"/>
  <c r="K196" i="9"/>
  <c r="K188" i="9"/>
  <c r="K180" i="9"/>
  <c r="K172" i="9"/>
  <c r="K164" i="9"/>
  <c r="K156" i="9"/>
  <c r="K148" i="9"/>
  <c r="K140" i="9"/>
  <c r="K132" i="9"/>
  <c r="K124" i="9"/>
  <c r="K116" i="9"/>
  <c r="K108" i="9"/>
  <c r="K100" i="9"/>
  <c r="K92" i="9"/>
  <c r="K84" i="9"/>
  <c r="K76" i="9"/>
  <c r="K68" i="9"/>
  <c r="O42" i="9"/>
  <c r="N42" i="9"/>
  <c r="P42" i="9"/>
  <c r="K26" i="9"/>
  <c r="K10" i="9"/>
  <c r="P226" i="8"/>
  <c r="O226" i="8"/>
  <c r="N226" i="8"/>
  <c r="P222" i="8"/>
  <c r="O222" i="8"/>
  <c r="N222" i="8"/>
  <c r="P218" i="8"/>
  <c r="O218" i="8"/>
  <c r="N218" i="8"/>
  <c r="P214" i="8"/>
  <c r="O214" i="8"/>
  <c r="N214" i="8"/>
  <c r="P210" i="8"/>
  <c r="O210" i="8"/>
  <c r="N210" i="8"/>
  <c r="O24" i="8"/>
  <c r="P24" i="8"/>
  <c r="N24" i="8"/>
  <c r="O16" i="8"/>
  <c r="P16" i="8"/>
  <c r="N16" i="8"/>
  <c r="O8" i="8"/>
  <c r="P8" i="8"/>
  <c r="N8" i="8"/>
  <c r="O300" i="7"/>
  <c r="P300" i="7"/>
  <c r="N300" i="7"/>
  <c r="O292" i="7"/>
  <c r="P292" i="7"/>
  <c r="N292" i="7"/>
  <c r="O284" i="7"/>
  <c r="P284" i="7"/>
  <c r="N284" i="7"/>
  <c r="O276" i="7"/>
  <c r="P276" i="7"/>
  <c r="N276" i="7"/>
  <c r="O268" i="7"/>
  <c r="P268" i="7"/>
  <c r="N268" i="7"/>
  <c r="O260" i="7"/>
  <c r="P260" i="7"/>
  <c r="N260" i="7"/>
  <c r="O252" i="7"/>
  <c r="P252" i="7"/>
  <c r="N252" i="7"/>
  <c r="O244" i="7"/>
  <c r="P244" i="7"/>
  <c r="N244" i="7"/>
  <c r="O236" i="7"/>
  <c r="P236" i="7"/>
  <c r="N236" i="7"/>
  <c r="O228" i="7"/>
  <c r="P228" i="7"/>
  <c r="N228" i="7"/>
  <c r="O226" i="7"/>
  <c r="P226" i="7"/>
  <c r="N226" i="7"/>
  <c r="O220" i="7"/>
  <c r="P220" i="7"/>
  <c r="N220" i="7"/>
  <c r="O218" i="7"/>
  <c r="P218" i="7"/>
  <c r="N218" i="7"/>
  <c r="O212" i="7"/>
  <c r="P212" i="7"/>
  <c r="N212" i="7"/>
  <c r="O210" i="7"/>
  <c r="P210" i="7"/>
  <c r="N210" i="7"/>
  <c r="O202" i="7"/>
  <c r="P202" i="7"/>
  <c r="N202" i="7"/>
  <c r="O194" i="7"/>
  <c r="P194" i="7"/>
  <c r="N194" i="7"/>
  <c r="O186" i="7"/>
  <c r="P186" i="7"/>
  <c r="N186" i="7"/>
  <c r="O178" i="7"/>
  <c r="P178" i="7"/>
  <c r="N178" i="7"/>
  <c r="O170" i="7"/>
  <c r="P170" i="7"/>
  <c r="N170" i="7"/>
  <c r="O162" i="7"/>
  <c r="P162" i="7"/>
  <c r="N162" i="7"/>
  <c r="O151" i="7"/>
  <c r="N151" i="7"/>
  <c r="P151" i="7"/>
  <c r="K151" i="7"/>
  <c r="O143" i="7"/>
  <c r="N143" i="7"/>
  <c r="P143" i="7"/>
  <c r="K143" i="7"/>
  <c r="O135" i="7"/>
  <c r="N135" i="7"/>
  <c r="P135" i="7"/>
  <c r="K135" i="7"/>
  <c r="F6" i="3"/>
  <c r="O21" i="8"/>
  <c r="N21" i="8"/>
  <c r="P21" i="8"/>
  <c r="O13" i="8"/>
  <c r="N13" i="8"/>
  <c r="P13" i="8"/>
  <c r="O5" i="8"/>
  <c r="N5" i="8"/>
  <c r="P5" i="8"/>
  <c r="O297" i="7"/>
  <c r="N297" i="7"/>
  <c r="P297" i="7"/>
  <c r="O289" i="7"/>
  <c r="N289" i="7"/>
  <c r="P289" i="7"/>
  <c r="O281" i="7"/>
  <c r="N281" i="7"/>
  <c r="P281" i="7"/>
  <c r="O273" i="7"/>
  <c r="N273" i="7"/>
  <c r="P273" i="7"/>
  <c r="O265" i="7"/>
  <c r="N265" i="7"/>
  <c r="P265" i="7"/>
  <c r="O257" i="7"/>
  <c r="N257" i="7"/>
  <c r="P257" i="7"/>
  <c r="O249" i="7"/>
  <c r="N249" i="7"/>
  <c r="P249" i="7"/>
  <c r="O241" i="7"/>
  <c r="N241" i="7"/>
  <c r="P241" i="7"/>
  <c r="O233" i="7"/>
  <c r="N233" i="7"/>
  <c r="P233" i="7"/>
  <c r="O227" i="7"/>
  <c r="N227" i="7"/>
  <c r="P227" i="7"/>
  <c r="O219" i="7"/>
  <c r="N219" i="7"/>
  <c r="P219" i="7"/>
  <c r="O211" i="7"/>
  <c r="N211" i="7"/>
  <c r="P211" i="7"/>
  <c r="O201" i="7"/>
  <c r="N201" i="7"/>
  <c r="P201" i="7"/>
  <c r="O193" i="7"/>
  <c r="N193" i="7"/>
  <c r="P193" i="7"/>
  <c r="O185" i="7"/>
  <c r="N185" i="7"/>
  <c r="P185" i="7"/>
  <c r="O177" i="7"/>
  <c r="N177" i="7"/>
  <c r="P177" i="7"/>
  <c r="O169" i="7"/>
  <c r="N169" i="7"/>
  <c r="P169" i="7"/>
  <c r="O161" i="7"/>
  <c r="N161" i="7"/>
  <c r="P161" i="7"/>
  <c r="P150" i="7"/>
  <c r="O150" i="7"/>
  <c r="N150" i="7"/>
  <c r="P134" i="7"/>
  <c r="O134" i="7"/>
  <c r="N134" i="7"/>
  <c r="Q295" i="6"/>
  <c r="Q287" i="6"/>
  <c r="Q279" i="6"/>
  <c r="Q271" i="6"/>
  <c r="Q263" i="6"/>
  <c r="Q255" i="6"/>
  <c r="O302" i="5"/>
  <c r="N302" i="5"/>
  <c r="P302" i="5"/>
  <c r="K302" i="5"/>
  <c r="O298" i="5"/>
  <c r="N298" i="5"/>
  <c r="P298" i="5"/>
  <c r="K298" i="5"/>
  <c r="O294" i="5"/>
  <c r="N294" i="5"/>
  <c r="P294" i="5"/>
  <c r="K294" i="5"/>
  <c r="N264" i="5"/>
  <c r="P264" i="5"/>
  <c r="K264" i="5"/>
  <c r="O264" i="5"/>
  <c r="N260" i="5"/>
  <c r="P260" i="5"/>
  <c r="K260" i="5"/>
  <c r="O260" i="5"/>
  <c r="N256" i="5"/>
  <c r="P256" i="5"/>
  <c r="K256" i="5"/>
  <c r="O256" i="5"/>
  <c r="N252" i="5"/>
  <c r="P252" i="5"/>
  <c r="K252" i="5"/>
  <c r="O252" i="5"/>
  <c r="N248" i="5"/>
  <c r="P248" i="5"/>
  <c r="R248" i="5" s="1"/>
  <c r="O248" i="5"/>
  <c r="K248" i="5" s="1"/>
  <c r="N244" i="5"/>
  <c r="P244" i="5"/>
  <c r="K244" i="5"/>
  <c r="O244" i="5"/>
  <c r="N240" i="5"/>
  <c r="P240" i="5"/>
  <c r="K240" i="5"/>
  <c r="O240" i="5"/>
  <c r="N236" i="5"/>
  <c r="P236" i="5"/>
  <c r="K236" i="5"/>
  <c r="O236" i="5"/>
  <c r="N232" i="5"/>
  <c r="P232" i="5"/>
  <c r="K232" i="5"/>
  <c r="O232" i="5"/>
  <c r="N228" i="5"/>
  <c r="P228" i="5"/>
  <c r="K228" i="5"/>
  <c r="O228" i="5"/>
  <c r="N224" i="5"/>
  <c r="P224" i="5"/>
  <c r="K224" i="5"/>
  <c r="O224" i="5"/>
  <c r="N220" i="5"/>
  <c r="P220" i="5"/>
  <c r="K220" i="5"/>
  <c r="O220" i="5"/>
  <c r="N216" i="5"/>
  <c r="P216" i="5"/>
  <c r="K216" i="5"/>
  <c r="O216" i="5"/>
  <c r="N212" i="5"/>
  <c r="P212" i="5"/>
  <c r="O212" i="5"/>
  <c r="K212" i="5" s="1"/>
  <c r="N208" i="5"/>
  <c r="P208" i="5"/>
  <c r="K208" i="5"/>
  <c r="O208" i="5"/>
  <c r="N204" i="5"/>
  <c r="P204" i="5"/>
  <c r="K204" i="5"/>
  <c r="O204" i="5"/>
  <c r="N200" i="5"/>
  <c r="P200" i="5"/>
  <c r="K200" i="5"/>
  <c r="O200" i="5"/>
  <c r="N196" i="5"/>
  <c r="P196" i="5"/>
  <c r="K196" i="5"/>
  <c r="O196" i="5"/>
  <c r="N192" i="5"/>
  <c r="P192" i="5"/>
  <c r="K192" i="5"/>
  <c r="O192" i="5"/>
  <c r="N188" i="5"/>
  <c r="P188" i="5"/>
  <c r="K188" i="5"/>
  <c r="O188" i="5"/>
  <c r="N184" i="5"/>
  <c r="P184" i="5"/>
  <c r="K184" i="5"/>
  <c r="O184" i="5"/>
  <c r="N180" i="5"/>
  <c r="P180" i="5"/>
  <c r="K180" i="5"/>
  <c r="O180" i="5"/>
  <c r="N176" i="5"/>
  <c r="P176" i="5"/>
  <c r="K176" i="5"/>
  <c r="O176" i="5"/>
  <c r="N172" i="5"/>
  <c r="P172" i="5"/>
  <c r="K172" i="5"/>
  <c r="O172" i="5"/>
  <c r="N168" i="5"/>
  <c r="P168" i="5"/>
  <c r="K168" i="5"/>
  <c r="O168" i="5"/>
  <c r="N164" i="5"/>
  <c r="P164" i="5"/>
  <c r="K164" i="5"/>
  <c r="O164" i="5"/>
  <c r="N160" i="5"/>
  <c r="P160" i="5"/>
  <c r="K160" i="5"/>
  <c r="O160" i="5"/>
  <c r="N156" i="5"/>
  <c r="P156" i="5"/>
  <c r="K156" i="5"/>
  <c r="O156" i="5"/>
  <c r="N152" i="5"/>
  <c r="P152" i="5"/>
  <c r="K152" i="5"/>
  <c r="O152" i="5"/>
  <c r="N148" i="5"/>
  <c r="P148" i="5"/>
  <c r="K148" i="5"/>
  <c r="O148" i="5"/>
  <c r="N144" i="5"/>
  <c r="P144" i="5"/>
  <c r="K144" i="5"/>
  <c r="O144" i="5"/>
  <c r="N140" i="5"/>
  <c r="P140" i="5"/>
  <c r="K140" i="5"/>
  <c r="O140" i="5"/>
  <c r="N136" i="5"/>
  <c r="P136" i="5"/>
  <c r="K136" i="5"/>
  <c r="O136" i="5"/>
  <c r="N132" i="5"/>
  <c r="P132" i="5"/>
  <c r="K132" i="5"/>
  <c r="O132" i="5"/>
  <c r="N128" i="5"/>
  <c r="P128" i="5"/>
  <c r="K128" i="5"/>
  <c r="O128" i="5"/>
  <c r="N124" i="5"/>
  <c r="P124" i="5"/>
  <c r="K124" i="5"/>
  <c r="O124" i="5"/>
  <c r="N120" i="5"/>
  <c r="P120" i="5"/>
  <c r="K120" i="5"/>
  <c r="O120" i="5"/>
  <c r="N116" i="5"/>
  <c r="P116" i="5"/>
  <c r="K116" i="5"/>
  <c r="O116" i="5"/>
  <c r="N112" i="5"/>
  <c r="P112" i="5"/>
  <c r="K112" i="5"/>
  <c r="O112" i="5"/>
  <c r="N108" i="5"/>
  <c r="P108" i="5"/>
  <c r="K108" i="5"/>
  <c r="O108" i="5"/>
  <c r="N104" i="5"/>
  <c r="P104" i="5"/>
  <c r="K104" i="5"/>
  <c r="O104" i="5"/>
  <c r="N100" i="5"/>
  <c r="P100" i="5"/>
  <c r="K100" i="5"/>
  <c r="O100" i="5"/>
  <c r="N96" i="5"/>
  <c r="P96" i="5"/>
  <c r="K96" i="5"/>
  <c r="O96" i="5"/>
  <c r="N92" i="5"/>
  <c r="P92" i="5"/>
  <c r="K92" i="5"/>
  <c r="O92" i="5"/>
  <c r="N88" i="5"/>
  <c r="P88" i="5"/>
  <c r="K88" i="5"/>
  <c r="O88" i="5"/>
  <c r="N84" i="5"/>
  <c r="P84" i="5"/>
  <c r="K84" i="5"/>
  <c r="O84" i="5"/>
  <c r="N80" i="5"/>
  <c r="P80" i="5"/>
  <c r="K80" i="5"/>
  <c r="O80" i="5"/>
  <c r="N76" i="5"/>
  <c r="P76" i="5"/>
  <c r="K76" i="5"/>
  <c r="O76" i="5"/>
  <c r="N72" i="5"/>
  <c r="P72" i="5"/>
  <c r="K72" i="5"/>
  <c r="O72" i="5"/>
  <c r="N68" i="5"/>
  <c r="P68" i="5"/>
  <c r="K68" i="5"/>
  <c r="O68" i="5"/>
  <c r="N64" i="5"/>
  <c r="P64" i="5"/>
  <c r="K64" i="5"/>
  <c r="O64" i="5"/>
  <c r="N60" i="5"/>
  <c r="P60" i="5"/>
  <c r="K60" i="5"/>
  <c r="O60" i="5"/>
  <c r="N56" i="5"/>
  <c r="P56" i="5"/>
  <c r="K56" i="5"/>
  <c r="O56" i="5"/>
  <c r="N52" i="5"/>
  <c r="P52" i="5"/>
  <c r="K52" i="5"/>
  <c r="O52" i="5"/>
  <c r="N48" i="5"/>
  <c r="P48" i="5"/>
  <c r="K48" i="5"/>
  <c r="O48" i="5"/>
  <c r="N44" i="5"/>
  <c r="P44" i="5"/>
  <c r="K44" i="5"/>
  <c r="O44" i="5"/>
  <c r="N40" i="5"/>
  <c r="P40" i="5"/>
  <c r="K40" i="5"/>
  <c r="O40" i="5"/>
  <c r="N36" i="5"/>
  <c r="P36" i="5"/>
  <c r="K36" i="5"/>
  <c r="O36" i="5"/>
  <c r="N32" i="5"/>
  <c r="P32" i="5"/>
  <c r="K32" i="5"/>
  <c r="O32" i="5"/>
  <c r="N28" i="5"/>
  <c r="P28" i="5"/>
  <c r="K28" i="5"/>
  <c r="O28" i="5"/>
  <c r="N24" i="5"/>
  <c r="P24" i="5"/>
  <c r="K24" i="5"/>
  <c r="O24" i="5"/>
  <c r="N20" i="5"/>
  <c r="P20" i="5"/>
  <c r="K20" i="5"/>
  <c r="O20" i="5"/>
  <c r="N16" i="5"/>
  <c r="P16" i="5"/>
  <c r="K16" i="5"/>
  <c r="O16" i="5"/>
  <c r="N12" i="5"/>
  <c r="P12" i="5"/>
  <c r="K12" i="5"/>
  <c r="O12" i="5"/>
  <c r="N8" i="5"/>
  <c r="P8" i="5"/>
  <c r="K8" i="5"/>
  <c r="O8" i="5"/>
  <c r="N4" i="5"/>
  <c r="P4" i="5"/>
  <c r="K4" i="5"/>
  <c r="O4" i="5"/>
  <c r="N289" i="5"/>
  <c r="O289" i="5"/>
  <c r="K289" i="5"/>
  <c r="P289" i="5"/>
  <c r="N285" i="5"/>
  <c r="O285" i="5"/>
  <c r="K285" i="5"/>
  <c r="P285" i="5"/>
  <c r="N281" i="5"/>
  <c r="O281" i="5"/>
  <c r="K281" i="5"/>
  <c r="P281" i="5"/>
  <c r="N277" i="5"/>
  <c r="O277" i="5"/>
  <c r="K277" i="5"/>
  <c r="P277" i="5"/>
  <c r="N273" i="5"/>
  <c r="O273" i="5"/>
  <c r="K273" i="5"/>
  <c r="P273" i="5"/>
  <c r="N269" i="5"/>
  <c r="O269" i="5"/>
  <c r="K269" i="5"/>
  <c r="P269" i="5"/>
  <c r="C5" i="16"/>
  <c r="C15" i="16" s="1"/>
  <c r="I303" i="6"/>
  <c r="O299" i="5"/>
  <c r="N299" i="5"/>
  <c r="P299" i="5"/>
  <c r="K299" i="5"/>
  <c r="O295" i="5"/>
  <c r="N295" i="5"/>
  <c r="P295" i="5"/>
  <c r="K295" i="5"/>
  <c r="O291" i="5"/>
  <c r="N291" i="5"/>
  <c r="P291" i="5"/>
  <c r="K291" i="5"/>
  <c r="N259" i="5"/>
  <c r="P259" i="5"/>
  <c r="O259" i="5"/>
  <c r="N251" i="5"/>
  <c r="P251" i="5"/>
  <c r="O251" i="5"/>
  <c r="N243" i="5"/>
  <c r="P243" i="5"/>
  <c r="O243" i="5"/>
  <c r="K243" i="5" s="1"/>
  <c r="N235" i="5"/>
  <c r="P235" i="5"/>
  <c r="O235" i="5"/>
  <c r="N227" i="5"/>
  <c r="P227" i="5"/>
  <c r="O227" i="5"/>
  <c r="N219" i="5"/>
  <c r="P219" i="5"/>
  <c r="O219" i="5"/>
  <c r="N211" i="5"/>
  <c r="P211" i="5"/>
  <c r="O211" i="5"/>
  <c r="N203" i="5"/>
  <c r="P203" i="5"/>
  <c r="O203" i="5"/>
  <c r="N195" i="5"/>
  <c r="P195" i="5"/>
  <c r="O195" i="5"/>
  <c r="N187" i="5"/>
  <c r="P187" i="5"/>
  <c r="O187" i="5"/>
  <c r="N179" i="5"/>
  <c r="P179" i="5"/>
  <c r="O179" i="5"/>
  <c r="N171" i="5"/>
  <c r="P171" i="5"/>
  <c r="O171" i="5"/>
  <c r="K171" i="5" s="1"/>
  <c r="N163" i="5"/>
  <c r="P163" i="5"/>
  <c r="O163" i="5"/>
  <c r="N155" i="5"/>
  <c r="P155" i="5"/>
  <c r="O155" i="5"/>
  <c r="N147" i="5"/>
  <c r="P147" i="5"/>
  <c r="O147" i="5"/>
  <c r="N139" i="5"/>
  <c r="P139" i="5"/>
  <c r="O139" i="5"/>
  <c r="N131" i="5"/>
  <c r="P131" i="5"/>
  <c r="O131" i="5"/>
  <c r="K131" i="5" s="1"/>
  <c r="N123" i="5"/>
  <c r="P123" i="5"/>
  <c r="O123" i="5"/>
  <c r="N115" i="5"/>
  <c r="P115" i="5"/>
  <c r="O115" i="5"/>
  <c r="N107" i="5"/>
  <c r="P107" i="5"/>
  <c r="O107" i="5"/>
  <c r="N99" i="5"/>
  <c r="P99" i="5"/>
  <c r="O99" i="5"/>
  <c r="K99" i="5" s="1"/>
  <c r="N91" i="5"/>
  <c r="P91" i="5"/>
  <c r="O91" i="5"/>
  <c r="N83" i="5"/>
  <c r="P83" i="5"/>
  <c r="O83" i="5"/>
  <c r="N75" i="5"/>
  <c r="P75" i="5"/>
  <c r="O75" i="5"/>
  <c r="K75" i="5" s="1"/>
  <c r="F303" i="5"/>
  <c r="L3" i="5"/>
  <c r="N138" i="10"/>
  <c r="P138" i="10"/>
  <c r="O138" i="10"/>
  <c r="N136" i="10"/>
  <c r="P136" i="10"/>
  <c r="O136" i="10"/>
  <c r="N134" i="10"/>
  <c r="P134" i="10"/>
  <c r="O134" i="10"/>
  <c r="N132" i="10"/>
  <c r="P132" i="10"/>
  <c r="O132" i="10"/>
  <c r="N130" i="10"/>
  <c r="P130" i="10"/>
  <c r="O130" i="10"/>
  <c r="N128" i="10"/>
  <c r="P128" i="10"/>
  <c r="O128" i="10"/>
  <c r="N126" i="10"/>
  <c r="P126" i="10"/>
  <c r="O126" i="10"/>
  <c r="N124" i="10"/>
  <c r="P124" i="10"/>
  <c r="O124" i="10"/>
  <c r="N122" i="10"/>
  <c r="P122" i="10"/>
  <c r="O122" i="10"/>
  <c r="N120" i="10"/>
  <c r="P120" i="10"/>
  <c r="O120" i="10"/>
  <c r="N118" i="10"/>
  <c r="P118" i="10"/>
  <c r="O118" i="10"/>
  <c r="N116" i="10"/>
  <c r="P116" i="10"/>
  <c r="O116" i="10"/>
  <c r="N114" i="10"/>
  <c r="P114" i="10"/>
  <c r="O114" i="10"/>
  <c r="N112" i="10"/>
  <c r="P112" i="10"/>
  <c r="O112" i="10"/>
  <c r="N110" i="10"/>
  <c r="P110" i="10"/>
  <c r="O110" i="10"/>
  <c r="N108" i="10"/>
  <c r="P108" i="10"/>
  <c r="O108" i="10"/>
  <c r="N106" i="10"/>
  <c r="P106" i="10"/>
  <c r="O106" i="10"/>
  <c r="N104" i="10"/>
  <c r="P104" i="10"/>
  <c r="O104" i="10"/>
  <c r="N102" i="10"/>
  <c r="P102" i="10"/>
  <c r="O102" i="10"/>
  <c r="N100" i="10"/>
  <c r="P100" i="10"/>
  <c r="O100" i="10"/>
  <c r="N98" i="10"/>
  <c r="P98" i="10"/>
  <c r="O98" i="10"/>
  <c r="N96" i="10"/>
  <c r="P96" i="10"/>
  <c r="O96" i="10"/>
  <c r="N94" i="10"/>
  <c r="P94" i="10"/>
  <c r="O94" i="10"/>
  <c r="N92" i="10"/>
  <c r="P92" i="10"/>
  <c r="O92" i="10"/>
  <c r="N90" i="10"/>
  <c r="P90" i="10"/>
  <c r="O90" i="10"/>
  <c r="N88" i="10"/>
  <c r="P88" i="10"/>
  <c r="O88" i="10"/>
  <c r="N86" i="10"/>
  <c r="P86" i="10"/>
  <c r="O86" i="10"/>
  <c r="N84" i="10"/>
  <c r="P84" i="10"/>
  <c r="O84" i="10"/>
  <c r="N82" i="10"/>
  <c r="P82" i="10"/>
  <c r="O82" i="10"/>
  <c r="L268" i="10"/>
  <c r="L264" i="10"/>
  <c r="L260" i="10"/>
  <c r="L256" i="10"/>
  <c r="I303" i="11"/>
  <c r="K132" i="10"/>
  <c r="K116" i="10"/>
  <c r="K100" i="10"/>
  <c r="K84" i="10"/>
  <c r="N58" i="10"/>
  <c r="P58" i="10"/>
  <c r="O58" i="10"/>
  <c r="P63" i="9"/>
  <c r="O63" i="9"/>
  <c r="N63" i="9"/>
  <c r="N63" i="10"/>
  <c r="P63" i="10"/>
  <c r="O63" i="10"/>
  <c r="O57" i="10"/>
  <c r="N57" i="10"/>
  <c r="P57" i="10"/>
  <c r="O45" i="10"/>
  <c r="N45" i="10"/>
  <c r="P45" i="10"/>
  <c r="O41" i="10"/>
  <c r="N41" i="10"/>
  <c r="P41" i="10"/>
  <c r="O37" i="10"/>
  <c r="N37" i="10"/>
  <c r="P37" i="10"/>
  <c r="O33" i="10"/>
  <c r="N33" i="10"/>
  <c r="P33" i="10"/>
  <c r="O29" i="10"/>
  <c r="N29" i="10"/>
  <c r="P29" i="10"/>
  <c r="O25" i="10"/>
  <c r="N25" i="10"/>
  <c r="P25" i="10"/>
  <c r="O21" i="10"/>
  <c r="N21" i="10"/>
  <c r="P21" i="10"/>
  <c r="K126" i="10"/>
  <c r="K110" i="10"/>
  <c r="K94" i="10"/>
  <c r="N77" i="10"/>
  <c r="O77" i="10"/>
  <c r="P77" i="10"/>
  <c r="N73" i="10"/>
  <c r="O73" i="10"/>
  <c r="P73" i="10"/>
  <c r="N69" i="10"/>
  <c r="O69" i="10"/>
  <c r="P69" i="10"/>
  <c r="N65" i="10"/>
  <c r="O65" i="10"/>
  <c r="P65" i="10"/>
  <c r="P60" i="10"/>
  <c r="K60" i="10"/>
  <c r="O60" i="10"/>
  <c r="N60" i="10"/>
  <c r="K54" i="10"/>
  <c r="P48" i="10"/>
  <c r="K48" i="10"/>
  <c r="O48" i="10"/>
  <c r="N48" i="10"/>
  <c r="P44" i="10"/>
  <c r="K44" i="10"/>
  <c r="O44" i="10"/>
  <c r="N44" i="10"/>
  <c r="K38" i="10"/>
  <c r="K26" i="10"/>
  <c r="K302" i="9"/>
  <c r="K298" i="9"/>
  <c r="K294" i="9"/>
  <c r="K290" i="9"/>
  <c r="K286" i="9"/>
  <c r="K282" i="9"/>
  <c r="K278" i="9"/>
  <c r="K274" i="9"/>
  <c r="K270" i="9"/>
  <c r="K266" i="9"/>
  <c r="K262" i="9"/>
  <c r="K258" i="9"/>
  <c r="K254" i="9"/>
  <c r="K250" i="9"/>
  <c r="K58" i="9"/>
  <c r="P301" i="8"/>
  <c r="O301" i="8"/>
  <c r="N301" i="8"/>
  <c r="K301" i="8"/>
  <c r="P299" i="8"/>
  <c r="O299" i="8"/>
  <c r="N299" i="8"/>
  <c r="K299" i="8"/>
  <c r="P297" i="8"/>
  <c r="O297" i="8"/>
  <c r="N297" i="8"/>
  <c r="K297" i="8"/>
  <c r="P295" i="8"/>
  <c r="O295" i="8"/>
  <c r="N295" i="8"/>
  <c r="K295" i="8"/>
  <c r="P293" i="8"/>
  <c r="O293" i="8"/>
  <c r="N293" i="8"/>
  <c r="K293" i="8"/>
  <c r="P291" i="8"/>
  <c r="O291" i="8"/>
  <c r="N291" i="8"/>
  <c r="K291" i="8"/>
  <c r="P289" i="8"/>
  <c r="O289" i="8"/>
  <c r="N289" i="8"/>
  <c r="K289" i="8"/>
  <c r="P287" i="8"/>
  <c r="O287" i="8"/>
  <c r="N287" i="8"/>
  <c r="K287" i="8"/>
  <c r="P285" i="8"/>
  <c r="O285" i="8"/>
  <c r="N285" i="8"/>
  <c r="K285" i="8"/>
  <c r="P283" i="8"/>
  <c r="O283" i="8"/>
  <c r="N283" i="8"/>
  <c r="K283" i="8"/>
  <c r="P281" i="8"/>
  <c r="O281" i="8"/>
  <c r="N281" i="8"/>
  <c r="K281" i="8"/>
  <c r="P279" i="8"/>
  <c r="O279" i="8"/>
  <c r="N279" i="8"/>
  <c r="K279" i="8"/>
  <c r="P277" i="8"/>
  <c r="O277" i="8"/>
  <c r="N277" i="8"/>
  <c r="K277" i="8"/>
  <c r="P275" i="8"/>
  <c r="O275" i="8"/>
  <c r="N275" i="8"/>
  <c r="K275" i="8"/>
  <c r="P273" i="8"/>
  <c r="O273" i="8"/>
  <c r="N273" i="8"/>
  <c r="K273" i="8"/>
  <c r="P271" i="8"/>
  <c r="O271" i="8"/>
  <c r="N271" i="8"/>
  <c r="K271" i="8"/>
  <c r="P269" i="8"/>
  <c r="O269" i="8"/>
  <c r="N269" i="8"/>
  <c r="K269" i="8"/>
  <c r="P267" i="8"/>
  <c r="O267" i="8"/>
  <c r="N267" i="8"/>
  <c r="K267" i="8"/>
  <c r="P265" i="8"/>
  <c r="O265" i="8"/>
  <c r="N265" i="8"/>
  <c r="K265" i="8"/>
  <c r="P263" i="8"/>
  <c r="O263" i="8"/>
  <c r="N263" i="8"/>
  <c r="K263" i="8"/>
  <c r="P261" i="8"/>
  <c r="O261" i="8"/>
  <c r="N261" i="8"/>
  <c r="K261" i="8"/>
  <c r="P259" i="8"/>
  <c r="O259" i="8"/>
  <c r="N259" i="8"/>
  <c r="K259" i="8"/>
  <c r="P257" i="8"/>
  <c r="O257" i="8"/>
  <c r="N257" i="8"/>
  <c r="K257" i="8"/>
  <c r="P255" i="8"/>
  <c r="O255" i="8"/>
  <c r="N255" i="8"/>
  <c r="K255" i="8"/>
  <c r="P253" i="8"/>
  <c r="O253" i="8"/>
  <c r="N253" i="8"/>
  <c r="K253" i="8"/>
  <c r="P251" i="8"/>
  <c r="O251" i="8"/>
  <c r="N251" i="8"/>
  <c r="K251" i="8"/>
  <c r="P249" i="8"/>
  <c r="O249" i="8"/>
  <c r="N249" i="8"/>
  <c r="K249" i="8"/>
  <c r="P247" i="8"/>
  <c r="O247" i="8"/>
  <c r="N247" i="8"/>
  <c r="K247" i="8"/>
  <c r="P245" i="8"/>
  <c r="O245" i="8"/>
  <c r="N245" i="8"/>
  <c r="K245" i="8"/>
  <c r="P243" i="8"/>
  <c r="O243" i="8"/>
  <c r="N243" i="8"/>
  <c r="K243" i="8"/>
  <c r="P241" i="8"/>
  <c r="O241" i="8"/>
  <c r="N241" i="8"/>
  <c r="K241" i="8"/>
  <c r="P239" i="8"/>
  <c r="O239" i="8"/>
  <c r="N239" i="8"/>
  <c r="K239" i="8"/>
  <c r="P237" i="8"/>
  <c r="O237" i="8"/>
  <c r="N237" i="8"/>
  <c r="K237" i="8"/>
  <c r="P235" i="8"/>
  <c r="O235" i="8"/>
  <c r="N235" i="8"/>
  <c r="K235" i="8"/>
  <c r="P233" i="8"/>
  <c r="O233" i="8"/>
  <c r="N233" i="8"/>
  <c r="K233" i="8"/>
  <c r="P231" i="8"/>
  <c r="O231" i="8"/>
  <c r="N231" i="8"/>
  <c r="K231" i="8"/>
  <c r="P229" i="8"/>
  <c r="O229" i="8"/>
  <c r="N229" i="8"/>
  <c r="K229" i="8"/>
  <c r="K45" i="10"/>
  <c r="K37" i="10"/>
  <c r="K29" i="10"/>
  <c r="K21" i="10"/>
  <c r="O14" i="9"/>
  <c r="N14" i="9"/>
  <c r="P14" i="9"/>
  <c r="N225" i="8"/>
  <c r="P225" i="8"/>
  <c r="O225" i="8"/>
  <c r="N209" i="8"/>
  <c r="P209" i="8"/>
  <c r="O209" i="8"/>
  <c r="O44" i="9"/>
  <c r="N44" i="9"/>
  <c r="P44" i="9"/>
  <c r="O212" i="8"/>
  <c r="N212" i="8"/>
  <c r="P212" i="8"/>
  <c r="K212" i="8"/>
  <c r="K62" i="10"/>
  <c r="O43" i="9"/>
  <c r="N43" i="9"/>
  <c r="P43" i="9"/>
  <c r="P227" i="8"/>
  <c r="O227" i="8"/>
  <c r="N227" i="8"/>
  <c r="P211" i="8"/>
  <c r="O211" i="8"/>
  <c r="N211" i="8"/>
  <c r="O208" i="8"/>
  <c r="N208" i="8"/>
  <c r="P208" i="8"/>
  <c r="O206" i="8"/>
  <c r="N206" i="8"/>
  <c r="P206" i="8"/>
  <c r="O204" i="8"/>
  <c r="P204" i="8"/>
  <c r="N204" i="8"/>
  <c r="O202" i="8"/>
  <c r="P202" i="8"/>
  <c r="N202" i="8"/>
  <c r="O200" i="8"/>
  <c r="P200" i="8"/>
  <c r="N200" i="8"/>
  <c r="O198" i="8"/>
  <c r="P198" i="8"/>
  <c r="N198" i="8"/>
  <c r="O196" i="8"/>
  <c r="P196" i="8"/>
  <c r="N196" i="8"/>
  <c r="O194" i="8"/>
  <c r="P194" i="8"/>
  <c r="N194" i="8"/>
  <c r="O192" i="8"/>
  <c r="P192" i="8"/>
  <c r="N192" i="8"/>
  <c r="O190" i="8"/>
  <c r="P190" i="8"/>
  <c r="N190" i="8"/>
  <c r="O188" i="8"/>
  <c r="P188" i="8"/>
  <c r="N188" i="8"/>
  <c r="O186" i="8"/>
  <c r="P186" i="8"/>
  <c r="N186" i="8"/>
  <c r="O184" i="8"/>
  <c r="P184" i="8"/>
  <c r="N184" i="8"/>
  <c r="O182" i="8"/>
  <c r="P182" i="8"/>
  <c r="N182" i="8"/>
  <c r="O180" i="8"/>
  <c r="P180" i="8"/>
  <c r="N180" i="8"/>
  <c r="O178" i="8"/>
  <c r="P178" i="8"/>
  <c r="N178" i="8"/>
  <c r="O176" i="8"/>
  <c r="P176" i="8"/>
  <c r="N176" i="8"/>
  <c r="O174" i="8"/>
  <c r="P174" i="8"/>
  <c r="N174" i="8"/>
  <c r="O172" i="8"/>
  <c r="P172" i="8"/>
  <c r="N172" i="8"/>
  <c r="O170" i="8"/>
  <c r="P170" i="8"/>
  <c r="N170" i="8"/>
  <c r="O168" i="8"/>
  <c r="P168" i="8"/>
  <c r="N168" i="8"/>
  <c r="O166" i="8"/>
  <c r="P166" i="8"/>
  <c r="N166" i="8"/>
  <c r="O164" i="8"/>
  <c r="P164" i="8"/>
  <c r="N164" i="8"/>
  <c r="O162" i="8"/>
  <c r="P162" i="8"/>
  <c r="N162" i="8"/>
  <c r="O160" i="8"/>
  <c r="P160" i="8"/>
  <c r="N160" i="8"/>
  <c r="O158" i="8"/>
  <c r="P158" i="8"/>
  <c r="N158" i="8"/>
  <c r="O156" i="8"/>
  <c r="P156" i="8"/>
  <c r="N156" i="8"/>
  <c r="O154" i="8"/>
  <c r="P154" i="8"/>
  <c r="N154" i="8"/>
  <c r="O152" i="8"/>
  <c r="P152" i="8"/>
  <c r="N152" i="8"/>
  <c r="O150" i="8"/>
  <c r="P150" i="8"/>
  <c r="N150" i="8"/>
  <c r="O148" i="8"/>
  <c r="P148" i="8"/>
  <c r="N148" i="8"/>
  <c r="O146" i="8"/>
  <c r="P146" i="8"/>
  <c r="N146" i="8"/>
  <c r="O144" i="8"/>
  <c r="P144" i="8"/>
  <c r="N144" i="8"/>
  <c r="O142" i="8"/>
  <c r="P142" i="8"/>
  <c r="N142" i="8"/>
  <c r="O140" i="8"/>
  <c r="P140" i="8"/>
  <c r="N140" i="8"/>
  <c r="O138" i="8"/>
  <c r="P138" i="8"/>
  <c r="N138" i="8"/>
  <c r="O136" i="8"/>
  <c r="P136" i="8"/>
  <c r="N136" i="8"/>
  <c r="O134" i="8"/>
  <c r="P134" i="8"/>
  <c r="N134" i="8"/>
  <c r="O132" i="8"/>
  <c r="P132" i="8"/>
  <c r="N132" i="8"/>
  <c r="O130" i="8"/>
  <c r="P130" i="8"/>
  <c r="N130" i="8"/>
  <c r="O128" i="8"/>
  <c r="P128" i="8"/>
  <c r="N128" i="8"/>
  <c r="O126" i="8"/>
  <c r="P126" i="8"/>
  <c r="N126" i="8"/>
  <c r="O124" i="8"/>
  <c r="P124" i="8"/>
  <c r="N124" i="8"/>
  <c r="O122" i="8"/>
  <c r="P122" i="8"/>
  <c r="N122" i="8"/>
  <c r="O120" i="8"/>
  <c r="P120" i="8"/>
  <c r="N120" i="8"/>
  <c r="O118" i="8"/>
  <c r="P118" i="8"/>
  <c r="N118" i="8"/>
  <c r="O116" i="8"/>
  <c r="P116" i="8"/>
  <c r="N116" i="8"/>
  <c r="O114" i="8"/>
  <c r="P114" i="8"/>
  <c r="N114" i="8"/>
  <c r="O112" i="8"/>
  <c r="P112" i="8"/>
  <c r="N112" i="8"/>
  <c r="O110" i="8"/>
  <c r="P110" i="8"/>
  <c r="N110" i="8"/>
  <c r="O108" i="8"/>
  <c r="P108" i="8"/>
  <c r="N108" i="8"/>
  <c r="O106" i="8"/>
  <c r="P106" i="8"/>
  <c r="N106" i="8"/>
  <c r="O104" i="8"/>
  <c r="P104" i="8"/>
  <c r="N104" i="8"/>
  <c r="O102" i="8"/>
  <c r="P102" i="8"/>
  <c r="N102" i="8"/>
  <c r="O100" i="8"/>
  <c r="P100" i="8"/>
  <c r="N100" i="8"/>
  <c r="O98" i="8"/>
  <c r="P98" i="8"/>
  <c r="N98" i="8"/>
  <c r="O96" i="8"/>
  <c r="P96" i="8"/>
  <c r="N96" i="8"/>
  <c r="O94" i="8"/>
  <c r="P94" i="8"/>
  <c r="N94" i="8"/>
  <c r="O92" i="8"/>
  <c r="P92" i="8"/>
  <c r="N92" i="8"/>
  <c r="O90" i="8"/>
  <c r="P90" i="8"/>
  <c r="N90" i="8"/>
  <c r="O88" i="8"/>
  <c r="P88" i="8"/>
  <c r="N88" i="8"/>
  <c r="O86" i="8"/>
  <c r="P86" i="8"/>
  <c r="N86" i="8"/>
  <c r="O84" i="8"/>
  <c r="P84" i="8"/>
  <c r="N84" i="8"/>
  <c r="O82" i="8"/>
  <c r="P82" i="8"/>
  <c r="N82" i="8"/>
  <c r="O80" i="8"/>
  <c r="P80" i="8"/>
  <c r="N80" i="8"/>
  <c r="O78" i="8"/>
  <c r="P78" i="8"/>
  <c r="N78" i="8"/>
  <c r="O76" i="8"/>
  <c r="P76" i="8"/>
  <c r="N76" i="8"/>
  <c r="O74" i="8"/>
  <c r="P74" i="8"/>
  <c r="N74" i="8"/>
  <c r="O72" i="8"/>
  <c r="P72" i="8"/>
  <c r="N72" i="8"/>
  <c r="O70" i="8"/>
  <c r="P70" i="8"/>
  <c r="N70" i="8"/>
  <c r="O68" i="8"/>
  <c r="P68" i="8"/>
  <c r="N68" i="8"/>
  <c r="O66" i="8"/>
  <c r="P66" i="8"/>
  <c r="N66" i="8"/>
  <c r="O64" i="8"/>
  <c r="P64" i="8"/>
  <c r="N64" i="8"/>
  <c r="O62" i="8"/>
  <c r="P62" i="8"/>
  <c r="N62" i="8"/>
  <c r="O60" i="8"/>
  <c r="P60" i="8"/>
  <c r="N60" i="8"/>
  <c r="O58" i="8"/>
  <c r="P58" i="8"/>
  <c r="N58" i="8"/>
  <c r="O56" i="8"/>
  <c r="P56" i="8"/>
  <c r="N56" i="8"/>
  <c r="O54" i="8"/>
  <c r="P54" i="8"/>
  <c r="N54" i="8"/>
  <c r="O52" i="8"/>
  <c r="P52" i="8"/>
  <c r="N52" i="8"/>
  <c r="O50" i="8"/>
  <c r="P50" i="8"/>
  <c r="N50" i="8"/>
  <c r="O48" i="8"/>
  <c r="P48" i="8"/>
  <c r="N48" i="8"/>
  <c r="O46" i="8"/>
  <c r="P46" i="8"/>
  <c r="N46" i="8"/>
  <c r="O44" i="8"/>
  <c r="P44" i="8"/>
  <c r="N44" i="8"/>
  <c r="O42" i="8"/>
  <c r="P42" i="8"/>
  <c r="N42" i="8"/>
  <c r="O40" i="8"/>
  <c r="P40" i="8"/>
  <c r="N40" i="8"/>
  <c r="O38" i="8"/>
  <c r="P38" i="8"/>
  <c r="N38" i="8"/>
  <c r="O36" i="8"/>
  <c r="P36" i="8"/>
  <c r="N36" i="8"/>
  <c r="O34" i="8"/>
  <c r="P34" i="8"/>
  <c r="N34" i="8"/>
  <c r="O32" i="8"/>
  <c r="P32" i="8"/>
  <c r="N32" i="8"/>
  <c r="O30" i="8"/>
  <c r="P30" i="8"/>
  <c r="N30" i="8"/>
  <c r="O28" i="8"/>
  <c r="P28" i="8"/>
  <c r="N28" i="8"/>
  <c r="O26" i="8"/>
  <c r="P26" i="8"/>
  <c r="N26" i="8"/>
  <c r="K242" i="9"/>
  <c r="K234" i="9"/>
  <c r="K226" i="9"/>
  <c r="K218" i="9"/>
  <c r="K210" i="9"/>
  <c r="K202" i="9"/>
  <c r="K194" i="9"/>
  <c r="K186" i="9"/>
  <c r="K178" i="9"/>
  <c r="K170" i="9"/>
  <c r="K162" i="9"/>
  <c r="K154" i="9"/>
  <c r="K146" i="9"/>
  <c r="K138" i="9"/>
  <c r="K130" i="9"/>
  <c r="K122" i="9"/>
  <c r="K114" i="9"/>
  <c r="K106" i="9"/>
  <c r="K98" i="9"/>
  <c r="K90" i="9"/>
  <c r="K82" i="9"/>
  <c r="K74" i="9"/>
  <c r="K66" i="9"/>
  <c r="O54" i="9"/>
  <c r="N54" i="9"/>
  <c r="P54" i="9"/>
  <c r="O38" i="9"/>
  <c r="N38" i="9"/>
  <c r="P38" i="9"/>
  <c r="K22" i="9"/>
  <c r="K6" i="9"/>
  <c r="K221" i="8"/>
  <c r="O22" i="8"/>
  <c r="P22" i="8"/>
  <c r="N22" i="8"/>
  <c r="O14" i="8"/>
  <c r="P14" i="8"/>
  <c r="N14" i="8"/>
  <c r="O6" i="8"/>
  <c r="P6" i="8"/>
  <c r="N6" i="8"/>
  <c r="Q300" i="7"/>
  <c r="O298" i="7"/>
  <c r="P298" i="7"/>
  <c r="N298" i="7"/>
  <c r="Q292" i="7"/>
  <c r="O290" i="7"/>
  <c r="P290" i="7"/>
  <c r="N290" i="7"/>
  <c r="Q284" i="7"/>
  <c r="O282" i="7"/>
  <c r="P282" i="7"/>
  <c r="N282" i="7"/>
  <c r="Q276" i="7"/>
  <c r="O274" i="7"/>
  <c r="P274" i="7"/>
  <c r="N274" i="7"/>
  <c r="Q268" i="7"/>
  <c r="O266" i="7"/>
  <c r="P266" i="7"/>
  <c r="N266" i="7"/>
  <c r="Q260" i="7"/>
  <c r="O258" i="7"/>
  <c r="P258" i="7"/>
  <c r="N258" i="7"/>
  <c r="Q252" i="7"/>
  <c r="O250" i="7"/>
  <c r="P250" i="7"/>
  <c r="N250" i="7"/>
  <c r="O242" i="7"/>
  <c r="P242" i="7"/>
  <c r="N242" i="7"/>
  <c r="O234" i="7"/>
  <c r="P234" i="7"/>
  <c r="N234" i="7"/>
  <c r="O208" i="7"/>
  <c r="P208" i="7"/>
  <c r="N208" i="7"/>
  <c r="O200" i="7"/>
  <c r="P200" i="7"/>
  <c r="N200" i="7"/>
  <c r="O192" i="7"/>
  <c r="P192" i="7"/>
  <c r="N192" i="7"/>
  <c r="O184" i="7"/>
  <c r="P184" i="7"/>
  <c r="N184" i="7"/>
  <c r="O176" i="7"/>
  <c r="P176" i="7"/>
  <c r="N176" i="7"/>
  <c r="O168" i="7"/>
  <c r="P168" i="7"/>
  <c r="N168" i="7"/>
  <c r="O160" i="7"/>
  <c r="P160" i="7"/>
  <c r="N160" i="7"/>
  <c r="N152" i="7"/>
  <c r="P152" i="7"/>
  <c r="K152" i="7"/>
  <c r="O152" i="7"/>
  <c r="N144" i="7"/>
  <c r="P144" i="7"/>
  <c r="K144" i="7"/>
  <c r="O144" i="7"/>
  <c r="N136" i="7"/>
  <c r="P136" i="7"/>
  <c r="K136" i="7"/>
  <c r="O136" i="7"/>
  <c r="O19" i="8"/>
  <c r="N19" i="8"/>
  <c r="P19" i="8"/>
  <c r="O11" i="8"/>
  <c r="N11" i="8"/>
  <c r="P11" i="8"/>
  <c r="Q297" i="7"/>
  <c r="O295" i="7"/>
  <c r="N295" i="7"/>
  <c r="P295" i="7"/>
  <c r="Q289" i="7"/>
  <c r="O287" i="7"/>
  <c r="N287" i="7"/>
  <c r="P287" i="7"/>
  <c r="Q281" i="7"/>
  <c r="O279" i="7"/>
  <c r="N279" i="7"/>
  <c r="P279" i="7"/>
  <c r="Q273" i="7"/>
  <c r="O271" i="7"/>
  <c r="N271" i="7"/>
  <c r="P271" i="7"/>
  <c r="Q265" i="7"/>
  <c r="O263" i="7"/>
  <c r="N263" i="7"/>
  <c r="P263" i="7"/>
  <c r="Q257" i="7"/>
  <c r="O255" i="7"/>
  <c r="N255" i="7"/>
  <c r="P255" i="7"/>
  <c r="Q249" i="7"/>
  <c r="O247" i="7"/>
  <c r="N247" i="7"/>
  <c r="P247" i="7"/>
  <c r="O239" i="7"/>
  <c r="N239" i="7"/>
  <c r="P239" i="7"/>
  <c r="O231" i="7"/>
  <c r="N231" i="7"/>
  <c r="P231" i="7"/>
  <c r="O225" i="7"/>
  <c r="N225" i="7"/>
  <c r="P225" i="7"/>
  <c r="O217" i="7"/>
  <c r="N217" i="7"/>
  <c r="P217" i="7"/>
  <c r="O209" i="7"/>
  <c r="N209" i="7"/>
  <c r="P209" i="7"/>
  <c r="O207" i="7"/>
  <c r="N207" i="7"/>
  <c r="P207" i="7"/>
  <c r="O199" i="7"/>
  <c r="N199" i="7"/>
  <c r="P199" i="7"/>
  <c r="O191" i="7"/>
  <c r="N191" i="7"/>
  <c r="P191" i="7"/>
  <c r="O183" i="7"/>
  <c r="N183" i="7"/>
  <c r="P183" i="7"/>
  <c r="O175" i="7"/>
  <c r="N175" i="7"/>
  <c r="P175" i="7"/>
  <c r="O167" i="7"/>
  <c r="N167" i="7"/>
  <c r="P167" i="7"/>
  <c r="O159" i="7"/>
  <c r="N159" i="7"/>
  <c r="P159" i="7"/>
  <c r="P146" i="7"/>
  <c r="O146" i="7"/>
  <c r="N146" i="7"/>
  <c r="O129" i="7"/>
  <c r="N129" i="7"/>
  <c r="P129" i="7"/>
  <c r="O127" i="7"/>
  <c r="N127" i="7"/>
  <c r="P127" i="7"/>
  <c r="O125" i="7"/>
  <c r="N125" i="7"/>
  <c r="P125" i="7"/>
  <c r="O123" i="7"/>
  <c r="N123" i="7"/>
  <c r="P123" i="7"/>
  <c r="O121" i="7"/>
  <c r="N121" i="7"/>
  <c r="P121" i="7"/>
  <c r="O119" i="7"/>
  <c r="N119" i="7"/>
  <c r="P119" i="7"/>
  <c r="O117" i="7"/>
  <c r="N117" i="7"/>
  <c r="P117" i="7"/>
  <c r="O115" i="7"/>
  <c r="N115" i="7"/>
  <c r="P115" i="7"/>
  <c r="O113" i="7"/>
  <c r="N113" i="7"/>
  <c r="P113" i="7"/>
  <c r="O111" i="7"/>
  <c r="N111" i="7"/>
  <c r="P111" i="7"/>
  <c r="O109" i="7"/>
  <c r="N109" i="7"/>
  <c r="P109" i="7"/>
  <c r="O107" i="7"/>
  <c r="N107" i="7"/>
  <c r="P107" i="7"/>
  <c r="O105" i="7"/>
  <c r="N105" i="7"/>
  <c r="P105" i="7"/>
  <c r="O103" i="7"/>
  <c r="N103" i="7"/>
  <c r="P103" i="7"/>
  <c r="O101" i="7"/>
  <c r="N101" i="7"/>
  <c r="P101" i="7"/>
  <c r="O99" i="7"/>
  <c r="N99" i="7"/>
  <c r="P99" i="7"/>
  <c r="O97" i="7"/>
  <c r="N97" i="7"/>
  <c r="P97" i="7"/>
  <c r="O95" i="7"/>
  <c r="N95" i="7"/>
  <c r="P95" i="7"/>
  <c r="O93" i="7"/>
  <c r="N93" i="7"/>
  <c r="P93" i="7"/>
  <c r="O91" i="7"/>
  <c r="N91" i="7"/>
  <c r="P91" i="7"/>
  <c r="O89" i="7"/>
  <c r="N89" i="7"/>
  <c r="P89" i="7"/>
  <c r="O87" i="7"/>
  <c r="N87" i="7"/>
  <c r="P87" i="7"/>
  <c r="O85" i="7"/>
  <c r="N85" i="7"/>
  <c r="P85" i="7"/>
  <c r="O83" i="7"/>
  <c r="N83" i="7"/>
  <c r="P83" i="7"/>
  <c r="O81" i="7"/>
  <c r="N81" i="7"/>
  <c r="P81" i="7"/>
  <c r="O79" i="7"/>
  <c r="N79" i="7"/>
  <c r="P79" i="7"/>
  <c r="O77" i="7"/>
  <c r="N77" i="7"/>
  <c r="P77" i="7"/>
  <c r="O75" i="7"/>
  <c r="N75" i="7"/>
  <c r="P75" i="7"/>
  <c r="O73" i="7"/>
  <c r="N73" i="7"/>
  <c r="P73" i="7"/>
  <c r="O71" i="7"/>
  <c r="N71" i="7"/>
  <c r="P71" i="7"/>
  <c r="O69" i="7"/>
  <c r="N69" i="7"/>
  <c r="P69" i="7"/>
  <c r="O67" i="7"/>
  <c r="N67" i="7"/>
  <c r="P67" i="7"/>
  <c r="O65" i="7"/>
  <c r="N65" i="7"/>
  <c r="P65" i="7"/>
  <c r="O63" i="7"/>
  <c r="N63" i="7"/>
  <c r="P63" i="7"/>
  <c r="O61" i="7"/>
  <c r="N61" i="7"/>
  <c r="P61" i="7"/>
  <c r="O59" i="7"/>
  <c r="N59" i="7"/>
  <c r="P59" i="7"/>
  <c r="O57" i="7"/>
  <c r="N57" i="7"/>
  <c r="P57" i="7"/>
  <c r="O55" i="7"/>
  <c r="N55" i="7"/>
  <c r="P55" i="7"/>
  <c r="O53" i="7"/>
  <c r="N53" i="7"/>
  <c r="P53" i="7"/>
  <c r="O51" i="7"/>
  <c r="N51" i="7"/>
  <c r="P51" i="7"/>
  <c r="O49" i="7"/>
  <c r="N49" i="7"/>
  <c r="P49" i="7"/>
  <c r="O47" i="7"/>
  <c r="N47" i="7"/>
  <c r="P47" i="7"/>
  <c r="O45" i="7"/>
  <c r="N45" i="7"/>
  <c r="P45" i="7"/>
  <c r="O43" i="7"/>
  <c r="N43" i="7"/>
  <c r="P43" i="7"/>
  <c r="O41" i="7"/>
  <c r="N41" i="7"/>
  <c r="P41" i="7"/>
  <c r="O39" i="7"/>
  <c r="N39" i="7"/>
  <c r="P39" i="7"/>
  <c r="O37" i="7"/>
  <c r="N37" i="7"/>
  <c r="P37" i="7"/>
  <c r="O35" i="7"/>
  <c r="N35" i="7"/>
  <c r="P35" i="7"/>
  <c r="O33" i="7"/>
  <c r="N33" i="7"/>
  <c r="P33" i="7"/>
  <c r="O31" i="7"/>
  <c r="N31" i="7"/>
  <c r="P31" i="7"/>
  <c r="O29" i="7"/>
  <c r="N29" i="7"/>
  <c r="P29" i="7"/>
  <c r="O27" i="7"/>
  <c r="N27" i="7"/>
  <c r="P27" i="7"/>
  <c r="O25" i="7"/>
  <c r="N25" i="7"/>
  <c r="P25" i="7"/>
  <c r="O23" i="7"/>
  <c r="N23" i="7"/>
  <c r="P23" i="7"/>
  <c r="O21" i="7"/>
  <c r="N21" i="7"/>
  <c r="P21" i="7"/>
  <c r="O19" i="7"/>
  <c r="N19" i="7"/>
  <c r="P19" i="7"/>
  <c r="O17" i="7"/>
  <c r="N17" i="7"/>
  <c r="P17" i="7"/>
  <c r="O15" i="7"/>
  <c r="N15" i="7"/>
  <c r="P15" i="7"/>
  <c r="O13" i="7"/>
  <c r="N13" i="7"/>
  <c r="P13" i="7"/>
  <c r="O11" i="7"/>
  <c r="N11" i="7"/>
  <c r="P11" i="7"/>
  <c r="O9" i="7"/>
  <c r="N9" i="7"/>
  <c r="P9" i="7"/>
  <c r="O7" i="7"/>
  <c r="N7" i="7"/>
  <c r="P7" i="7"/>
  <c r="O5" i="7"/>
  <c r="N5" i="7"/>
  <c r="P5" i="7"/>
  <c r="O3" i="7"/>
  <c r="N3" i="7"/>
  <c r="P3" i="7"/>
  <c r="R3" i="7" s="1"/>
  <c r="P153" i="7"/>
  <c r="O153" i="7"/>
  <c r="N153" i="7"/>
  <c r="P149" i="7"/>
  <c r="O149" i="7"/>
  <c r="N149" i="7"/>
  <c r="P145" i="7"/>
  <c r="O145" i="7"/>
  <c r="N145" i="7"/>
  <c r="P141" i="7"/>
  <c r="O141" i="7"/>
  <c r="N141" i="7"/>
  <c r="P137" i="7"/>
  <c r="O137" i="7"/>
  <c r="N137" i="7"/>
  <c r="P133" i="7"/>
  <c r="O133" i="7"/>
  <c r="N133" i="7"/>
  <c r="Q302" i="5"/>
  <c r="Q298" i="5"/>
  <c r="Q294" i="5"/>
  <c r="Q289" i="5"/>
  <c r="N288" i="5"/>
  <c r="O288" i="5"/>
  <c r="K288" i="5"/>
  <c r="P288" i="5"/>
  <c r="Q285" i="5"/>
  <c r="N284" i="5"/>
  <c r="O284" i="5"/>
  <c r="K284" i="5"/>
  <c r="P284" i="5"/>
  <c r="Q281" i="5"/>
  <c r="N280" i="5"/>
  <c r="O280" i="5"/>
  <c r="K280" i="5"/>
  <c r="P280" i="5"/>
  <c r="Q277" i="5"/>
  <c r="N276" i="5"/>
  <c r="O276" i="5"/>
  <c r="K276" i="5"/>
  <c r="P276" i="5"/>
  <c r="Q273" i="5"/>
  <c r="N272" i="5"/>
  <c r="O272" i="5"/>
  <c r="K272" i="5"/>
  <c r="P272" i="5"/>
  <c r="Q269" i="5"/>
  <c r="N268" i="5"/>
  <c r="O268" i="5"/>
  <c r="K268" i="5"/>
  <c r="P268" i="5"/>
  <c r="D246" i="6"/>
  <c r="F246" i="6" s="1"/>
  <c r="D244" i="6"/>
  <c r="F244" i="6" s="1"/>
  <c r="D242" i="6"/>
  <c r="F242" i="6" s="1"/>
  <c r="D240" i="6"/>
  <c r="F240" i="6" s="1"/>
  <c r="D238" i="6"/>
  <c r="F238" i="6" s="1"/>
  <c r="D236" i="6"/>
  <c r="F236" i="6" s="1"/>
  <c r="D234" i="6"/>
  <c r="F234" i="6" s="1"/>
  <c r="D232" i="6"/>
  <c r="F232" i="6" s="1"/>
  <c r="D230" i="6"/>
  <c r="F230" i="6" s="1"/>
  <c r="K230" i="6" s="1"/>
  <c r="D228" i="6"/>
  <c r="F228" i="6" s="1"/>
  <c r="D226" i="6"/>
  <c r="F226" i="6" s="1"/>
  <c r="K226" i="6" s="1"/>
  <c r="D224" i="6"/>
  <c r="F224" i="6" s="1"/>
  <c r="D222" i="6"/>
  <c r="F222" i="6" s="1"/>
  <c r="K222" i="6" s="1"/>
  <c r="D220" i="6"/>
  <c r="F220" i="6" s="1"/>
  <c r="D218" i="6"/>
  <c r="F218" i="6" s="1"/>
  <c r="D216" i="6"/>
  <c r="F216" i="6" s="1"/>
  <c r="D214" i="6"/>
  <c r="F214" i="6" s="1"/>
  <c r="D212" i="6"/>
  <c r="F212" i="6" s="1"/>
  <c r="K212" i="6" s="1"/>
  <c r="D210" i="6"/>
  <c r="F210" i="6" s="1"/>
  <c r="D208" i="6"/>
  <c r="F208" i="6" s="1"/>
  <c r="D206" i="6"/>
  <c r="F206" i="6" s="1"/>
  <c r="D204" i="6"/>
  <c r="F204" i="6" s="1"/>
  <c r="D202" i="6"/>
  <c r="F202" i="6" s="1"/>
  <c r="D200" i="6"/>
  <c r="F200" i="6" s="1"/>
  <c r="D198" i="6"/>
  <c r="F198" i="6" s="1"/>
  <c r="D196" i="6"/>
  <c r="F196" i="6" s="1"/>
  <c r="D194" i="6"/>
  <c r="F194" i="6" s="1"/>
  <c r="K194" i="6" s="1"/>
  <c r="D192" i="6"/>
  <c r="F192" i="6" s="1"/>
  <c r="D190" i="6"/>
  <c r="F190" i="6" s="1"/>
  <c r="D188" i="6"/>
  <c r="F188" i="6" s="1"/>
  <c r="D186" i="6"/>
  <c r="F186" i="6" s="1"/>
  <c r="D184" i="6"/>
  <c r="F184" i="6" s="1"/>
  <c r="D182" i="6"/>
  <c r="F182" i="6" s="1"/>
  <c r="K182" i="6" s="1"/>
  <c r="D180" i="6"/>
  <c r="F180" i="6" s="1"/>
  <c r="D178" i="6"/>
  <c r="F178" i="6" s="1"/>
  <c r="D176" i="6"/>
  <c r="F176" i="6" s="1"/>
  <c r="D174" i="6"/>
  <c r="F174" i="6" s="1"/>
  <c r="D172" i="6"/>
  <c r="F172" i="6" s="1"/>
  <c r="D170" i="6"/>
  <c r="F170" i="6" s="1"/>
  <c r="K170" i="6" s="1"/>
  <c r="D168" i="6"/>
  <c r="F168" i="6" s="1"/>
  <c r="D166" i="6"/>
  <c r="F166" i="6" s="1"/>
  <c r="D164" i="6"/>
  <c r="F164" i="6" s="1"/>
  <c r="D162" i="6"/>
  <c r="F162" i="6" s="1"/>
  <c r="D160" i="6"/>
  <c r="F160" i="6" s="1"/>
  <c r="D158" i="6"/>
  <c r="F158" i="6" s="1"/>
  <c r="D156" i="6"/>
  <c r="F156" i="6" s="1"/>
  <c r="D154" i="6"/>
  <c r="F154" i="6" s="1"/>
  <c r="D152" i="6"/>
  <c r="F152" i="6" s="1"/>
  <c r="D150" i="6"/>
  <c r="F150" i="6" s="1"/>
  <c r="D148" i="6"/>
  <c r="F148" i="6" s="1"/>
  <c r="D146" i="6"/>
  <c r="F146" i="6" s="1"/>
  <c r="K146" i="6" s="1"/>
  <c r="D144" i="6"/>
  <c r="F144" i="6" s="1"/>
  <c r="D142" i="6"/>
  <c r="F142" i="6" s="1"/>
  <c r="D140" i="6"/>
  <c r="F140" i="6" s="1"/>
  <c r="D138" i="6"/>
  <c r="F138" i="6" s="1"/>
  <c r="D136" i="6"/>
  <c r="F136" i="6" s="1"/>
  <c r="D134" i="6"/>
  <c r="F134" i="6" s="1"/>
  <c r="K134" i="6" s="1"/>
  <c r="D132" i="6"/>
  <c r="F132" i="6" s="1"/>
  <c r="D130" i="6"/>
  <c r="F130" i="6" s="1"/>
  <c r="D128" i="6"/>
  <c r="F128" i="6" s="1"/>
  <c r="D126" i="6"/>
  <c r="F126" i="6" s="1"/>
  <c r="D124" i="6"/>
  <c r="F124" i="6" s="1"/>
  <c r="D122" i="6"/>
  <c r="F122" i="6" s="1"/>
  <c r="D120" i="6"/>
  <c r="F120" i="6" s="1"/>
  <c r="D118" i="6"/>
  <c r="F118" i="6" s="1"/>
  <c r="D116" i="6"/>
  <c r="F116" i="6" s="1"/>
  <c r="K116" i="6" s="1"/>
  <c r="D114" i="6"/>
  <c r="F114" i="6" s="1"/>
  <c r="D112" i="6"/>
  <c r="F112" i="6" s="1"/>
  <c r="D110" i="6"/>
  <c r="F110" i="6" s="1"/>
  <c r="D108" i="6"/>
  <c r="F108" i="6" s="1"/>
  <c r="K108" i="6" s="1"/>
  <c r="D106" i="6"/>
  <c r="F106" i="6" s="1"/>
  <c r="D104" i="6"/>
  <c r="F104" i="6" s="1"/>
  <c r="K104" i="6" s="1"/>
  <c r="D102" i="6"/>
  <c r="F102" i="6" s="1"/>
  <c r="K102" i="6" s="1"/>
  <c r="D100" i="6"/>
  <c r="F100" i="6" s="1"/>
  <c r="D98" i="6"/>
  <c r="F98" i="6" s="1"/>
  <c r="D96" i="6"/>
  <c r="F96" i="6" s="1"/>
  <c r="K96" i="6" s="1"/>
  <c r="D94" i="6"/>
  <c r="F94" i="6" s="1"/>
  <c r="D92" i="6"/>
  <c r="F92" i="6" s="1"/>
  <c r="D90" i="6"/>
  <c r="F90" i="6" s="1"/>
  <c r="D88" i="6"/>
  <c r="F88" i="6" s="1"/>
  <c r="D86" i="6"/>
  <c r="F86" i="6" s="1"/>
  <c r="K86" i="6" s="1"/>
  <c r="D84" i="6"/>
  <c r="F84" i="6" s="1"/>
  <c r="D82" i="6"/>
  <c r="F82" i="6" s="1"/>
  <c r="D80" i="6"/>
  <c r="F80" i="6" s="1"/>
  <c r="K80" i="6" s="1"/>
  <c r="D78" i="6"/>
  <c r="F78" i="6" s="1"/>
  <c r="K78" i="6" s="1"/>
  <c r="D76" i="6"/>
  <c r="F76" i="6" s="1"/>
  <c r="D74" i="6"/>
  <c r="F74" i="6" s="1"/>
  <c r="K74" i="6" s="1"/>
  <c r="D72" i="6"/>
  <c r="F72" i="6" s="1"/>
  <c r="D70" i="6"/>
  <c r="F70" i="6" s="1"/>
  <c r="D68" i="6"/>
  <c r="F68" i="6" s="1"/>
  <c r="D66" i="6"/>
  <c r="F66" i="6" s="1"/>
  <c r="D64" i="6"/>
  <c r="F64" i="6" s="1"/>
  <c r="D62" i="6"/>
  <c r="F62" i="6" s="1"/>
  <c r="K62" i="6" s="1"/>
  <c r="D60" i="6"/>
  <c r="F60" i="6" s="1"/>
  <c r="D58" i="6"/>
  <c r="F58" i="6" s="1"/>
  <c r="D56" i="6"/>
  <c r="F56" i="6" s="1"/>
  <c r="D54" i="6"/>
  <c r="F54" i="6" s="1"/>
  <c r="K54" i="6" s="1"/>
  <c r="D52" i="6"/>
  <c r="F52" i="6" s="1"/>
  <c r="D50" i="6"/>
  <c r="F50" i="6" s="1"/>
  <c r="D48" i="6"/>
  <c r="F48" i="6" s="1"/>
  <c r="D46" i="6"/>
  <c r="F46" i="6" s="1"/>
  <c r="D44" i="6"/>
  <c r="F44" i="6" s="1"/>
  <c r="D42" i="6"/>
  <c r="F42" i="6" s="1"/>
  <c r="D40" i="6"/>
  <c r="F40" i="6" s="1"/>
  <c r="D38" i="6"/>
  <c r="F38" i="6" s="1"/>
  <c r="D36" i="6"/>
  <c r="F36" i="6" s="1"/>
  <c r="D34" i="6"/>
  <c r="F34" i="6" s="1"/>
  <c r="K34" i="6" s="1"/>
  <c r="D32" i="6"/>
  <c r="F32" i="6" s="1"/>
  <c r="D30" i="6"/>
  <c r="F30" i="6" s="1"/>
  <c r="D28" i="6"/>
  <c r="F28" i="6" s="1"/>
  <c r="D26" i="6"/>
  <c r="F26" i="6" s="1"/>
  <c r="K26" i="6" s="1"/>
  <c r="D24" i="6"/>
  <c r="F24" i="6" s="1"/>
  <c r="K24" i="6" s="1"/>
  <c r="D22" i="6"/>
  <c r="F22" i="6" s="1"/>
  <c r="D20" i="6"/>
  <c r="F20" i="6" s="1"/>
  <c r="D18" i="6"/>
  <c r="F18" i="6" s="1"/>
  <c r="D16" i="6"/>
  <c r="F16" i="6" s="1"/>
  <c r="D14" i="6"/>
  <c r="F14" i="6" s="1"/>
  <c r="D12" i="6"/>
  <c r="F12" i="6" s="1"/>
  <c r="D10" i="6"/>
  <c r="F10" i="6" s="1"/>
  <c r="D8" i="6"/>
  <c r="F8" i="6" s="1"/>
  <c r="D6" i="6"/>
  <c r="F6" i="6" s="1"/>
  <c r="K6" i="6" s="1"/>
  <c r="D4" i="6"/>
  <c r="F4" i="6" s="1"/>
  <c r="E15" i="16"/>
  <c r="Q298" i="6"/>
  <c r="Q290" i="6"/>
  <c r="Q282" i="6"/>
  <c r="Q274" i="6"/>
  <c r="Q266" i="6"/>
  <c r="Q258" i="6"/>
  <c r="Q250" i="6"/>
  <c r="Q299" i="5"/>
  <c r="Q295" i="5"/>
  <c r="Q291" i="5"/>
  <c r="N265" i="5"/>
  <c r="P265" i="5"/>
  <c r="O265" i="5"/>
  <c r="N257" i="5"/>
  <c r="P257" i="5"/>
  <c r="O257" i="5"/>
  <c r="N249" i="5"/>
  <c r="P249" i="5"/>
  <c r="O249" i="5"/>
  <c r="N241" i="5"/>
  <c r="P241" i="5"/>
  <c r="O241" i="5"/>
  <c r="N233" i="5"/>
  <c r="P233" i="5"/>
  <c r="O233" i="5"/>
  <c r="N225" i="5"/>
  <c r="P225" i="5"/>
  <c r="O225" i="5"/>
  <c r="N217" i="5"/>
  <c r="P217" i="5"/>
  <c r="O217" i="5"/>
  <c r="N209" i="5"/>
  <c r="P209" i="5"/>
  <c r="O209" i="5"/>
  <c r="N201" i="5"/>
  <c r="P201" i="5"/>
  <c r="O201" i="5"/>
  <c r="N193" i="5"/>
  <c r="P193" i="5"/>
  <c r="O193" i="5"/>
  <c r="K193" i="5" s="1"/>
  <c r="N185" i="5"/>
  <c r="P185" i="5"/>
  <c r="O185" i="5"/>
  <c r="N177" i="5"/>
  <c r="P177" i="5"/>
  <c r="O177" i="5"/>
  <c r="N169" i="5"/>
  <c r="P169" i="5"/>
  <c r="O169" i="5"/>
  <c r="K169" i="5" s="1"/>
  <c r="N161" i="5"/>
  <c r="P161" i="5"/>
  <c r="O161" i="5"/>
  <c r="N153" i="5"/>
  <c r="P153" i="5"/>
  <c r="O153" i="5"/>
  <c r="K153" i="5" s="1"/>
  <c r="N145" i="5"/>
  <c r="P145" i="5"/>
  <c r="O145" i="5"/>
  <c r="N137" i="5"/>
  <c r="P137" i="5"/>
  <c r="O137" i="5"/>
  <c r="K137" i="5" s="1"/>
  <c r="N129" i="5"/>
  <c r="P129" i="5"/>
  <c r="O129" i="5"/>
  <c r="N121" i="5"/>
  <c r="P121" i="5"/>
  <c r="O121" i="5"/>
  <c r="N113" i="5"/>
  <c r="P113" i="5"/>
  <c r="O113" i="5"/>
  <c r="N105" i="5"/>
  <c r="P105" i="5"/>
  <c r="O105" i="5"/>
  <c r="N97" i="5"/>
  <c r="P97" i="5"/>
  <c r="O97" i="5"/>
  <c r="K97" i="5" s="1"/>
  <c r="N89" i="5"/>
  <c r="P89" i="5"/>
  <c r="O89" i="5"/>
  <c r="N81" i="5"/>
  <c r="P81" i="5"/>
  <c r="O81" i="5"/>
  <c r="K81" i="5" s="1"/>
  <c r="N73" i="5"/>
  <c r="P73" i="5"/>
  <c r="O73" i="5"/>
  <c r="K73" i="5" s="1"/>
  <c r="N69" i="5"/>
  <c r="P69" i="5"/>
  <c r="O69" i="5"/>
  <c r="N65" i="5"/>
  <c r="P65" i="5"/>
  <c r="O65" i="5"/>
  <c r="N61" i="5"/>
  <c r="P61" i="5"/>
  <c r="O61" i="5"/>
  <c r="N57" i="5"/>
  <c r="P57" i="5"/>
  <c r="O57" i="5"/>
  <c r="N53" i="5"/>
  <c r="P53" i="5"/>
  <c r="O53" i="5"/>
  <c r="N49" i="5"/>
  <c r="P49" i="5"/>
  <c r="O49" i="5"/>
  <c r="K49" i="5" s="1"/>
  <c r="N45" i="5"/>
  <c r="P45" i="5"/>
  <c r="O45" i="5"/>
  <c r="N41" i="5"/>
  <c r="P41" i="5"/>
  <c r="O41" i="5"/>
  <c r="N37" i="5"/>
  <c r="P37" i="5"/>
  <c r="O37" i="5"/>
  <c r="N33" i="5"/>
  <c r="P33" i="5"/>
  <c r="O33" i="5"/>
  <c r="N29" i="5"/>
  <c r="P29" i="5"/>
  <c r="O29" i="5"/>
  <c r="N25" i="5"/>
  <c r="P25" i="5"/>
  <c r="O25" i="5"/>
  <c r="K25" i="5" s="1"/>
  <c r="N21" i="5"/>
  <c r="P21" i="5"/>
  <c r="O21" i="5"/>
  <c r="N17" i="5"/>
  <c r="P17" i="5"/>
  <c r="O17" i="5"/>
  <c r="K17" i="5" s="1"/>
  <c r="N13" i="5"/>
  <c r="P13" i="5"/>
  <c r="O13" i="5"/>
  <c r="N9" i="5"/>
  <c r="P9" i="5"/>
  <c r="O9" i="5"/>
  <c r="N5" i="5"/>
  <c r="P5" i="5"/>
  <c r="O5" i="5"/>
  <c r="D247" i="6"/>
  <c r="F247" i="6" s="1"/>
  <c r="D245" i="6"/>
  <c r="F245" i="6" s="1"/>
  <c r="D243" i="6"/>
  <c r="F243" i="6" s="1"/>
  <c r="K243" i="6" s="1"/>
  <c r="D241" i="6"/>
  <c r="F241" i="6" s="1"/>
  <c r="D239" i="6"/>
  <c r="F239" i="6" s="1"/>
  <c r="D237" i="6"/>
  <c r="F237" i="6" s="1"/>
  <c r="D235" i="6"/>
  <c r="F235" i="6" s="1"/>
  <c r="D233" i="6"/>
  <c r="F233" i="6" s="1"/>
  <c r="D231" i="6"/>
  <c r="F231" i="6" s="1"/>
  <c r="D229" i="6"/>
  <c r="F229" i="6" s="1"/>
  <c r="K229" i="6" s="1"/>
  <c r="D227" i="6"/>
  <c r="F227" i="6" s="1"/>
  <c r="D225" i="6"/>
  <c r="F225" i="6" s="1"/>
  <c r="D223" i="6"/>
  <c r="F223" i="6" s="1"/>
  <c r="D221" i="6"/>
  <c r="F221" i="6" s="1"/>
  <c r="D219" i="6"/>
  <c r="F219" i="6" s="1"/>
  <c r="D217" i="6"/>
  <c r="F217" i="6" s="1"/>
  <c r="D215" i="6"/>
  <c r="F215" i="6" s="1"/>
  <c r="D213" i="6"/>
  <c r="F213" i="6" s="1"/>
  <c r="D211" i="6"/>
  <c r="F211" i="6" s="1"/>
  <c r="D209" i="6"/>
  <c r="F209" i="6" s="1"/>
  <c r="D207" i="6"/>
  <c r="F207" i="6" s="1"/>
  <c r="K207" i="6" s="1"/>
  <c r="D205" i="6"/>
  <c r="F205" i="6" s="1"/>
  <c r="D203" i="6"/>
  <c r="F203" i="6" s="1"/>
  <c r="D201" i="6"/>
  <c r="F201" i="6" s="1"/>
  <c r="D199" i="6"/>
  <c r="F199" i="6" s="1"/>
  <c r="K199" i="6" s="1"/>
  <c r="D197" i="6"/>
  <c r="F197" i="6" s="1"/>
  <c r="D195" i="6"/>
  <c r="F195" i="6" s="1"/>
  <c r="D193" i="6"/>
  <c r="F193" i="6" s="1"/>
  <c r="K193" i="6" s="1"/>
  <c r="D191" i="6"/>
  <c r="F191" i="6" s="1"/>
  <c r="D189" i="6"/>
  <c r="F189" i="6" s="1"/>
  <c r="D187" i="6"/>
  <c r="F187" i="6" s="1"/>
  <c r="D185" i="6"/>
  <c r="F185" i="6" s="1"/>
  <c r="D183" i="6"/>
  <c r="F183" i="6" s="1"/>
  <c r="K183" i="6" s="1"/>
  <c r="D181" i="6"/>
  <c r="F181" i="6" s="1"/>
  <c r="D179" i="6"/>
  <c r="F179" i="6" s="1"/>
  <c r="D177" i="6"/>
  <c r="F177" i="6" s="1"/>
  <c r="D175" i="6"/>
  <c r="F175" i="6" s="1"/>
  <c r="D173" i="6"/>
  <c r="F173" i="6" s="1"/>
  <c r="D171" i="6"/>
  <c r="F171" i="6" s="1"/>
  <c r="K171" i="6" s="1"/>
  <c r="D169" i="6"/>
  <c r="F169" i="6" s="1"/>
  <c r="K169" i="6" s="1"/>
  <c r="D167" i="6"/>
  <c r="F167" i="6" s="1"/>
  <c r="D165" i="6"/>
  <c r="F165" i="6" s="1"/>
  <c r="D163" i="6"/>
  <c r="F163" i="6" s="1"/>
  <c r="D161" i="6"/>
  <c r="F161" i="6" s="1"/>
  <c r="D159" i="6"/>
  <c r="F159" i="6" s="1"/>
  <c r="D157" i="6"/>
  <c r="F157" i="6" s="1"/>
  <c r="D155" i="6"/>
  <c r="F155" i="6" s="1"/>
  <c r="D153" i="6"/>
  <c r="F153" i="6" s="1"/>
  <c r="K153" i="6" s="1"/>
  <c r="D151" i="6"/>
  <c r="F151" i="6" s="1"/>
  <c r="D149" i="6"/>
  <c r="F149" i="6" s="1"/>
  <c r="D147" i="6"/>
  <c r="F147" i="6" s="1"/>
  <c r="D145" i="6"/>
  <c r="F145" i="6" s="1"/>
  <c r="D143" i="6"/>
  <c r="F143" i="6" s="1"/>
  <c r="K143" i="6" s="1"/>
  <c r="D141" i="6"/>
  <c r="F141" i="6" s="1"/>
  <c r="D139" i="6"/>
  <c r="F139" i="6" s="1"/>
  <c r="D137" i="6"/>
  <c r="F137" i="6" s="1"/>
  <c r="K137" i="6" s="1"/>
  <c r="D135" i="6"/>
  <c r="F135" i="6" s="1"/>
  <c r="D133" i="6"/>
  <c r="F133" i="6" s="1"/>
  <c r="D131" i="6"/>
  <c r="F131" i="6" s="1"/>
  <c r="K131" i="6" s="1"/>
  <c r="D129" i="6"/>
  <c r="F129" i="6" s="1"/>
  <c r="D127" i="6"/>
  <c r="F127" i="6" s="1"/>
  <c r="K127" i="6" s="1"/>
  <c r="D125" i="6"/>
  <c r="F125" i="6" s="1"/>
  <c r="D123" i="6"/>
  <c r="F123" i="6" s="1"/>
  <c r="D121" i="6"/>
  <c r="F121" i="6" s="1"/>
  <c r="D119" i="6"/>
  <c r="F119" i="6" s="1"/>
  <c r="D117" i="6"/>
  <c r="F117" i="6" s="1"/>
  <c r="D115" i="6"/>
  <c r="F115" i="6" s="1"/>
  <c r="D113" i="6"/>
  <c r="F113" i="6" s="1"/>
  <c r="D111" i="6"/>
  <c r="F111" i="6" s="1"/>
  <c r="D109" i="6"/>
  <c r="F109" i="6" s="1"/>
  <c r="D107" i="6"/>
  <c r="F107" i="6" s="1"/>
  <c r="D105" i="6"/>
  <c r="F105" i="6" s="1"/>
  <c r="D103" i="6"/>
  <c r="F103" i="6" s="1"/>
  <c r="K103" i="6" s="1"/>
  <c r="D101" i="6"/>
  <c r="F101" i="6" s="1"/>
  <c r="D99" i="6"/>
  <c r="F99" i="6" s="1"/>
  <c r="K99" i="6" s="1"/>
  <c r="D97" i="6"/>
  <c r="F97" i="6" s="1"/>
  <c r="K97" i="6" s="1"/>
  <c r="D95" i="6"/>
  <c r="F95" i="6" s="1"/>
  <c r="D93" i="6"/>
  <c r="F93" i="6" s="1"/>
  <c r="K93" i="6" s="1"/>
  <c r="D91" i="6"/>
  <c r="F91" i="6" s="1"/>
  <c r="D89" i="6"/>
  <c r="F89" i="6" s="1"/>
  <c r="D87" i="6"/>
  <c r="F87" i="6" s="1"/>
  <c r="K87" i="6" s="1"/>
  <c r="D85" i="6"/>
  <c r="F85" i="6" s="1"/>
  <c r="D83" i="6"/>
  <c r="F83" i="6" s="1"/>
  <c r="D81" i="6"/>
  <c r="F81" i="6" s="1"/>
  <c r="K81" i="6" s="1"/>
  <c r="D79" i="6"/>
  <c r="F79" i="6" s="1"/>
  <c r="K79" i="6" s="1"/>
  <c r="D77" i="6"/>
  <c r="F77" i="6" s="1"/>
  <c r="D75" i="6"/>
  <c r="F75" i="6" s="1"/>
  <c r="K75" i="6" s="1"/>
  <c r="D73" i="6"/>
  <c r="F73" i="6" s="1"/>
  <c r="K73" i="6" s="1"/>
  <c r="D71" i="6"/>
  <c r="F71" i="6" s="1"/>
  <c r="D69" i="6"/>
  <c r="F69" i="6" s="1"/>
  <c r="D67" i="6"/>
  <c r="F67" i="6" s="1"/>
  <c r="D65" i="6"/>
  <c r="F65" i="6" s="1"/>
  <c r="D63" i="6"/>
  <c r="F63" i="6" s="1"/>
  <c r="D61" i="6"/>
  <c r="F61" i="6" s="1"/>
  <c r="D59" i="6"/>
  <c r="F59" i="6" s="1"/>
  <c r="D57" i="6"/>
  <c r="F57" i="6" s="1"/>
  <c r="D55" i="6"/>
  <c r="F55" i="6" s="1"/>
  <c r="D53" i="6"/>
  <c r="F53" i="6" s="1"/>
  <c r="D51" i="6"/>
  <c r="F51" i="6" s="1"/>
  <c r="D49" i="6"/>
  <c r="F49" i="6" s="1"/>
  <c r="K49" i="6" s="1"/>
  <c r="D47" i="6"/>
  <c r="F47" i="6" s="1"/>
  <c r="D45" i="6"/>
  <c r="F45" i="6" s="1"/>
  <c r="D43" i="6"/>
  <c r="F43" i="6" s="1"/>
  <c r="K43" i="6" s="1"/>
  <c r="D41" i="6"/>
  <c r="F41" i="6" s="1"/>
  <c r="D39" i="6"/>
  <c r="F39" i="6" s="1"/>
  <c r="D37" i="6"/>
  <c r="F37" i="6" s="1"/>
  <c r="D35" i="6"/>
  <c r="F35" i="6" s="1"/>
  <c r="D33" i="6"/>
  <c r="F33" i="6" s="1"/>
  <c r="D31" i="6"/>
  <c r="F31" i="6" s="1"/>
  <c r="D29" i="6"/>
  <c r="F29" i="6" s="1"/>
  <c r="D27" i="6"/>
  <c r="F27" i="6" s="1"/>
  <c r="D25" i="6"/>
  <c r="F25" i="6" s="1"/>
  <c r="K25" i="6" s="1"/>
  <c r="D23" i="6"/>
  <c r="F23" i="6" s="1"/>
  <c r="D21" i="6"/>
  <c r="F21" i="6" s="1"/>
  <c r="D19" i="6"/>
  <c r="F19" i="6" s="1"/>
  <c r="D17" i="6"/>
  <c r="F17" i="6" s="1"/>
  <c r="K17" i="6" s="1"/>
  <c r="P52" i="11"/>
  <c r="O52" i="11"/>
  <c r="N52" i="11"/>
  <c r="K128" i="10"/>
  <c r="K112" i="10"/>
  <c r="K96" i="10"/>
  <c r="P301" i="9"/>
  <c r="O301" i="9"/>
  <c r="N301" i="9"/>
  <c r="P299" i="9"/>
  <c r="O299" i="9"/>
  <c r="N299" i="9"/>
  <c r="P297" i="9"/>
  <c r="O297" i="9"/>
  <c r="N297" i="9"/>
  <c r="P295" i="9"/>
  <c r="O295" i="9"/>
  <c r="N295" i="9"/>
  <c r="P293" i="9"/>
  <c r="O293" i="9"/>
  <c r="N293" i="9"/>
  <c r="P291" i="9"/>
  <c r="O291" i="9"/>
  <c r="N291" i="9"/>
  <c r="P289" i="9"/>
  <c r="O289" i="9"/>
  <c r="N289" i="9"/>
  <c r="P287" i="9"/>
  <c r="O287" i="9"/>
  <c r="N287" i="9"/>
  <c r="P285" i="9"/>
  <c r="O285" i="9"/>
  <c r="N285" i="9"/>
  <c r="P283" i="9"/>
  <c r="O283" i="9"/>
  <c r="N283" i="9"/>
  <c r="P281" i="9"/>
  <c r="O281" i="9"/>
  <c r="N281" i="9"/>
  <c r="P279" i="9"/>
  <c r="O279" i="9"/>
  <c r="N279" i="9"/>
  <c r="P277" i="9"/>
  <c r="O277" i="9"/>
  <c r="N277" i="9"/>
  <c r="P275" i="9"/>
  <c r="O275" i="9"/>
  <c r="N275" i="9"/>
  <c r="P273" i="9"/>
  <c r="O273" i="9"/>
  <c r="N273" i="9"/>
  <c r="P271" i="9"/>
  <c r="O271" i="9"/>
  <c r="N271" i="9"/>
  <c r="P269" i="9"/>
  <c r="O269" i="9"/>
  <c r="N269" i="9"/>
  <c r="P267" i="9"/>
  <c r="O267" i="9"/>
  <c r="N267" i="9"/>
  <c r="P265" i="9"/>
  <c r="O265" i="9"/>
  <c r="N265" i="9"/>
  <c r="P263" i="9"/>
  <c r="O263" i="9"/>
  <c r="N263" i="9"/>
  <c r="P261" i="9"/>
  <c r="O261" i="9"/>
  <c r="N261" i="9"/>
  <c r="P259" i="9"/>
  <c r="O259" i="9"/>
  <c r="N259" i="9"/>
  <c r="P257" i="9"/>
  <c r="O257" i="9"/>
  <c r="N257" i="9"/>
  <c r="P255" i="9"/>
  <c r="O255" i="9"/>
  <c r="N255" i="9"/>
  <c r="P253" i="9"/>
  <c r="O253" i="9"/>
  <c r="N253" i="9"/>
  <c r="P251" i="9"/>
  <c r="O251" i="9"/>
  <c r="N251" i="9"/>
  <c r="P249" i="9"/>
  <c r="O249" i="9"/>
  <c r="N249" i="9"/>
  <c r="P247" i="9"/>
  <c r="O247" i="9"/>
  <c r="N247" i="9"/>
  <c r="P245" i="9"/>
  <c r="O245" i="9"/>
  <c r="N245" i="9"/>
  <c r="P243" i="9"/>
  <c r="O243" i="9"/>
  <c r="N243" i="9"/>
  <c r="P241" i="9"/>
  <c r="O241" i="9"/>
  <c r="N241" i="9"/>
  <c r="P239" i="9"/>
  <c r="O239" i="9"/>
  <c r="N239" i="9"/>
  <c r="P237" i="9"/>
  <c r="O237" i="9"/>
  <c r="N237" i="9"/>
  <c r="P235" i="9"/>
  <c r="O235" i="9"/>
  <c r="N235" i="9"/>
  <c r="P233" i="9"/>
  <c r="O233" i="9"/>
  <c r="N233" i="9"/>
  <c r="P231" i="9"/>
  <c r="O231" i="9"/>
  <c r="N231" i="9"/>
  <c r="P229" i="9"/>
  <c r="O229" i="9"/>
  <c r="N229" i="9"/>
  <c r="P227" i="9"/>
  <c r="O227" i="9"/>
  <c r="N227" i="9"/>
  <c r="P225" i="9"/>
  <c r="O225" i="9"/>
  <c r="N225" i="9"/>
  <c r="P223" i="9"/>
  <c r="O223" i="9"/>
  <c r="N223" i="9"/>
  <c r="P221" i="9"/>
  <c r="O221" i="9"/>
  <c r="N221" i="9"/>
  <c r="P219" i="9"/>
  <c r="O219" i="9"/>
  <c r="N219" i="9"/>
  <c r="P217" i="9"/>
  <c r="O217" i="9"/>
  <c r="N217" i="9"/>
  <c r="P215" i="9"/>
  <c r="O215" i="9"/>
  <c r="N215" i="9"/>
  <c r="P213" i="9"/>
  <c r="O213" i="9"/>
  <c r="N213" i="9"/>
  <c r="P211" i="9"/>
  <c r="O211" i="9"/>
  <c r="N211" i="9"/>
  <c r="P209" i="9"/>
  <c r="O209" i="9"/>
  <c r="N209" i="9"/>
  <c r="P207" i="9"/>
  <c r="O207" i="9"/>
  <c r="N207" i="9"/>
  <c r="P205" i="9"/>
  <c r="O205" i="9"/>
  <c r="N205" i="9"/>
  <c r="P203" i="9"/>
  <c r="O203" i="9"/>
  <c r="N203" i="9"/>
  <c r="P201" i="9"/>
  <c r="O201" i="9"/>
  <c r="N201" i="9"/>
  <c r="P199" i="9"/>
  <c r="O199" i="9"/>
  <c r="N199" i="9"/>
  <c r="P197" i="9"/>
  <c r="O197" i="9"/>
  <c r="N197" i="9"/>
  <c r="P195" i="9"/>
  <c r="O195" i="9"/>
  <c r="N195" i="9"/>
  <c r="P193" i="9"/>
  <c r="O193" i="9"/>
  <c r="N193" i="9"/>
  <c r="P191" i="9"/>
  <c r="O191" i="9"/>
  <c r="N191" i="9"/>
  <c r="P189" i="9"/>
  <c r="O189" i="9"/>
  <c r="N189" i="9"/>
  <c r="P187" i="9"/>
  <c r="O187" i="9"/>
  <c r="N187" i="9"/>
  <c r="P185" i="9"/>
  <c r="O185" i="9"/>
  <c r="N185" i="9"/>
  <c r="P183" i="9"/>
  <c r="O183" i="9"/>
  <c r="N183" i="9"/>
  <c r="P181" i="9"/>
  <c r="O181" i="9"/>
  <c r="N181" i="9"/>
  <c r="P179" i="9"/>
  <c r="O179" i="9"/>
  <c r="N179" i="9"/>
  <c r="P177" i="9"/>
  <c r="O177" i="9"/>
  <c r="N177" i="9"/>
  <c r="P175" i="9"/>
  <c r="O175" i="9"/>
  <c r="N175" i="9"/>
  <c r="P173" i="9"/>
  <c r="O173" i="9"/>
  <c r="N173" i="9"/>
  <c r="P171" i="9"/>
  <c r="O171" i="9"/>
  <c r="N171" i="9"/>
  <c r="P169" i="9"/>
  <c r="O169" i="9"/>
  <c r="N169" i="9"/>
  <c r="P167" i="9"/>
  <c r="O167" i="9"/>
  <c r="N167" i="9"/>
  <c r="P165" i="9"/>
  <c r="O165" i="9"/>
  <c r="N165" i="9"/>
  <c r="P163" i="9"/>
  <c r="O163" i="9"/>
  <c r="N163" i="9"/>
  <c r="P161" i="9"/>
  <c r="O161" i="9"/>
  <c r="N161" i="9"/>
  <c r="P159" i="9"/>
  <c r="O159" i="9"/>
  <c r="N159" i="9"/>
  <c r="P157" i="9"/>
  <c r="O157" i="9"/>
  <c r="N157" i="9"/>
  <c r="P155" i="9"/>
  <c r="O155" i="9"/>
  <c r="N155" i="9"/>
  <c r="P153" i="9"/>
  <c r="O153" i="9"/>
  <c r="N153" i="9"/>
  <c r="P151" i="9"/>
  <c r="O151" i="9"/>
  <c r="N151" i="9"/>
  <c r="P149" i="9"/>
  <c r="O149" i="9"/>
  <c r="N149" i="9"/>
  <c r="P147" i="9"/>
  <c r="O147" i="9"/>
  <c r="N147" i="9"/>
  <c r="P145" i="9"/>
  <c r="O145" i="9"/>
  <c r="N145" i="9"/>
  <c r="P143" i="9"/>
  <c r="O143" i="9"/>
  <c r="N143" i="9"/>
  <c r="P141" i="9"/>
  <c r="O141" i="9"/>
  <c r="N141" i="9"/>
  <c r="P139" i="9"/>
  <c r="O139" i="9"/>
  <c r="N139" i="9"/>
  <c r="P137" i="9"/>
  <c r="O137" i="9"/>
  <c r="N137" i="9"/>
  <c r="P135" i="9"/>
  <c r="O135" i="9"/>
  <c r="N135" i="9"/>
  <c r="P133" i="9"/>
  <c r="O133" i="9"/>
  <c r="N133" i="9"/>
  <c r="P131" i="9"/>
  <c r="O131" i="9"/>
  <c r="N131" i="9"/>
  <c r="P129" i="9"/>
  <c r="O129" i="9"/>
  <c r="N129" i="9"/>
  <c r="P127" i="9"/>
  <c r="O127" i="9"/>
  <c r="N127" i="9"/>
  <c r="P125" i="9"/>
  <c r="O125" i="9"/>
  <c r="N125" i="9"/>
  <c r="P123" i="9"/>
  <c r="O123" i="9"/>
  <c r="N123" i="9"/>
  <c r="P121" i="9"/>
  <c r="O121" i="9"/>
  <c r="N121" i="9"/>
  <c r="P119" i="9"/>
  <c r="O119" i="9"/>
  <c r="N119" i="9"/>
  <c r="P117" i="9"/>
  <c r="O117" i="9"/>
  <c r="N117" i="9"/>
  <c r="P115" i="9"/>
  <c r="O115" i="9"/>
  <c r="N115" i="9"/>
  <c r="P113" i="9"/>
  <c r="O113" i="9"/>
  <c r="N113" i="9"/>
  <c r="P111" i="9"/>
  <c r="O111" i="9"/>
  <c r="N111" i="9"/>
  <c r="P109" i="9"/>
  <c r="O109" i="9"/>
  <c r="N109" i="9"/>
  <c r="P107" i="9"/>
  <c r="O107" i="9"/>
  <c r="N107" i="9"/>
  <c r="P105" i="9"/>
  <c r="O105" i="9"/>
  <c r="N105" i="9"/>
  <c r="P103" i="9"/>
  <c r="O103" i="9"/>
  <c r="N103" i="9"/>
  <c r="P101" i="9"/>
  <c r="O101" i="9"/>
  <c r="N101" i="9"/>
  <c r="P99" i="9"/>
  <c r="O99" i="9"/>
  <c r="N99" i="9"/>
  <c r="P97" i="9"/>
  <c r="O97" i="9"/>
  <c r="N97" i="9"/>
  <c r="P95" i="9"/>
  <c r="O95" i="9"/>
  <c r="N95" i="9"/>
  <c r="P93" i="9"/>
  <c r="O93" i="9"/>
  <c r="N93" i="9"/>
  <c r="P91" i="9"/>
  <c r="O91" i="9"/>
  <c r="N91" i="9"/>
  <c r="P89" i="9"/>
  <c r="O89" i="9"/>
  <c r="N89" i="9"/>
  <c r="P87" i="9"/>
  <c r="O87" i="9"/>
  <c r="N87" i="9"/>
  <c r="P85" i="9"/>
  <c r="O85" i="9"/>
  <c r="N85" i="9"/>
  <c r="P83" i="9"/>
  <c r="O83" i="9"/>
  <c r="N83" i="9"/>
  <c r="P81" i="9"/>
  <c r="O81" i="9"/>
  <c r="N81" i="9"/>
  <c r="P79" i="9"/>
  <c r="O79" i="9"/>
  <c r="N79" i="9"/>
  <c r="P77" i="9"/>
  <c r="O77" i="9"/>
  <c r="N77" i="9"/>
  <c r="P75" i="9"/>
  <c r="O75" i="9"/>
  <c r="N75" i="9"/>
  <c r="P73" i="9"/>
  <c r="O73" i="9"/>
  <c r="N73" i="9"/>
  <c r="P71" i="9"/>
  <c r="O71" i="9"/>
  <c r="N71" i="9"/>
  <c r="P69" i="9"/>
  <c r="O69" i="9"/>
  <c r="N69" i="9"/>
  <c r="P67" i="9"/>
  <c r="O67" i="9"/>
  <c r="N67" i="9"/>
  <c r="P65" i="9"/>
  <c r="O65" i="9"/>
  <c r="N65" i="9"/>
  <c r="P62" i="9"/>
  <c r="O62" i="9"/>
  <c r="N62" i="9"/>
  <c r="P59" i="9"/>
  <c r="O59" i="9"/>
  <c r="N59" i="9"/>
  <c r="O53" i="10"/>
  <c r="N53" i="10"/>
  <c r="P53" i="10"/>
  <c r="O49" i="10"/>
  <c r="N49" i="10"/>
  <c r="P49" i="10"/>
  <c r="K138" i="10"/>
  <c r="K122" i="10"/>
  <c r="K106" i="10"/>
  <c r="K90" i="10"/>
  <c r="N80" i="10"/>
  <c r="P80" i="10"/>
  <c r="O80" i="10"/>
  <c r="N76" i="10"/>
  <c r="O76" i="10"/>
  <c r="P76" i="10"/>
  <c r="N72" i="10"/>
  <c r="O72" i="10"/>
  <c r="P72" i="10"/>
  <c r="N68" i="10"/>
  <c r="O68" i="10"/>
  <c r="P68" i="10"/>
  <c r="N64" i="10"/>
  <c r="O64" i="10"/>
  <c r="P64" i="10"/>
  <c r="P56" i="10"/>
  <c r="K56" i="10"/>
  <c r="O56" i="10"/>
  <c r="N56" i="10"/>
  <c r="K50" i="10"/>
  <c r="P40" i="10"/>
  <c r="K40" i="10"/>
  <c r="O40" i="10"/>
  <c r="N40" i="10"/>
  <c r="K34" i="10"/>
  <c r="P28" i="10"/>
  <c r="K28" i="10"/>
  <c r="O28" i="10"/>
  <c r="N28" i="10"/>
  <c r="P20" i="10"/>
  <c r="K20" i="10"/>
  <c r="O20" i="10"/>
  <c r="N20" i="10"/>
  <c r="O18" i="10"/>
  <c r="K18" i="10"/>
  <c r="N18" i="10"/>
  <c r="P18" i="10"/>
  <c r="O16" i="10"/>
  <c r="K16" i="10"/>
  <c r="N16" i="10"/>
  <c r="P16" i="10"/>
  <c r="O14" i="10"/>
  <c r="K14" i="10"/>
  <c r="N14" i="10"/>
  <c r="P14" i="10"/>
  <c r="O12" i="10"/>
  <c r="K12" i="10"/>
  <c r="N12" i="10"/>
  <c r="P12" i="10"/>
  <c r="O10" i="10"/>
  <c r="K10" i="10"/>
  <c r="N10" i="10"/>
  <c r="P10" i="10"/>
  <c r="O8" i="10"/>
  <c r="K8" i="10"/>
  <c r="N8" i="10"/>
  <c r="P8" i="10"/>
  <c r="O6" i="10"/>
  <c r="K6" i="10"/>
  <c r="N6" i="10"/>
  <c r="P6" i="10"/>
  <c r="O4" i="10"/>
  <c r="K4" i="10"/>
  <c r="N4" i="10"/>
  <c r="P4" i="10"/>
  <c r="K301" i="9"/>
  <c r="K297" i="9"/>
  <c r="K293" i="9"/>
  <c r="K289" i="9"/>
  <c r="K285" i="9"/>
  <c r="K281" i="9"/>
  <c r="K277" i="9"/>
  <c r="K273" i="9"/>
  <c r="K269" i="9"/>
  <c r="K265" i="9"/>
  <c r="K261" i="9"/>
  <c r="K257" i="9"/>
  <c r="K253" i="9"/>
  <c r="K249" i="9"/>
  <c r="P55" i="10"/>
  <c r="K55" i="10"/>
  <c r="O55" i="10"/>
  <c r="N55" i="10"/>
  <c r="P47" i="10"/>
  <c r="K47" i="10"/>
  <c r="O47" i="10"/>
  <c r="N47" i="10"/>
  <c r="P39" i="10"/>
  <c r="K39" i="10"/>
  <c r="O39" i="10"/>
  <c r="N39" i="10"/>
  <c r="P31" i="10"/>
  <c r="K31" i="10"/>
  <c r="O31" i="10"/>
  <c r="N31" i="10"/>
  <c r="P23" i="10"/>
  <c r="K23" i="10"/>
  <c r="O23" i="10"/>
  <c r="N23" i="10"/>
  <c r="K57" i="9"/>
  <c r="O53" i="9"/>
  <c r="N53" i="9"/>
  <c r="P53" i="9"/>
  <c r="K49" i="9"/>
  <c r="O45" i="9"/>
  <c r="N45" i="9"/>
  <c r="P45" i="9"/>
  <c r="K41" i="9"/>
  <c r="O37" i="9"/>
  <c r="N37" i="9"/>
  <c r="P37" i="9"/>
  <c r="K33" i="9"/>
  <c r="O18" i="9"/>
  <c r="N18" i="9"/>
  <c r="P18" i="9"/>
  <c r="N213" i="8"/>
  <c r="P213" i="8"/>
  <c r="O213" i="8"/>
  <c r="K243" i="9"/>
  <c r="K235" i="9"/>
  <c r="K227" i="9"/>
  <c r="K219" i="9"/>
  <c r="K211" i="9"/>
  <c r="K203" i="9"/>
  <c r="K195" i="9"/>
  <c r="K187" i="9"/>
  <c r="K179" i="9"/>
  <c r="K171" i="9"/>
  <c r="K163" i="9"/>
  <c r="K155" i="9"/>
  <c r="K147" i="9"/>
  <c r="K139" i="9"/>
  <c r="K131" i="9"/>
  <c r="K123" i="9"/>
  <c r="K115" i="9"/>
  <c r="K107" i="9"/>
  <c r="K99" i="9"/>
  <c r="K91" i="9"/>
  <c r="K83" i="9"/>
  <c r="K75" i="9"/>
  <c r="K67" i="9"/>
  <c r="O56" i="9"/>
  <c r="N56" i="9"/>
  <c r="P56" i="9"/>
  <c r="O40" i="9"/>
  <c r="N40" i="9"/>
  <c r="P40" i="9"/>
  <c r="O224" i="8"/>
  <c r="N224" i="8"/>
  <c r="P224" i="8"/>
  <c r="K224" i="8"/>
  <c r="O55" i="9"/>
  <c r="N55" i="9"/>
  <c r="P55" i="9"/>
  <c r="O39" i="9"/>
  <c r="N39" i="9"/>
  <c r="P39" i="9"/>
  <c r="P223" i="8"/>
  <c r="O223" i="8"/>
  <c r="N223" i="8"/>
  <c r="K240" i="9"/>
  <c r="K232" i="9"/>
  <c r="K224" i="9"/>
  <c r="K216" i="9"/>
  <c r="K208" i="9"/>
  <c r="K200" i="9"/>
  <c r="K192" i="9"/>
  <c r="K184" i="9"/>
  <c r="K176" i="9"/>
  <c r="K168" i="9"/>
  <c r="K160" i="9"/>
  <c r="K152" i="9"/>
  <c r="K144" i="9"/>
  <c r="K136" i="9"/>
  <c r="K128" i="9"/>
  <c r="K120" i="9"/>
  <c r="K112" i="9"/>
  <c r="K104" i="9"/>
  <c r="K96" i="9"/>
  <c r="K88" i="9"/>
  <c r="K80" i="9"/>
  <c r="K72" i="9"/>
  <c r="K64" i="9"/>
  <c r="O50" i="9"/>
  <c r="N50" i="9"/>
  <c r="P50" i="9"/>
  <c r="K42" i="9"/>
  <c r="O34" i="9"/>
  <c r="N34" i="9"/>
  <c r="P34" i="9"/>
  <c r="K18" i="9"/>
  <c r="K24" i="8"/>
  <c r="O20" i="8"/>
  <c r="P20" i="8"/>
  <c r="N20" i="8"/>
  <c r="K16" i="8"/>
  <c r="O12" i="8"/>
  <c r="P12" i="8"/>
  <c r="N12" i="8"/>
  <c r="K8" i="8"/>
  <c r="O4" i="8"/>
  <c r="P4" i="8"/>
  <c r="N4" i="8"/>
  <c r="K300" i="7"/>
  <c r="Q298" i="7"/>
  <c r="O296" i="7"/>
  <c r="P296" i="7"/>
  <c r="N296" i="7"/>
  <c r="K292" i="7"/>
  <c r="Q290" i="7"/>
  <c r="O288" i="7"/>
  <c r="P288" i="7"/>
  <c r="N288" i="7"/>
  <c r="K284" i="7"/>
  <c r="Q282" i="7"/>
  <c r="O280" i="7"/>
  <c r="P280" i="7"/>
  <c r="N280" i="7"/>
  <c r="K276" i="7"/>
  <c r="Q274" i="7"/>
  <c r="O272" i="7"/>
  <c r="P272" i="7"/>
  <c r="N272" i="7"/>
  <c r="K268" i="7"/>
  <c r="Q266" i="7"/>
  <c r="O264" i="7"/>
  <c r="P264" i="7"/>
  <c r="N264" i="7"/>
  <c r="K260" i="7"/>
  <c r="Q258" i="7"/>
  <c r="O256" i="7"/>
  <c r="P256" i="7"/>
  <c r="N256" i="7"/>
  <c r="K252" i="7"/>
  <c r="Q250" i="7"/>
  <c r="O248" i="7"/>
  <c r="P248" i="7"/>
  <c r="N248" i="7"/>
  <c r="K244" i="7"/>
  <c r="O240" i="7"/>
  <c r="P240" i="7"/>
  <c r="N240" i="7"/>
  <c r="K236" i="7"/>
  <c r="O232" i="7"/>
  <c r="P232" i="7"/>
  <c r="N232" i="7"/>
  <c r="K228" i="7"/>
  <c r="O224" i="7"/>
  <c r="P224" i="7"/>
  <c r="N224" i="7"/>
  <c r="O222" i="7"/>
  <c r="P222" i="7"/>
  <c r="N222" i="7"/>
  <c r="K220" i="7"/>
  <c r="O216" i="7"/>
  <c r="P216" i="7"/>
  <c r="N216" i="7"/>
  <c r="O214" i="7"/>
  <c r="P214" i="7"/>
  <c r="N214" i="7"/>
  <c r="K212" i="7"/>
  <c r="O206" i="7"/>
  <c r="P206" i="7"/>
  <c r="N206" i="7"/>
  <c r="O198" i="7"/>
  <c r="P198" i="7"/>
  <c r="N198" i="7"/>
  <c r="O190" i="7"/>
  <c r="P190" i="7"/>
  <c r="N190" i="7"/>
  <c r="O182" i="7"/>
  <c r="P182" i="7"/>
  <c r="N182" i="7"/>
  <c r="O174" i="7"/>
  <c r="P174" i="7"/>
  <c r="N174" i="7"/>
  <c r="O166" i="7"/>
  <c r="P166" i="7"/>
  <c r="N166" i="7"/>
  <c r="O158" i="7"/>
  <c r="P158" i="7"/>
  <c r="N158" i="7"/>
  <c r="O155" i="7"/>
  <c r="N155" i="7"/>
  <c r="P155" i="7"/>
  <c r="K155" i="7"/>
  <c r="O147" i="7"/>
  <c r="N147" i="7"/>
  <c r="P147" i="7"/>
  <c r="K147" i="7"/>
  <c r="O139" i="7"/>
  <c r="N139" i="7"/>
  <c r="P139" i="7"/>
  <c r="K139" i="7"/>
  <c r="O131" i="7"/>
  <c r="N131" i="7"/>
  <c r="P131" i="7"/>
  <c r="K131" i="7"/>
  <c r="L302" i="6"/>
  <c r="L294" i="6"/>
  <c r="L286" i="6"/>
  <c r="L278" i="6"/>
  <c r="L270" i="6"/>
  <c r="L262" i="6"/>
  <c r="L254" i="6"/>
  <c r="O25" i="8"/>
  <c r="N25" i="8"/>
  <c r="P25" i="8"/>
  <c r="K21" i="8"/>
  <c r="O17" i="8"/>
  <c r="N17" i="8"/>
  <c r="P17" i="8"/>
  <c r="K13" i="8"/>
  <c r="O9" i="8"/>
  <c r="N9" i="8"/>
  <c r="P9" i="8"/>
  <c r="K5" i="8"/>
  <c r="O301" i="7"/>
  <c r="N301" i="7"/>
  <c r="P301" i="7"/>
  <c r="Q295" i="7"/>
  <c r="O293" i="7"/>
  <c r="N293" i="7"/>
  <c r="P293" i="7"/>
  <c r="Q287" i="7"/>
  <c r="O285" i="7"/>
  <c r="N285" i="7"/>
  <c r="P285" i="7"/>
  <c r="Q279" i="7"/>
  <c r="O277" i="7"/>
  <c r="N277" i="7"/>
  <c r="P277" i="7"/>
  <c r="Q271" i="7"/>
  <c r="O269" i="7"/>
  <c r="N269" i="7"/>
  <c r="P269" i="7"/>
  <c r="Q263" i="7"/>
  <c r="O261" i="7"/>
  <c r="N261" i="7"/>
  <c r="P261" i="7"/>
  <c r="Q255" i="7"/>
  <c r="O253" i="7"/>
  <c r="N253" i="7"/>
  <c r="P253" i="7"/>
  <c r="O245" i="7"/>
  <c r="N245" i="7"/>
  <c r="P245" i="7"/>
  <c r="O237" i="7"/>
  <c r="N237" i="7"/>
  <c r="P237" i="7"/>
  <c r="O229" i="7"/>
  <c r="N229" i="7"/>
  <c r="P229" i="7"/>
  <c r="O223" i="7"/>
  <c r="N223" i="7"/>
  <c r="P223" i="7"/>
  <c r="O215" i="7"/>
  <c r="N215" i="7"/>
  <c r="P215" i="7"/>
  <c r="O205" i="7"/>
  <c r="N205" i="7"/>
  <c r="P205" i="7"/>
  <c r="O197" i="7"/>
  <c r="N197" i="7"/>
  <c r="P197" i="7"/>
  <c r="O189" i="7"/>
  <c r="N189" i="7"/>
  <c r="P189" i="7"/>
  <c r="O181" i="7"/>
  <c r="N181" i="7"/>
  <c r="P181" i="7"/>
  <c r="O173" i="7"/>
  <c r="N173" i="7"/>
  <c r="P173" i="7"/>
  <c r="O165" i="7"/>
  <c r="N165" i="7"/>
  <c r="P165" i="7"/>
  <c r="O157" i="7"/>
  <c r="N157" i="7"/>
  <c r="P157" i="7"/>
  <c r="P142" i="7"/>
  <c r="O142" i="7"/>
  <c r="N142" i="7"/>
  <c r="P130" i="7"/>
  <c r="O130" i="7"/>
  <c r="N130" i="7"/>
  <c r="Q299" i="6"/>
  <c r="Q291" i="6"/>
  <c r="Q283" i="6"/>
  <c r="Q275" i="6"/>
  <c r="Q267" i="6"/>
  <c r="Q259" i="6"/>
  <c r="Q251" i="6"/>
  <c r="Q15" i="6"/>
  <c r="Q13" i="6"/>
  <c r="Q11" i="6"/>
  <c r="Q9" i="6"/>
  <c r="Q7" i="6"/>
  <c r="Q5" i="6"/>
  <c r="O300" i="5"/>
  <c r="N300" i="5"/>
  <c r="P300" i="5"/>
  <c r="K300" i="5"/>
  <c r="O296" i="5"/>
  <c r="N296" i="5"/>
  <c r="P296" i="5"/>
  <c r="K296" i="5"/>
  <c r="O292" i="5"/>
  <c r="N292" i="5"/>
  <c r="P292" i="5"/>
  <c r="K292" i="5"/>
  <c r="N262" i="5"/>
  <c r="P262" i="5"/>
  <c r="K262" i="5"/>
  <c r="O262" i="5"/>
  <c r="N258" i="5"/>
  <c r="P258" i="5"/>
  <c r="K258" i="5"/>
  <c r="O258" i="5"/>
  <c r="N254" i="5"/>
  <c r="P254" i="5"/>
  <c r="K254" i="5"/>
  <c r="O254" i="5"/>
  <c r="N250" i="5"/>
  <c r="P250" i="5"/>
  <c r="K250" i="5"/>
  <c r="O250" i="5"/>
  <c r="N246" i="5"/>
  <c r="P246" i="5"/>
  <c r="K246" i="5"/>
  <c r="O246" i="5"/>
  <c r="N242" i="5"/>
  <c r="P242" i="5"/>
  <c r="K242" i="5"/>
  <c r="O242" i="5"/>
  <c r="N238" i="5"/>
  <c r="P238" i="5"/>
  <c r="K238" i="5"/>
  <c r="O238" i="5"/>
  <c r="N234" i="5"/>
  <c r="P234" i="5"/>
  <c r="K234" i="5"/>
  <c r="O234" i="5"/>
  <c r="N230" i="5"/>
  <c r="P230" i="5"/>
  <c r="K230" i="5"/>
  <c r="O230" i="5"/>
  <c r="N226" i="5"/>
  <c r="P226" i="5"/>
  <c r="K226" i="5"/>
  <c r="O226" i="5"/>
  <c r="N222" i="5"/>
  <c r="P222" i="5"/>
  <c r="K222" i="5"/>
  <c r="O222" i="5"/>
  <c r="N218" i="5"/>
  <c r="P218" i="5"/>
  <c r="K218" i="5"/>
  <c r="O218" i="5"/>
  <c r="N214" i="5"/>
  <c r="P214" i="5"/>
  <c r="K214" i="5"/>
  <c r="O214" i="5"/>
  <c r="N210" i="5"/>
  <c r="P210" i="5"/>
  <c r="K210" i="5"/>
  <c r="O210" i="5"/>
  <c r="N206" i="5"/>
  <c r="P206" i="5"/>
  <c r="K206" i="5"/>
  <c r="O206" i="5"/>
  <c r="N202" i="5"/>
  <c r="P202" i="5"/>
  <c r="K202" i="5"/>
  <c r="O202" i="5"/>
  <c r="N198" i="5"/>
  <c r="P198" i="5"/>
  <c r="K198" i="5"/>
  <c r="O198" i="5"/>
  <c r="N194" i="5"/>
  <c r="P194" i="5"/>
  <c r="K194" i="5"/>
  <c r="O194" i="5"/>
  <c r="N190" i="5"/>
  <c r="P190" i="5"/>
  <c r="K190" i="5"/>
  <c r="O190" i="5"/>
  <c r="N186" i="5"/>
  <c r="P186" i="5"/>
  <c r="K186" i="5"/>
  <c r="O186" i="5"/>
  <c r="N182" i="5"/>
  <c r="P182" i="5"/>
  <c r="K182" i="5"/>
  <c r="O182" i="5"/>
  <c r="N178" i="5"/>
  <c r="P178" i="5"/>
  <c r="K178" i="5"/>
  <c r="O178" i="5"/>
  <c r="N174" i="5"/>
  <c r="P174" i="5"/>
  <c r="K174" i="5"/>
  <c r="O174" i="5"/>
  <c r="N170" i="5"/>
  <c r="P170" i="5"/>
  <c r="K170" i="5"/>
  <c r="O170" i="5"/>
  <c r="N166" i="5"/>
  <c r="P166" i="5"/>
  <c r="K166" i="5"/>
  <c r="O166" i="5"/>
  <c r="N162" i="5"/>
  <c r="P162" i="5"/>
  <c r="K162" i="5"/>
  <c r="O162" i="5"/>
  <c r="N158" i="5"/>
  <c r="P158" i="5"/>
  <c r="K158" i="5"/>
  <c r="O158" i="5"/>
  <c r="N154" i="5"/>
  <c r="P154" i="5"/>
  <c r="K154" i="5"/>
  <c r="O154" i="5"/>
  <c r="N150" i="5"/>
  <c r="P150" i="5"/>
  <c r="K150" i="5"/>
  <c r="O150" i="5"/>
  <c r="N146" i="5"/>
  <c r="P146" i="5"/>
  <c r="K146" i="5"/>
  <c r="O146" i="5"/>
  <c r="N142" i="5"/>
  <c r="P142" i="5"/>
  <c r="K142" i="5"/>
  <c r="O142" i="5"/>
  <c r="N138" i="5"/>
  <c r="P138" i="5"/>
  <c r="K138" i="5"/>
  <c r="O138" i="5"/>
  <c r="N134" i="5"/>
  <c r="P134" i="5"/>
  <c r="K134" i="5"/>
  <c r="O134" i="5"/>
  <c r="N130" i="5"/>
  <c r="P130" i="5"/>
  <c r="K130" i="5"/>
  <c r="O130" i="5"/>
  <c r="N126" i="5"/>
  <c r="P126" i="5"/>
  <c r="K126" i="5"/>
  <c r="O126" i="5"/>
  <c r="N122" i="5"/>
  <c r="P122" i="5"/>
  <c r="K122" i="5"/>
  <c r="O122" i="5"/>
  <c r="N118" i="5"/>
  <c r="P118" i="5"/>
  <c r="K118" i="5"/>
  <c r="O118" i="5"/>
  <c r="N114" i="5"/>
  <c r="P114" i="5"/>
  <c r="K114" i="5"/>
  <c r="O114" i="5"/>
  <c r="N110" i="5"/>
  <c r="P110" i="5"/>
  <c r="K110" i="5"/>
  <c r="O110" i="5"/>
  <c r="N106" i="5"/>
  <c r="P106" i="5"/>
  <c r="K106" i="5"/>
  <c r="O106" i="5"/>
  <c r="N102" i="5"/>
  <c r="P102" i="5"/>
  <c r="K102" i="5"/>
  <c r="O102" i="5"/>
  <c r="N98" i="5"/>
  <c r="P98" i="5"/>
  <c r="K98" i="5"/>
  <c r="O98" i="5"/>
  <c r="N94" i="5"/>
  <c r="P94" i="5"/>
  <c r="K94" i="5"/>
  <c r="O94" i="5"/>
  <c r="N90" i="5"/>
  <c r="P90" i="5"/>
  <c r="K90" i="5"/>
  <c r="O90" i="5"/>
  <c r="N86" i="5"/>
  <c r="P86" i="5"/>
  <c r="K86" i="5"/>
  <c r="O86" i="5"/>
  <c r="N82" i="5"/>
  <c r="P82" i="5"/>
  <c r="K82" i="5"/>
  <c r="O82" i="5"/>
  <c r="N78" i="5"/>
  <c r="P78" i="5"/>
  <c r="K78" i="5"/>
  <c r="O78" i="5"/>
  <c r="N74" i="5"/>
  <c r="P74" i="5"/>
  <c r="K74" i="5"/>
  <c r="O74" i="5"/>
  <c r="N70" i="5"/>
  <c r="P70" i="5"/>
  <c r="K70" i="5"/>
  <c r="O70" i="5"/>
  <c r="N66" i="5"/>
  <c r="P66" i="5"/>
  <c r="K66" i="5"/>
  <c r="O66" i="5"/>
  <c r="N62" i="5"/>
  <c r="P62" i="5"/>
  <c r="K62" i="5"/>
  <c r="O62" i="5"/>
  <c r="N58" i="5"/>
  <c r="P58" i="5"/>
  <c r="K58" i="5"/>
  <c r="O58" i="5"/>
  <c r="N54" i="5"/>
  <c r="P54" i="5"/>
  <c r="K54" i="5"/>
  <c r="O54" i="5"/>
  <c r="N50" i="5"/>
  <c r="P50" i="5"/>
  <c r="K50" i="5"/>
  <c r="O50" i="5"/>
  <c r="N46" i="5"/>
  <c r="P46" i="5"/>
  <c r="K46" i="5"/>
  <c r="O46" i="5"/>
  <c r="N42" i="5"/>
  <c r="P42" i="5"/>
  <c r="K42" i="5"/>
  <c r="O42" i="5"/>
  <c r="N38" i="5"/>
  <c r="P38" i="5"/>
  <c r="K38" i="5"/>
  <c r="O38" i="5"/>
  <c r="N34" i="5"/>
  <c r="P34" i="5"/>
  <c r="K34" i="5"/>
  <c r="O34" i="5"/>
  <c r="N30" i="5"/>
  <c r="P30" i="5"/>
  <c r="K30" i="5"/>
  <c r="O30" i="5"/>
  <c r="N26" i="5"/>
  <c r="P26" i="5"/>
  <c r="K26" i="5"/>
  <c r="O26" i="5"/>
  <c r="N22" i="5"/>
  <c r="P22" i="5"/>
  <c r="K22" i="5"/>
  <c r="O22" i="5"/>
  <c r="N18" i="5"/>
  <c r="P18" i="5"/>
  <c r="K18" i="5"/>
  <c r="O18" i="5"/>
  <c r="N14" i="5"/>
  <c r="P14" i="5"/>
  <c r="K14" i="5"/>
  <c r="O14" i="5"/>
  <c r="N10" i="5"/>
  <c r="P10" i="5"/>
  <c r="K10" i="5"/>
  <c r="O10" i="5"/>
  <c r="N6" i="5"/>
  <c r="P6" i="5"/>
  <c r="K6" i="5"/>
  <c r="O6" i="5"/>
  <c r="Q288" i="5"/>
  <c r="N287" i="5"/>
  <c r="O287" i="5"/>
  <c r="K287" i="5"/>
  <c r="P287" i="5"/>
  <c r="Q284" i="5"/>
  <c r="N283" i="5"/>
  <c r="O283" i="5"/>
  <c r="K283" i="5"/>
  <c r="P283" i="5"/>
  <c r="Q280" i="5"/>
  <c r="N279" i="5"/>
  <c r="O279" i="5"/>
  <c r="K279" i="5"/>
  <c r="P279" i="5"/>
  <c r="Q276" i="5"/>
  <c r="N275" i="5"/>
  <c r="O275" i="5"/>
  <c r="K275" i="5"/>
  <c r="P275" i="5"/>
  <c r="Q272" i="5"/>
  <c r="N271" i="5"/>
  <c r="O271" i="5"/>
  <c r="K271" i="5"/>
  <c r="P271" i="5"/>
  <c r="Q268" i="5"/>
  <c r="N267" i="5"/>
  <c r="O267" i="5"/>
  <c r="K267" i="5"/>
  <c r="P267" i="5"/>
  <c r="R246" i="5"/>
  <c r="R244" i="5"/>
  <c r="R242" i="5"/>
  <c r="R240" i="5"/>
  <c r="R238" i="5"/>
  <c r="R236" i="5"/>
  <c r="R234" i="5"/>
  <c r="R232" i="5"/>
  <c r="R230" i="5"/>
  <c r="R228" i="5"/>
  <c r="R226" i="5"/>
  <c r="R224" i="5"/>
  <c r="R222" i="5"/>
  <c r="R220" i="5"/>
  <c r="R218" i="5"/>
  <c r="R216" i="5"/>
  <c r="R214" i="5"/>
  <c r="R212" i="5"/>
  <c r="R210" i="5"/>
  <c r="R208" i="5"/>
  <c r="R206" i="5"/>
  <c r="R204" i="5"/>
  <c r="R202" i="5"/>
  <c r="R200" i="5"/>
  <c r="R198" i="5"/>
  <c r="R196" i="5"/>
  <c r="R194" i="5"/>
  <c r="R192" i="5"/>
  <c r="R190" i="5"/>
  <c r="R188" i="5"/>
  <c r="R186" i="5"/>
  <c r="R184" i="5"/>
  <c r="R182" i="5"/>
  <c r="R180" i="5"/>
  <c r="R178" i="5"/>
  <c r="R176" i="5"/>
  <c r="R174" i="5"/>
  <c r="R172" i="5"/>
  <c r="R170" i="5"/>
  <c r="R168" i="5"/>
  <c r="R166" i="5"/>
  <c r="R164" i="5"/>
  <c r="R162" i="5"/>
  <c r="R160" i="5"/>
  <c r="R158" i="5"/>
  <c r="R156" i="5"/>
  <c r="R154" i="5"/>
  <c r="R152" i="5"/>
  <c r="R150" i="5"/>
  <c r="R148" i="5"/>
  <c r="R146" i="5"/>
  <c r="R144" i="5"/>
  <c r="R142" i="5"/>
  <c r="R140" i="5"/>
  <c r="R138" i="5"/>
  <c r="R136" i="5"/>
  <c r="R134" i="5"/>
  <c r="R132" i="5"/>
  <c r="R130" i="5"/>
  <c r="R128" i="5"/>
  <c r="R126" i="5"/>
  <c r="R124" i="5"/>
  <c r="R122" i="5"/>
  <c r="R120" i="5"/>
  <c r="R118" i="5"/>
  <c r="R116" i="5"/>
  <c r="R114" i="5"/>
  <c r="R112" i="5"/>
  <c r="R110" i="5"/>
  <c r="R108" i="5"/>
  <c r="R106" i="5"/>
  <c r="R104" i="5"/>
  <c r="R102" i="5"/>
  <c r="R100" i="5"/>
  <c r="R98" i="5"/>
  <c r="R96" i="5"/>
  <c r="R94" i="5"/>
  <c r="R92" i="5"/>
  <c r="R90" i="5"/>
  <c r="R88" i="5"/>
  <c r="R86" i="5"/>
  <c r="R84" i="5"/>
  <c r="R82" i="5"/>
  <c r="R80" i="5"/>
  <c r="R78" i="5"/>
  <c r="R76" i="5"/>
  <c r="R74" i="5"/>
  <c r="R72" i="5"/>
  <c r="R70" i="5"/>
  <c r="R68" i="5"/>
  <c r="R66" i="5"/>
  <c r="R64" i="5"/>
  <c r="R62" i="5"/>
  <c r="R60" i="5"/>
  <c r="R58" i="5"/>
  <c r="R56" i="5"/>
  <c r="R54" i="5"/>
  <c r="R52" i="5"/>
  <c r="R50" i="5"/>
  <c r="R48" i="5"/>
  <c r="R46" i="5"/>
  <c r="R44" i="5"/>
  <c r="R42" i="5"/>
  <c r="R40" i="5"/>
  <c r="R38" i="5"/>
  <c r="R36" i="5"/>
  <c r="R34" i="5"/>
  <c r="R32" i="5"/>
  <c r="R30" i="5"/>
  <c r="R28" i="5"/>
  <c r="R26" i="5"/>
  <c r="R24" i="5"/>
  <c r="R22" i="5"/>
  <c r="R20" i="5"/>
  <c r="R18" i="5"/>
  <c r="R16" i="5"/>
  <c r="R14" i="5"/>
  <c r="R12" i="5"/>
  <c r="R10" i="5"/>
  <c r="R8" i="5"/>
  <c r="R6" i="5"/>
  <c r="R4" i="5"/>
  <c r="O301" i="5"/>
  <c r="N301" i="5"/>
  <c r="P301" i="5"/>
  <c r="K301" i="5"/>
  <c r="O297" i="5"/>
  <c r="N297" i="5"/>
  <c r="P297" i="5"/>
  <c r="K297" i="5"/>
  <c r="O293" i="5"/>
  <c r="N293" i="5"/>
  <c r="P293" i="5"/>
  <c r="K293" i="5"/>
  <c r="N263" i="5"/>
  <c r="P263" i="5"/>
  <c r="O263" i="5"/>
  <c r="N255" i="5"/>
  <c r="P255" i="5"/>
  <c r="O255" i="5"/>
  <c r="N247" i="5"/>
  <c r="P247" i="5"/>
  <c r="O247" i="5"/>
  <c r="N239" i="5"/>
  <c r="P239" i="5"/>
  <c r="O239" i="5"/>
  <c r="N231" i="5"/>
  <c r="P231" i="5"/>
  <c r="O231" i="5"/>
  <c r="N223" i="5"/>
  <c r="P223" i="5"/>
  <c r="O223" i="5"/>
  <c r="N215" i="5"/>
  <c r="P215" i="5"/>
  <c r="O215" i="5"/>
  <c r="N207" i="5"/>
  <c r="P207" i="5"/>
  <c r="O207" i="5"/>
  <c r="N199" i="5"/>
  <c r="P199" i="5"/>
  <c r="R199" i="5" s="1"/>
  <c r="O199" i="5"/>
  <c r="K199" i="5" s="1"/>
  <c r="N191" i="5"/>
  <c r="P191" i="5"/>
  <c r="O191" i="5"/>
  <c r="N183" i="5"/>
  <c r="P183" i="5"/>
  <c r="O183" i="5"/>
  <c r="K183" i="5" s="1"/>
  <c r="N175" i="5"/>
  <c r="P175" i="5"/>
  <c r="O175" i="5"/>
  <c r="N167" i="5"/>
  <c r="P167" i="5"/>
  <c r="O167" i="5"/>
  <c r="N159" i="5"/>
  <c r="P159" i="5"/>
  <c r="O159" i="5"/>
  <c r="N151" i="5"/>
  <c r="P151" i="5"/>
  <c r="O151" i="5"/>
  <c r="N143" i="5"/>
  <c r="P143" i="5"/>
  <c r="O143" i="5"/>
  <c r="N135" i="5"/>
  <c r="P135" i="5"/>
  <c r="O135" i="5"/>
  <c r="N127" i="5"/>
  <c r="P127" i="5"/>
  <c r="O127" i="5"/>
  <c r="N119" i="5"/>
  <c r="P119" i="5"/>
  <c r="O119" i="5"/>
  <c r="N111" i="5"/>
  <c r="P111" i="5"/>
  <c r="O111" i="5"/>
  <c r="N103" i="5"/>
  <c r="P103" i="5"/>
  <c r="O103" i="5"/>
  <c r="K103" i="5" s="1"/>
  <c r="N95" i="5"/>
  <c r="P95" i="5"/>
  <c r="O95" i="5"/>
  <c r="N87" i="5"/>
  <c r="P87" i="5"/>
  <c r="O87" i="5"/>
  <c r="K87" i="5" s="1"/>
  <c r="N79" i="5"/>
  <c r="P79" i="5"/>
  <c r="O79" i="5"/>
  <c r="R247" i="5"/>
  <c r="R245" i="5"/>
  <c r="R243" i="5"/>
  <c r="R241" i="5"/>
  <c r="R237" i="5"/>
  <c r="R235" i="5"/>
  <c r="R233" i="5"/>
  <c r="R227" i="5"/>
  <c r="R225" i="5"/>
  <c r="R223" i="5"/>
  <c r="R221" i="5"/>
  <c r="R219" i="5"/>
  <c r="R217" i="5"/>
  <c r="R215" i="5"/>
  <c r="R213" i="5"/>
  <c r="R211" i="5"/>
  <c r="R209" i="5"/>
  <c r="R205" i="5"/>
  <c r="R203" i="5"/>
  <c r="R201" i="5"/>
  <c r="R197" i="5"/>
  <c r="R195" i="5"/>
  <c r="R193" i="5"/>
  <c r="R191" i="5"/>
  <c r="R189" i="5"/>
  <c r="R187" i="5"/>
  <c r="R185" i="5"/>
  <c r="R181" i="5"/>
  <c r="R179" i="5"/>
  <c r="R177" i="5"/>
  <c r="R175" i="5"/>
  <c r="R173" i="5"/>
  <c r="R171" i="5"/>
  <c r="R169" i="5"/>
  <c r="R167" i="5"/>
  <c r="R165" i="5"/>
  <c r="R163" i="5"/>
  <c r="R161" i="5"/>
  <c r="R159" i="5"/>
  <c r="R157" i="5"/>
  <c r="R155" i="5"/>
  <c r="R153" i="5"/>
  <c r="R151" i="5"/>
  <c r="R149" i="5"/>
  <c r="R147" i="5"/>
  <c r="R145" i="5"/>
  <c r="R141" i="5"/>
  <c r="R139" i="5"/>
  <c r="R137" i="5"/>
  <c r="R135" i="5"/>
  <c r="R131" i="5"/>
  <c r="R129" i="5"/>
  <c r="R125" i="5"/>
  <c r="R123" i="5"/>
  <c r="R121" i="5"/>
  <c r="R119" i="5"/>
  <c r="R117" i="5"/>
  <c r="R115" i="5"/>
  <c r="R113" i="5"/>
  <c r="R111" i="5"/>
  <c r="R109" i="5"/>
  <c r="R107" i="5"/>
  <c r="R105" i="5"/>
  <c r="R99" i="5"/>
  <c r="R97" i="5"/>
  <c r="R91" i="5"/>
  <c r="R89" i="5"/>
  <c r="R83" i="5"/>
  <c r="R81" i="5"/>
  <c r="R77" i="5"/>
  <c r="R75" i="5"/>
  <c r="R73" i="5"/>
  <c r="R71" i="5"/>
  <c r="R69" i="5"/>
  <c r="R65" i="5"/>
  <c r="R61" i="5"/>
  <c r="R59" i="5"/>
  <c r="R57" i="5"/>
  <c r="R55" i="5"/>
  <c r="R53" i="5"/>
  <c r="R49" i="5"/>
  <c r="R45" i="5"/>
  <c r="R41" i="5"/>
  <c r="R39" i="5"/>
  <c r="R37" i="5"/>
  <c r="R35" i="5"/>
  <c r="R33" i="5"/>
  <c r="R31" i="5"/>
  <c r="R29" i="5"/>
  <c r="R27" i="5"/>
  <c r="R25" i="5"/>
  <c r="R23" i="5"/>
  <c r="R21" i="5"/>
  <c r="R19" i="5"/>
  <c r="R17" i="5"/>
  <c r="R13" i="5"/>
  <c r="R11" i="5"/>
  <c r="R9" i="5"/>
  <c r="R5" i="5"/>
  <c r="N175" i="10"/>
  <c r="P175" i="10"/>
  <c r="O175" i="10"/>
  <c r="K175" i="10"/>
  <c r="N173" i="10"/>
  <c r="P173" i="10"/>
  <c r="O173" i="10"/>
  <c r="K173" i="10"/>
  <c r="N171" i="10"/>
  <c r="P171" i="10"/>
  <c r="O171" i="10"/>
  <c r="K171" i="10"/>
  <c r="N169" i="10"/>
  <c r="P169" i="10"/>
  <c r="O169" i="10"/>
  <c r="K169" i="10"/>
  <c r="N167" i="10"/>
  <c r="P167" i="10"/>
  <c r="O167" i="10"/>
  <c r="K167" i="10"/>
  <c r="N165" i="10"/>
  <c r="P165" i="10"/>
  <c r="O165" i="10"/>
  <c r="K165" i="10"/>
  <c r="N163" i="10"/>
  <c r="P163" i="10"/>
  <c r="O163" i="10"/>
  <c r="K163" i="10"/>
  <c r="N161" i="10"/>
  <c r="P161" i="10"/>
  <c r="O161" i="10"/>
  <c r="K161" i="10"/>
  <c r="N159" i="10"/>
  <c r="P159" i="10"/>
  <c r="O159" i="10"/>
  <c r="K159" i="10"/>
  <c r="N157" i="10"/>
  <c r="P157" i="10"/>
  <c r="O157" i="10"/>
  <c r="K157" i="10"/>
  <c r="N155" i="10"/>
  <c r="P155" i="10"/>
  <c r="O155" i="10"/>
  <c r="K155" i="10"/>
  <c r="N153" i="10"/>
  <c r="P153" i="10"/>
  <c r="O153" i="10"/>
  <c r="K153" i="10"/>
  <c r="N151" i="10"/>
  <c r="P151" i="10"/>
  <c r="O151" i="10"/>
  <c r="K151" i="10"/>
  <c r="N149" i="10"/>
  <c r="P149" i="10"/>
  <c r="O149" i="10"/>
  <c r="K149" i="10"/>
  <c r="N147" i="10"/>
  <c r="P147" i="10"/>
  <c r="O147" i="10"/>
  <c r="K147" i="10"/>
  <c r="N145" i="10"/>
  <c r="P145" i="10"/>
  <c r="O145" i="10"/>
  <c r="N143" i="10"/>
  <c r="P143" i="10"/>
  <c r="O143" i="10"/>
  <c r="N141" i="10"/>
  <c r="P141" i="10"/>
  <c r="O141" i="10"/>
  <c r="N139" i="10"/>
  <c r="P139" i="10"/>
  <c r="O139" i="10"/>
  <c r="N137" i="10"/>
  <c r="P137" i="10"/>
  <c r="O137" i="10"/>
  <c r="N135" i="10"/>
  <c r="P135" i="10"/>
  <c r="O135" i="10"/>
  <c r="N133" i="10"/>
  <c r="P133" i="10"/>
  <c r="O133" i="10"/>
  <c r="N131" i="10"/>
  <c r="P131" i="10"/>
  <c r="O131" i="10"/>
  <c r="N129" i="10"/>
  <c r="P129" i="10"/>
  <c r="O129" i="10"/>
  <c r="N127" i="10"/>
  <c r="P127" i="10"/>
  <c r="O127" i="10"/>
  <c r="N125" i="10"/>
  <c r="P125" i="10"/>
  <c r="O125" i="10"/>
  <c r="N123" i="10"/>
  <c r="P123" i="10"/>
  <c r="O123" i="10"/>
  <c r="N121" i="10"/>
  <c r="P121" i="10"/>
  <c r="O121" i="10"/>
  <c r="N119" i="10"/>
  <c r="P119" i="10"/>
  <c r="O119" i="10"/>
  <c r="N117" i="10"/>
  <c r="P117" i="10"/>
  <c r="O117" i="10"/>
  <c r="N115" i="10"/>
  <c r="P115" i="10"/>
  <c r="O115" i="10"/>
  <c r="N113" i="10"/>
  <c r="P113" i="10"/>
  <c r="O113" i="10"/>
  <c r="N111" i="10"/>
  <c r="P111" i="10"/>
  <c r="O111" i="10"/>
  <c r="N109" i="10"/>
  <c r="P109" i="10"/>
  <c r="O109" i="10"/>
  <c r="N107" i="10"/>
  <c r="P107" i="10"/>
  <c r="O107" i="10"/>
  <c r="N105" i="10"/>
  <c r="P105" i="10"/>
  <c r="O105" i="10"/>
  <c r="N103" i="10"/>
  <c r="P103" i="10"/>
  <c r="O103" i="10"/>
  <c r="N101" i="10"/>
  <c r="P101" i="10"/>
  <c r="O101" i="10"/>
  <c r="N99" i="10"/>
  <c r="P99" i="10"/>
  <c r="O99" i="10"/>
  <c r="N97" i="10"/>
  <c r="P97" i="10"/>
  <c r="O97" i="10"/>
  <c r="N95" i="10"/>
  <c r="P95" i="10"/>
  <c r="O95" i="10"/>
  <c r="N93" i="10"/>
  <c r="P93" i="10"/>
  <c r="O93" i="10"/>
  <c r="N91" i="10"/>
  <c r="P91" i="10"/>
  <c r="O91" i="10"/>
  <c r="N89" i="10"/>
  <c r="P89" i="10"/>
  <c r="O89" i="10"/>
  <c r="N87" i="10"/>
  <c r="P87" i="10"/>
  <c r="O87" i="10"/>
  <c r="N85" i="10"/>
  <c r="P85" i="10"/>
  <c r="O85" i="10"/>
  <c r="N83" i="10"/>
  <c r="P83" i="10"/>
  <c r="O83" i="10"/>
  <c r="N81" i="10"/>
  <c r="P81" i="10"/>
  <c r="O81" i="10"/>
  <c r="P57" i="11"/>
  <c r="O57" i="11"/>
  <c r="N57" i="11"/>
  <c r="I6" i="3"/>
  <c r="P51" i="11"/>
  <c r="O51" i="11"/>
  <c r="N51" i="11"/>
  <c r="P47" i="11"/>
  <c r="O47" i="11"/>
  <c r="N47" i="11"/>
  <c r="K124" i="10"/>
  <c r="K108" i="10"/>
  <c r="K92" i="10"/>
  <c r="Q302" i="9"/>
  <c r="Q300" i="9"/>
  <c r="Q298" i="9"/>
  <c r="Q296" i="9"/>
  <c r="Q294" i="9"/>
  <c r="Q292" i="9"/>
  <c r="Q290" i="9"/>
  <c r="Q288" i="9"/>
  <c r="Q286" i="9"/>
  <c r="Q284" i="9"/>
  <c r="Q282" i="9"/>
  <c r="Q280" i="9"/>
  <c r="Q278" i="9"/>
  <c r="Q276" i="9"/>
  <c r="Q274" i="9"/>
  <c r="Q272" i="9"/>
  <c r="Q270" i="9"/>
  <c r="Q268" i="9"/>
  <c r="Q266" i="9"/>
  <c r="Q264" i="9"/>
  <c r="Q262" i="9"/>
  <c r="Q260" i="9"/>
  <c r="Q258" i="9"/>
  <c r="Q256" i="9"/>
  <c r="Q254" i="9"/>
  <c r="Q252" i="9"/>
  <c r="Q250" i="9"/>
  <c r="P61" i="9"/>
  <c r="O61" i="9"/>
  <c r="N61" i="9"/>
  <c r="P58" i="9"/>
  <c r="O58" i="9"/>
  <c r="N58" i="9"/>
  <c r="K131" i="10"/>
  <c r="K115" i="10"/>
  <c r="K99" i="10"/>
  <c r="K83" i="10"/>
  <c r="K134" i="10"/>
  <c r="K118" i="10"/>
  <c r="K102" i="10"/>
  <c r="K86" i="10"/>
  <c r="N79" i="10"/>
  <c r="O79" i="10"/>
  <c r="P79" i="10"/>
  <c r="K78" i="10"/>
  <c r="N75" i="10"/>
  <c r="O75" i="10"/>
  <c r="P75" i="10"/>
  <c r="K74" i="10"/>
  <c r="N71" i="10"/>
  <c r="O71" i="10"/>
  <c r="P71" i="10"/>
  <c r="K70" i="10"/>
  <c r="N67" i="10"/>
  <c r="O67" i="10"/>
  <c r="P67" i="10"/>
  <c r="K66" i="10"/>
  <c r="K46" i="10"/>
  <c r="P36" i="10"/>
  <c r="K36" i="10"/>
  <c r="O36" i="10"/>
  <c r="N36" i="10"/>
  <c r="K30" i="10"/>
  <c r="K22" i="10"/>
  <c r="K300" i="9"/>
  <c r="K296" i="9"/>
  <c r="K292" i="9"/>
  <c r="K288" i="9"/>
  <c r="K284" i="9"/>
  <c r="K280" i="9"/>
  <c r="K276" i="9"/>
  <c r="K272" i="9"/>
  <c r="K268" i="9"/>
  <c r="K264" i="9"/>
  <c r="K260" i="9"/>
  <c r="K256" i="9"/>
  <c r="K252" i="9"/>
  <c r="K248" i="9"/>
  <c r="K60" i="9"/>
  <c r="P302" i="8"/>
  <c r="K302" i="8"/>
  <c r="O302" i="8"/>
  <c r="N302" i="8"/>
  <c r="P300" i="8"/>
  <c r="K300" i="8"/>
  <c r="O300" i="8"/>
  <c r="N300" i="8"/>
  <c r="P298" i="8"/>
  <c r="K298" i="8"/>
  <c r="O298" i="8"/>
  <c r="N298" i="8"/>
  <c r="P296" i="8"/>
  <c r="K296" i="8"/>
  <c r="O296" i="8"/>
  <c r="N296" i="8"/>
  <c r="P294" i="8"/>
  <c r="K294" i="8"/>
  <c r="O294" i="8"/>
  <c r="N294" i="8"/>
  <c r="P292" i="8"/>
  <c r="K292" i="8"/>
  <c r="O292" i="8"/>
  <c r="N292" i="8"/>
  <c r="P290" i="8"/>
  <c r="K290" i="8"/>
  <c r="O290" i="8"/>
  <c r="N290" i="8"/>
  <c r="P288" i="8"/>
  <c r="K288" i="8"/>
  <c r="O288" i="8"/>
  <c r="N288" i="8"/>
  <c r="P286" i="8"/>
  <c r="K286" i="8"/>
  <c r="O286" i="8"/>
  <c r="N286" i="8"/>
  <c r="P284" i="8"/>
  <c r="K284" i="8"/>
  <c r="O284" i="8"/>
  <c r="N284" i="8"/>
  <c r="P282" i="8"/>
  <c r="K282" i="8"/>
  <c r="O282" i="8"/>
  <c r="N282" i="8"/>
  <c r="P280" i="8"/>
  <c r="K280" i="8"/>
  <c r="O280" i="8"/>
  <c r="N280" i="8"/>
  <c r="P278" i="8"/>
  <c r="K278" i="8"/>
  <c r="O278" i="8"/>
  <c r="N278" i="8"/>
  <c r="P276" i="8"/>
  <c r="K276" i="8"/>
  <c r="O276" i="8"/>
  <c r="N276" i="8"/>
  <c r="P274" i="8"/>
  <c r="K274" i="8"/>
  <c r="O274" i="8"/>
  <c r="N274" i="8"/>
  <c r="P272" i="8"/>
  <c r="K272" i="8"/>
  <c r="O272" i="8"/>
  <c r="N272" i="8"/>
  <c r="P270" i="8"/>
  <c r="K270" i="8"/>
  <c r="O270" i="8"/>
  <c r="N270" i="8"/>
  <c r="P268" i="8"/>
  <c r="K268" i="8"/>
  <c r="O268" i="8"/>
  <c r="N268" i="8"/>
  <c r="P266" i="8"/>
  <c r="K266" i="8"/>
  <c r="O266" i="8"/>
  <c r="N266" i="8"/>
  <c r="P264" i="8"/>
  <c r="K264" i="8"/>
  <c r="O264" i="8"/>
  <c r="N264" i="8"/>
  <c r="P262" i="8"/>
  <c r="K262" i="8"/>
  <c r="O262" i="8"/>
  <c r="N262" i="8"/>
  <c r="P260" i="8"/>
  <c r="K260" i="8"/>
  <c r="O260" i="8"/>
  <c r="N260" i="8"/>
  <c r="P258" i="8"/>
  <c r="K258" i="8"/>
  <c r="O258" i="8"/>
  <c r="N258" i="8"/>
  <c r="P256" i="8"/>
  <c r="K256" i="8"/>
  <c r="O256" i="8"/>
  <c r="N256" i="8"/>
  <c r="P254" i="8"/>
  <c r="K254" i="8"/>
  <c r="O254" i="8"/>
  <c r="N254" i="8"/>
  <c r="P252" i="8"/>
  <c r="K252" i="8"/>
  <c r="O252" i="8"/>
  <c r="N252" i="8"/>
  <c r="P250" i="8"/>
  <c r="K250" i="8"/>
  <c r="O250" i="8"/>
  <c r="N250" i="8"/>
  <c r="P248" i="8"/>
  <c r="K248" i="8"/>
  <c r="O248" i="8"/>
  <c r="N248" i="8"/>
  <c r="P246" i="8"/>
  <c r="K246" i="8"/>
  <c r="O246" i="8"/>
  <c r="N246" i="8"/>
  <c r="P244" i="8"/>
  <c r="K244" i="8"/>
  <c r="O244" i="8"/>
  <c r="N244" i="8"/>
  <c r="P242" i="8"/>
  <c r="K242" i="8"/>
  <c r="O242" i="8"/>
  <c r="N242" i="8"/>
  <c r="P240" i="8"/>
  <c r="K240" i="8"/>
  <c r="O240" i="8"/>
  <c r="N240" i="8"/>
  <c r="P238" i="8"/>
  <c r="K238" i="8"/>
  <c r="O238" i="8"/>
  <c r="N238" i="8"/>
  <c r="P236" i="8"/>
  <c r="K236" i="8"/>
  <c r="O236" i="8"/>
  <c r="N236" i="8"/>
  <c r="P234" i="8"/>
  <c r="K234" i="8"/>
  <c r="O234" i="8"/>
  <c r="N234" i="8"/>
  <c r="P232" i="8"/>
  <c r="K232" i="8"/>
  <c r="O232" i="8"/>
  <c r="N232" i="8"/>
  <c r="P230" i="8"/>
  <c r="K230" i="8"/>
  <c r="O230" i="8"/>
  <c r="N230" i="8"/>
  <c r="P228" i="8"/>
  <c r="K228" i="8"/>
  <c r="O228" i="8"/>
  <c r="N228" i="8"/>
  <c r="K145" i="10"/>
  <c r="K129" i="10"/>
  <c r="K113" i="10"/>
  <c r="K97" i="10"/>
  <c r="K81" i="10"/>
  <c r="K57" i="10"/>
  <c r="K49" i="10"/>
  <c r="K41" i="10"/>
  <c r="K33" i="10"/>
  <c r="K25" i="10"/>
  <c r="O22" i="9"/>
  <c r="N22" i="9"/>
  <c r="P22" i="9"/>
  <c r="O6" i="9"/>
  <c r="N6" i="9"/>
  <c r="P6" i="9"/>
  <c r="N217" i="8"/>
  <c r="P217" i="8"/>
  <c r="O217" i="8"/>
  <c r="K63" i="10"/>
  <c r="K241" i="9"/>
  <c r="K233" i="9"/>
  <c r="K225" i="9"/>
  <c r="K217" i="9"/>
  <c r="K209" i="9"/>
  <c r="K201" i="9"/>
  <c r="K193" i="9"/>
  <c r="K185" i="9"/>
  <c r="K177" i="9"/>
  <c r="K169" i="9"/>
  <c r="K161" i="9"/>
  <c r="K153" i="9"/>
  <c r="K145" i="9"/>
  <c r="K137" i="9"/>
  <c r="K129" i="9"/>
  <c r="K121" i="9"/>
  <c r="K113" i="9"/>
  <c r="K105" i="9"/>
  <c r="K97" i="9"/>
  <c r="K89" i="9"/>
  <c r="K81" i="9"/>
  <c r="K73" i="9"/>
  <c r="K65" i="9"/>
  <c r="O52" i="9"/>
  <c r="N52" i="9"/>
  <c r="P52" i="9"/>
  <c r="K48" i="9"/>
  <c r="O36" i="9"/>
  <c r="N36" i="9"/>
  <c r="P36" i="9"/>
  <c r="K32" i="9"/>
  <c r="O220" i="8"/>
  <c r="N220" i="8"/>
  <c r="P220" i="8"/>
  <c r="K220" i="8"/>
  <c r="O51" i="9"/>
  <c r="N51" i="9"/>
  <c r="P51" i="9"/>
  <c r="K47" i="9"/>
  <c r="O35" i="9"/>
  <c r="N35" i="9"/>
  <c r="P35" i="9"/>
  <c r="K31" i="9"/>
  <c r="P219" i="8"/>
  <c r="O219" i="8"/>
  <c r="N219" i="8"/>
  <c r="O207" i="8"/>
  <c r="N207" i="8"/>
  <c r="P207" i="8"/>
  <c r="O205" i="8"/>
  <c r="N205" i="8"/>
  <c r="P205" i="8"/>
  <c r="O203" i="8"/>
  <c r="P203" i="8"/>
  <c r="N203" i="8"/>
  <c r="O201" i="8"/>
  <c r="P201" i="8"/>
  <c r="N201" i="8"/>
  <c r="O199" i="8"/>
  <c r="P199" i="8"/>
  <c r="N199" i="8"/>
  <c r="O197" i="8"/>
  <c r="P197" i="8"/>
  <c r="N197" i="8"/>
  <c r="O195" i="8"/>
  <c r="P195" i="8"/>
  <c r="N195" i="8"/>
  <c r="O193" i="8"/>
  <c r="P193" i="8"/>
  <c r="N193" i="8"/>
  <c r="O191" i="8"/>
  <c r="P191" i="8"/>
  <c r="N191" i="8"/>
  <c r="O189" i="8"/>
  <c r="P189" i="8"/>
  <c r="N189" i="8"/>
  <c r="O187" i="8"/>
  <c r="P187" i="8"/>
  <c r="N187" i="8"/>
  <c r="O185" i="8"/>
  <c r="P185" i="8"/>
  <c r="N185" i="8"/>
  <c r="O183" i="8"/>
  <c r="P183" i="8"/>
  <c r="N183" i="8"/>
  <c r="O181" i="8"/>
  <c r="P181" i="8"/>
  <c r="N181" i="8"/>
  <c r="O179" i="8"/>
  <c r="P179" i="8"/>
  <c r="N179" i="8"/>
  <c r="O177" i="8"/>
  <c r="P177" i="8"/>
  <c r="N177" i="8"/>
  <c r="O175" i="8"/>
  <c r="P175" i="8"/>
  <c r="N175" i="8"/>
  <c r="O173" i="8"/>
  <c r="P173" i="8"/>
  <c r="N173" i="8"/>
  <c r="O171" i="8"/>
  <c r="P171" i="8"/>
  <c r="N171" i="8"/>
  <c r="O169" i="8"/>
  <c r="P169" i="8"/>
  <c r="N169" i="8"/>
  <c r="O167" i="8"/>
  <c r="P167" i="8"/>
  <c r="N167" i="8"/>
  <c r="O165" i="8"/>
  <c r="P165" i="8"/>
  <c r="N165" i="8"/>
  <c r="O163" i="8"/>
  <c r="P163" i="8"/>
  <c r="N163" i="8"/>
  <c r="O161" i="8"/>
  <c r="P161" i="8"/>
  <c r="N161" i="8"/>
  <c r="O159" i="8"/>
  <c r="P159" i="8"/>
  <c r="N159" i="8"/>
  <c r="O157" i="8"/>
  <c r="P157" i="8"/>
  <c r="N157" i="8"/>
  <c r="O155" i="8"/>
  <c r="P155" i="8"/>
  <c r="N155" i="8"/>
  <c r="O153" i="8"/>
  <c r="P153" i="8"/>
  <c r="N153" i="8"/>
  <c r="O151" i="8"/>
  <c r="P151" i="8"/>
  <c r="N151" i="8"/>
  <c r="O149" i="8"/>
  <c r="P149" i="8"/>
  <c r="N149" i="8"/>
  <c r="O147" i="8"/>
  <c r="P147" i="8"/>
  <c r="N147" i="8"/>
  <c r="O145" i="8"/>
  <c r="P145" i="8"/>
  <c r="N145" i="8"/>
  <c r="O143" i="8"/>
  <c r="P143" i="8"/>
  <c r="N143" i="8"/>
  <c r="O141" i="8"/>
  <c r="P141" i="8"/>
  <c r="N141" i="8"/>
  <c r="O139" i="8"/>
  <c r="P139" i="8"/>
  <c r="N139" i="8"/>
  <c r="O137" i="8"/>
  <c r="P137" i="8"/>
  <c r="N137" i="8"/>
  <c r="O135" i="8"/>
  <c r="P135" i="8"/>
  <c r="N135" i="8"/>
  <c r="O133" i="8"/>
  <c r="P133" i="8"/>
  <c r="N133" i="8"/>
  <c r="O131" i="8"/>
  <c r="P131" i="8"/>
  <c r="N131" i="8"/>
  <c r="O129" i="8"/>
  <c r="P129" i="8"/>
  <c r="N129" i="8"/>
  <c r="O127" i="8"/>
  <c r="P127" i="8"/>
  <c r="N127" i="8"/>
  <c r="O125" i="8"/>
  <c r="P125" i="8"/>
  <c r="N125" i="8"/>
  <c r="O123" i="8"/>
  <c r="P123" i="8"/>
  <c r="N123" i="8"/>
  <c r="O121" i="8"/>
  <c r="P121" i="8"/>
  <c r="N121" i="8"/>
  <c r="O119" i="8"/>
  <c r="P119" i="8"/>
  <c r="N119" i="8"/>
  <c r="O117" i="8"/>
  <c r="P117" i="8"/>
  <c r="N117" i="8"/>
  <c r="O115" i="8"/>
  <c r="P115" i="8"/>
  <c r="N115" i="8"/>
  <c r="O113" i="8"/>
  <c r="P113" i="8"/>
  <c r="N113" i="8"/>
  <c r="O111" i="8"/>
  <c r="P111" i="8"/>
  <c r="N111" i="8"/>
  <c r="O109" i="8"/>
  <c r="P109" i="8"/>
  <c r="N109" i="8"/>
  <c r="O107" i="8"/>
  <c r="P107" i="8"/>
  <c r="N107" i="8"/>
  <c r="O105" i="8"/>
  <c r="P105" i="8"/>
  <c r="N105" i="8"/>
  <c r="O103" i="8"/>
  <c r="P103" i="8"/>
  <c r="N103" i="8"/>
  <c r="O101" i="8"/>
  <c r="P101" i="8"/>
  <c r="N101" i="8"/>
  <c r="O99" i="8"/>
  <c r="P99" i="8"/>
  <c r="N99" i="8"/>
  <c r="O97" i="8"/>
  <c r="P97" i="8"/>
  <c r="N97" i="8"/>
  <c r="O95" i="8"/>
  <c r="P95" i="8"/>
  <c r="N95" i="8"/>
  <c r="O93" i="8"/>
  <c r="P93" i="8"/>
  <c r="N93" i="8"/>
  <c r="O91" i="8"/>
  <c r="P91" i="8"/>
  <c r="N91" i="8"/>
  <c r="O89" i="8"/>
  <c r="P89" i="8"/>
  <c r="N89" i="8"/>
  <c r="O87" i="8"/>
  <c r="P87" i="8"/>
  <c r="N87" i="8"/>
  <c r="O85" i="8"/>
  <c r="P85" i="8"/>
  <c r="N85" i="8"/>
  <c r="O83" i="8"/>
  <c r="P83" i="8"/>
  <c r="N83" i="8"/>
  <c r="O81" i="8"/>
  <c r="P81" i="8"/>
  <c r="N81" i="8"/>
  <c r="O79" i="8"/>
  <c r="P79" i="8"/>
  <c r="N79" i="8"/>
  <c r="O77" i="8"/>
  <c r="P77" i="8"/>
  <c r="N77" i="8"/>
  <c r="O75" i="8"/>
  <c r="P75" i="8"/>
  <c r="N75" i="8"/>
  <c r="O73" i="8"/>
  <c r="P73" i="8"/>
  <c r="N73" i="8"/>
  <c r="O71" i="8"/>
  <c r="P71" i="8"/>
  <c r="N71" i="8"/>
  <c r="O69" i="8"/>
  <c r="P69" i="8"/>
  <c r="N69" i="8"/>
  <c r="O67" i="8"/>
  <c r="P67" i="8"/>
  <c r="N67" i="8"/>
  <c r="O65" i="8"/>
  <c r="P65" i="8"/>
  <c r="N65" i="8"/>
  <c r="O63" i="8"/>
  <c r="P63" i="8"/>
  <c r="N63" i="8"/>
  <c r="O61" i="8"/>
  <c r="P61" i="8"/>
  <c r="N61" i="8"/>
  <c r="O59" i="8"/>
  <c r="P59" i="8"/>
  <c r="N59" i="8"/>
  <c r="O57" i="8"/>
  <c r="P57" i="8"/>
  <c r="N57" i="8"/>
  <c r="O55" i="8"/>
  <c r="P55" i="8"/>
  <c r="N55" i="8"/>
  <c r="O53" i="8"/>
  <c r="P53" i="8"/>
  <c r="N53" i="8"/>
  <c r="O51" i="8"/>
  <c r="P51" i="8"/>
  <c r="N51" i="8"/>
  <c r="O49" i="8"/>
  <c r="P49" i="8"/>
  <c r="N49" i="8"/>
  <c r="O47" i="8"/>
  <c r="P47" i="8"/>
  <c r="N47" i="8"/>
  <c r="O45" i="8"/>
  <c r="P45" i="8"/>
  <c r="N45" i="8"/>
  <c r="O43" i="8"/>
  <c r="P43" i="8"/>
  <c r="N43" i="8"/>
  <c r="O41" i="8"/>
  <c r="P41" i="8"/>
  <c r="N41" i="8"/>
  <c r="O39" i="8"/>
  <c r="P39" i="8"/>
  <c r="N39" i="8"/>
  <c r="O37" i="8"/>
  <c r="P37" i="8"/>
  <c r="N37" i="8"/>
  <c r="O35" i="8"/>
  <c r="P35" i="8"/>
  <c r="N35" i="8"/>
  <c r="O33" i="8"/>
  <c r="P33" i="8"/>
  <c r="N33" i="8"/>
  <c r="O31" i="8"/>
  <c r="P31" i="8"/>
  <c r="N31" i="8"/>
  <c r="O29" i="8"/>
  <c r="P29" i="8"/>
  <c r="N29" i="8"/>
  <c r="O27" i="8"/>
  <c r="P27" i="8"/>
  <c r="N27" i="8"/>
  <c r="K246" i="9"/>
  <c r="K238" i="9"/>
  <c r="K230" i="9"/>
  <c r="K222" i="9"/>
  <c r="K214" i="9"/>
  <c r="K206" i="9"/>
  <c r="K198" i="9"/>
  <c r="K190" i="9"/>
  <c r="K182" i="9"/>
  <c r="K174" i="9"/>
  <c r="K166" i="9"/>
  <c r="K158" i="9"/>
  <c r="K150" i="9"/>
  <c r="K142" i="9"/>
  <c r="K134" i="9"/>
  <c r="K126" i="9"/>
  <c r="K118" i="9"/>
  <c r="K110" i="9"/>
  <c r="K102" i="9"/>
  <c r="K94" i="9"/>
  <c r="K86" i="9"/>
  <c r="K78" i="9"/>
  <c r="K70" i="9"/>
  <c r="K54" i="9"/>
  <c r="O46" i="9"/>
  <c r="N46" i="9"/>
  <c r="P46" i="9"/>
  <c r="K38" i="9"/>
  <c r="O30" i="9"/>
  <c r="N30" i="9"/>
  <c r="P30" i="9"/>
  <c r="K14" i="9"/>
  <c r="K213" i="8"/>
  <c r="O18" i="8"/>
  <c r="P18" i="8"/>
  <c r="N18" i="8"/>
  <c r="O10" i="8"/>
  <c r="P10" i="8"/>
  <c r="N10" i="8"/>
  <c r="O302" i="7"/>
  <c r="P302" i="7"/>
  <c r="N302" i="7"/>
  <c r="O294" i="7"/>
  <c r="P294" i="7"/>
  <c r="N294" i="7"/>
  <c r="O286" i="7"/>
  <c r="P286" i="7"/>
  <c r="N286" i="7"/>
  <c r="O278" i="7"/>
  <c r="P278" i="7"/>
  <c r="N278" i="7"/>
  <c r="O270" i="7"/>
  <c r="P270" i="7"/>
  <c r="N270" i="7"/>
  <c r="O262" i="7"/>
  <c r="P262" i="7"/>
  <c r="N262" i="7"/>
  <c r="O254" i="7"/>
  <c r="P254" i="7"/>
  <c r="N254" i="7"/>
  <c r="O246" i="7"/>
  <c r="P246" i="7"/>
  <c r="N246" i="7"/>
  <c r="O238" i="7"/>
  <c r="P238" i="7"/>
  <c r="N238" i="7"/>
  <c r="O230" i="7"/>
  <c r="P230" i="7"/>
  <c r="N230" i="7"/>
  <c r="K226" i="7"/>
  <c r="K218" i="7"/>
  <c r="K210" i="7"/>
  <c r="O204" i="7"/>
  <c r="P204" i="7"/>
  <c r="N204" i="7"/>
  <c r="K202" i="7"/>
  <c r="O196" i="7"/>
  <c r="P196" i="7"/>
  <c r="N196" i="7"/>
  <c r="K194" i="7"/>
  <c r="O188" i="7"/>
  <c r="P188" i="7"/>
  <c r="N188" i="7"/>
  <c r="K186" i="7"/>
  <c r="O180" i="7"/>
  <c r="P180" i="7"/>
  <c r="N180" i="7"/>
  <c r="K178" i="7"/>
  <c r="O172" i="7"/>
  <c r="P172" i="7"/>
  <c r="N172" i="7"/>
  <c r="K170" i="7"/>
  <c r="O164" i="7"/>
  <c r="P164" i="7"/>
  <c r="N164" i="7"/>
  <c r="K162" i="7"/>
  <c r="O156" i="7"/>
  <c r="P156" i="7"/>
  <c r="N156" i="7"/>
  <c r="N148" i="7"/>
  <c r="P148" i="7"/>
  <c r="K148" i="7"/>
  <c r="O148" i="7"/>
  <c r="N140" i="7"/>
  <c r="P140" i="7"/>
  <c r="K140" i="7"/>
  <c r="O140" i="7"/>
  <c r="N132" i="7"/>
  <c r="P132" i="7"/>
  <c r="K132" i="7"/>
  <c r="O132" i="7"/>
  <c r="R3" i="6"/>
  <c r="O23" i="8"/>
  <c r="N23" i="8"/>
  <c r="P23" i="8"/>
  <c r="O15" i="8"/>
  <c r="N15" i="8"/>
  <c r="P15" i="8"/>
  <c r="O7" i="8"/>
  <c r="N7" i="8"/>
  <c r="P7" i="8"/>
  <c r="O3" i="8"/>
  <c r="P3" i="8"/>
  <c r="O299" i="7"/>
  <c r="N299" i="7"/>
  <c r="P299" i="7"/>
  <c r="K297" i="7"/>
  <c r="O291" i="7"/>
  <c r="N291" i="7"/>
  <c r="P291" i="7"/>
  <c r="K289" i="7"/>
  <c r="O283" i="7"/>
  <c r="N283" i="7"/>
  <c r="P283" i="7"/>
  <c r="K281" i="7"/>
  <c r="O275" i="7"/>
  <c r="N275" i="7"/>
  <c r="P275" i="7"/>
  <c r="K273" i="7"/>
  <c r="O267" i="7"/>
  <c r="N267" i="7"/>
  <c r="P267" i="7"/>
  <c r="K265" i="7"/>
  <c r="O259" i="7"/>
  <c r="N259" i="7"/>
  <c r="P259" i="7"/>
  <c r="K257" i="7"/>
  <c r="O251" i="7"/>
  <c r="N251" i="7"/>
  <c r="P251" i="7"/>
  <c r="K249" i="7"/>
  <c r="O243" i="7"/>
  <c r="N243" i="7"/>
  <c r="P243" i="7"/>
  <c r="K241" i="7"/>
  <c r="O235" i="7"/>
  <c r="N235" i="7"/>
  <c r="P235" i="7"/>
  <c r="K233" i="7"/>
  <c r="K227" i="7"/>
  <c r="K225" i="7"/>
  <c r="O221" i="7"/>
  <c r="N221" i="7"/>
  <c r="P221" i="7"/>
  <c r="K219" i="7"/>
  <c r="K217" i="7"/>
  <c r="O213" i="7"/>
  <c r="N213" i="7"/>
  <c r="P213" i="7"/>
  <c r="K211" i="7"/>
  <c r="K209" i="7"/>
  <c r="O203" i="7"/>
  <c r="N203" i="7"/>
  <c r="P203" i="7"/>
  <c r="K201" i="7"/>
  <c r="O195" i="7"/>
  <c r="N195" i="7"/>
  <c r="P195" i="7"/>
  <c r="K193" i="7"/>
  <c r="O187" i="7"/>
  <c r="N187" i="7"/>
  <c r="P187" i="7"/>
  <c r="K185" i="7"/>
  <c r="O179" i="7"/>
  <c r="N179" i="7"/>
  <c r="P179" i="7"/>
  <c r="K177" i="7"/>
  <c r="O171" i="7"/>
  <c r="N171" i="7"/>
  <c r="P171" i="7"/>
  <c r="K169" i="7"/>
  <c r="O163" i="7"/>
  <c r="N163" i="7"/>
  <c r="P163" i="7"/>
  <c r="K161" i="7"/>
  <c r="P154" i="7"/>
  <c r="O154" i="7"/>
  <c r="N154" i="7"/>
  <c r="P138" i="7"/>
  <c r="O138" i="7"/>
  <c r="N138" i="7"/>
  <c r="O128" i="7"/>
  <c r="N128" i="7"/>
  <c r="P128" i="7"/>
  <c r="O126" i="7"/>
  <c r="N126" i="7"/>
  <c r="P126" i="7"/>
  <c r="O124" i="7"/>
  <c r="N124" i="7"/>
  <c r="P124" i="7"/>
  <c r="O122" i="7"/>
  <c r="N122" i="7"/>
  <c r="P122" i="7"/>
  <c r="O120" i="7"/>
  <c r="N120" i="7"/>
  <c r="P120" i="7"/>
  <c r="O118" i="7"/>
  <c r="N118" i="7"/>
  <c r="P118" i="7"/>
  <c r="O116" i="7"/>
  <c r="N116" i="7"/>
  <c r="P116" i="7"/>
  <c r="O114" i="7"/>
  <c r="N114" i="7"/>
  <c r="P114" i="7"/>
  <c r="O112" i="7"/>
  <c r="N112" i="7"/>
  <c r="P112" i="7"/>
  <c r="O110" i="7"/>
  <c r="N110" i="7"/>
  <c r="P110" i="7"/>
  <c r="O108" i="7"/>
  <c r="N108" i="7"/>
  <c r="P108" i="7"/>
  <c r="O106" i="7"/>
  <c r="N106" i="7"/>
  <c r="P106" i="7"/>
  <c r="O104" i="7"/>
  <c r="N104" i="7"/>
  <c r="P104" i="7"/>
  <c r="O102" i="7"/>
  <c r="N102" i="7"/>
  <c r="P102" i="7"/>
  <c r="O100" i="7"/>
  <c r="N100" i="7"/>
  <c r="P100" i="7"/>
  <c r="O98" i="7"/>
  <c r="N98" i="7"/>
  <c r="P98" i="7"/>
  <c r="O96" i="7"/>
  <c r="N96" i="7"/>
  <c r="P96" i="7"/>
  <c r="O94" i="7"/>
  <c r="N94" i="7"/>
  <c r="P94" i="7"/>
  <c r="O92" i="7"/>
  <c r="N92" i="7"/>
  <c r="P92" i="7"/>
  <c r="O90" i="7"/>
  <c r="N90" i="7"/>
  <c r="P90" i="7"/>
  <c r="O88" i="7"/>
  <c r="N88" i="7"/>
  <c r="P88" i="7"/>
  <c r="O86" i="7"/>
  <c r="N86" i="7"/>
  <c r="P86" i="7"/>
  <c r="O84" i="7"/>
  <c r="N84" i="7"/>
  <c r="P84" i="7"/>
  <c r="O82" i="7"/>
  <c r="N82" i="7"/>
  <c r="P82" i="7"/>
  <c r="O80" i="7"/>
  <c r="N80" i="7"/>
  <c r="P80" i="7"/>
  <c r="O78" i="7"/>
  <c r="N78" i="7"/>
  <c r="P78" i="7"/>
  <c r="O76" i="7"/>
  <c r="N76" i="7"/>
  <c r="P76" i="7"/>
  <c r="O74" i="7"/>
  <c r="N74" i="7"/>
  <c r="P74" i="7"/>
  <c r="O72" i="7"/>
  <c r="N72" i="7"/>
  <c r="P72" i="7"/>
  <c r="O70" i="7"/>
  <c r="N70" i="7"/>
  <c r="P70" i="7"/>
  <c r="O68" i="7"/>
  <c r="N68" i="7"/>
  <c r="P68" i="7"/>
  <c r="O66" i="7"/>
  <c r="N66" i="7"/>
  <c r="P66" i="7"/>
  <c r="O64" i="7"/>
  <c r="N64" i="7"/>
  <c r="P64" i="7"/>
  <c r="O62" i="7"/>
  <c r="N62" i="7"/>
  <c r="P62" i="7"/>
  <c r="O60" i="7"/>
  <c r="N60" i="7"/>
  <c r="P60" i="7"/>
  <c r="O58" i="7"/>
  <c r="N58" i="7"/>
  <c r="P58" i="7"/>
  <c r="O56" i="7"/>
  <c r="N56" i="7"/>
  <c r="P56" i="7"/>
  <c r="O54" i="7"/>
  <c r="N54" i="7"/>
  <c r="P54" i="7"/>
  <c r="O52" i="7"/>
  <c r="N52" i="7"/>
  <c r="P52" i="7"/>
  <c r="O50" i="7"/>
  <c r="N50" i="7"/>
  <c r="P50" i="7"/>
  <c r="O48" i="7"/>
  <c r="N48" i="7"/>
  <c r="P48" i="7"/>
  <c r="O46" i="7"/>
  <c r="N46" i="7"/>
  <c r="P46" i="7"/>
  <c r="O44" i="7"/>
  <c r="N44" i="7"/>
  <c r="P44" i="7"/>
  <c r="O42" i="7"/>
  <c r="N42" i="7"/>
  <c r="P42" i="7"/>
  <c r="O40" i="7"/>
  <c r="N40" i="7"/>
  <c r="P40" i="7"/>
  <c r="O38" i="7"/>
  <c r="N38" i="7"/>
  <c r="P38" i="7"/>
  <c r="O36" i="7"/>
  <c r="N36" i="7"/>
  <c r="P36" i="7"/>
  <c r="O34" i="7"/>
  <c r="N34" i="7"/>
  <c r="P34" i="7"/>
  <c r="O32" i="7"/>
  <c r="N32" i="7"/>
  <c r="P32" i="7"/>
  <c r="O30" i="7"/>
  <c r="N30" i="7"/>
  <c r="P30" i="7"/>
  <c r="O28" i="7"/>
  <c r="N28" i="7"/>
  <c r="P28" i="7"/>
  <c r="O26" i="7"/>
  <c r="N26" i="7"/>
  <c r="P26" i="7"/>
  <c r="O24" i="7"/>
  <c r="N24" i="7"/>
  <c r="P24" i="7"/>
  <c r="O22" i="7"/>
  <c r="N22" i="7"/>
  <c r="P22" i="7"/>
  <c r="O20" i="7"/>
  <c r="N20" i="7"/>
  <c r="P20" i="7"/>
  <c r="O18" i="7"/>
  <c r="N18" i="7"/>
  <c r="P18" i="7"/>
  <c r="O16" i="7"/>
  <c r="N16" i="7"/>
  <c r="P16" i="7"/>
  <c r="O14" i="7"/>
  <c r="N14" i="7"/>
  <c r="P14" i="7"/>
  <c r="O12" i="7"/>
  <c r="N12" i="7"/>
  <c r="P12" i="7"/>
  <c r="O10" i="7"/>
  <c r="N10" i="7"/>
  <c r="P10" i="7"/>
  <c r="O8" i="7"/>
  <c r="N8" i="7"/>
  <c r="P8" i="7"/>
  <c r="O6" i="7"/>
  <c r="N6" i="7"/>
  <c r="P6" i="7"/>
  <c r="O4" i="7"/>
  <c r="N4" i="7"/>
  <c r="P4" i="7"/>
  <c r="D15" i="7"/>
  <c r="F15" i="7" s="1"/>
  <c r="D13" i="7"/>
  <c r="F13" i="7" s="1"/>
  <c r="D11" i="7"/>
  <c r="F11" i="7" s="1"/>
  <c r="D9" i="7"/>
  <c r="F9" i="7" s="1"/>
  <c r="D7" i="7"/>
  <c r="F7" i="7" s="1"/>
  <c r="D5" i="7"/>
  <c r="F5" i="7" s="1"/>
  <c r="Q300" i="5"/>
  <c r="Q296" i="5"/>
  <c r="Q292" i="5"/>
  <c r="K303" i="4"/>
  <c r="B3" i="16"/>
  <c r="L303" i="4"/>
  <c r="B5" i="3"/>
  <c r="O290" i="5"/>
  <c r="N290" i="5"/>
  <c r="P290" i="5"/>
  <c r="K290" i="5"/>
  <c r="Q287" i="5"/>
  <c r="N286" i="5"/>
  <c r="O286" i="5"/>
  <c r="K286" i="5"/>
  <c r="P286" i="5"/>
  <c r="Q283" i="5"/>
  <c r="N282" i="5"/>
  <c r="O282" i="5"/>
  <c r="K282" i="5"/>
  <c r="P282" i="5"/>
  <c r="Q279" i="5"/>
  <c r="N278" i="5"/>
  <c r="O278" i="5"/>
  <c r="K278" i="5"/>
  <c r="P278" i="5"/>
  <c r="Q275" i="5"/>
  <c r="N274" i="5"/>
  <c r="O274" i="5"/>
  <c r="K274" i="5"/>
  <c r="P274" i="5"/>
  <c r="Q271" i="5"/>
  <c r="N270" i="5"/>
  <c r="O270" i="5"/>
  <c r="K270" i="5"/>
  <c r="P270" i="5"/>
  <c r="Q267" i="5"/>
  <c r="N266" i="5"/>
  <c r="O266" i="5"/>
  <c r="K266" i="5"/>
  <c r="P266" i="5"/>
  <c r="Q264" i="5"/>
  <c r="Q262" i="5"/>
  <c r="Q260" i="5"/>
  <c r="Q258" i="5"/>
  <c r="Q256" i="5"/>
  <c r="Q254" i="5"/>
  <c r="Q252" i="5"/>
  <c r="Q250" i="5"/>
  <c r="Q248" i="5"/>
  <c r="Q246" i="5"/>
  <c r="Q244" i="5"/>
  <c r="Q242" i="5"/>
  <c r="Q240" i="5"/>
  <c r="Q238" i="5"/>
  <c r="Q236" i="5"/>
  <c r="Q234" i="5"/>
  <c r="Q232" i="5"/>
  <c r="Q230" i="5"/>
  <c r="Q228" i="5"/>
  <c r="Q226" i="5"/>
  <c r="Q224" i="5"/>
  <c r="Q222" i="5"/>
  <c r="Q220" i="5"/>
  <c r="Q218" i="5"/>
  <c r="Q216" i="5"/>
  <c r="Q214" i="5"/>
  <c r="Q212" i="5"/>
  <c r="Q210" i="5"/>
  <c r="Q208" i="5"/>
  <c r="Q206" i="5"/>
  <c r="Q204" i="5"/>
  <c r="Q202" i="5"/>
  <c r="Q200" i="5"/>
  <c r="Q198" i="5"/>
  <c r="Q196" i="5"/>
  <c r="Q194" i="5"/>
  <c r="Q192" i="5"/>
  <c r="Q190" i="5"/>
  <c r="Q188" i="5"/>
  <c r="Q186" i="5"/>
  <c r="Q184" i="5"/>
  <c r="Q182" i="5"/>
  <c r="Q180" i="5"/>
  <c r="Q178" i="5"/>
  <c r="Q176" i="5"/>
  <c r="Q174" i="5"/>
  <c r="Q172" i="5"/>
  <c r="Q170" i="5"/>
  <c r="Q168" i="5"/>
  <c r="Q166" i="5"/>
  <c r="Q164" i="5"/>
  <c r="Q162" i="5"/>
  <c r="Q160" i="5"/>
  <c r="Q158" i="5"/>
  <c r="Q156" i="5"/>
  <c r="Q154" i="5"/>
  <c r="Q152" i="5"/>
  <c r="Q150" i="5"/>
  <c r="Q148" i="5"/>
  <c r="Q146" i="5"/>
  <c r="Q144" i="5"/>
  <c r="Q142" i="5"/>
  <c r="Q140" i="5"/>
  <c r="Q138" i="5"/>
  <c r="Q136" i="5"/>
  <c r="Q134" i="5"/>
  <c r="Q132" i="5"/>
  <c r="Q130" i="5"/>
  <c r="Q128" i="5"/>
  <c r="Q126" i="5"/>
  <c r="Q124" i="5"/>
  <c r="Q122" i="5"/>
  <c r="Q120" i="5"/>
  <c r="Q118" i="5"/>
  <c r="Q116" i="5"/>
  <c r="Q114" i="5"/>
  <c r="Q112" i="5"/>
  <c r="Q110" i="5"/>
  <c r="Q108" i="5"/>
  <c r="Q106" i="5"/>
  <c r="Q104" i="5"/>
  <c r="Q102" i="5"/>
  <c r="Q100" i="5"/>
  <c r="Q98" i="5"/>
  <c r="Q96" i="5"/>
  <c r="Q94" i="5"/>
  <c r="Q92" i="5"/>
  <c r="Q90" i="5"/>
  <c r="Q88" i="5"/>
  <c r="Q86" i="5"/>
  <c r="Q84" i="5"/>
  <c r="Q82" i="5"/>
  <c r="Q80" i="5"/>
  <c r="Q78" i="5"/>
  <c r="Q76" i="5"/>
  <c r="Q74" i="5"/>
  <c r="Q72" i="5"/>
  <c r="Q70" i="5"/>
  <c r="Q68" i="5"/>
  <c r="Q66" i="5"/>
  <c r="Q64" i="5"/>
  <c r="Q62" i="5"/>
  <c r="Q60" i="5"/>
  <c r="Q58" i="5"/>
  <c r="Q56" i="5"/>
  <c r="Q54" i="5"/>
  <c r="Q52" i="5"/>
  <c r="Q50" i="5"/>
  <c r="Q48" i="5"/>
  <c r="Q46" i="5"/>
  <c r="Q44" i="5"/>
  <c r="Q42" i="5"/>
  <c r="Q40" i="5"/>
  <c r="Q38" i="5"/>
  <c r="Q36" i="5"/>
  <c r="Q34" i="5"/>
  <c r="Q32" i="5"/>
  <c r="Q30" i="5"/>
  <c r="Q28" i="5"/>
  <c r="Q26" i="5"/>
  <c r="Q24" i="5"/>
  <c r="Q22" i="5"/>
  <c r="Q20" i="5"/>
  <c r="Q18" i="5"/>
  <c r="Q16" i="5"/>
  <c r="Q14" i="5"/>
  <c r="Q12" i="5"/>
  <c r="Q10" i="5"/>
  <c r="Q8" i="5"/>
  <c r="Q6" i="5"/>
  <c r="Q4" i="5"/>
  <c r="I3" i="16"/>
  <c r="H3" i="16"/>
  <c r="G3" i="16"/>
  <c r="F3" i="16"/>
  <c r="B9" i="3"/>
  <c r="B12" i="3"/>
  <c r="B10" i="3"/>
  <c r="B11" i="3"/>
  <c r="L15" i="6"/>
  <c r="L13" i="6"/>
  <c r="L11" i="6"/>
  <c r="L9" i="6"/>
  <c r="L7" i="6"/>
  <c r="L5" i="6"/>
  <c r="L3" i="6"/>
  <c r="Q301" i="5"/>
  <c r="Q297" i="5"/>
  <c r="Q293" i="5"/>
  <c r="N261" i="5"/>
  <c r="P261" i="5"/>
  <c r="O261" i="5"/>
  <c r="N253" i="5"/>
  <c r="P253" i="5"/>
  <c r="O253" i="5"/>
  <c r="N245" i="5"/>
  <c r="P245" i="5"/>
  <c r="O245" i="5"/>
  <c r="N237" i="5"/>
  <c r="P237" i="5"/>
  <c r="O237" i="5"/>
  <c r="N229" i="5"/>
  <c r="P229" i="5"/>
  <c r="O229" i="5"/>
  <c r="K229" i="5" s="1"/>
  <c r="N221" i="5"/>
  <c r="P221" i="5"/>
  <c r="O221" i="5"/>
  <c r="N213" i="5"/>
  <c r="P213" i="5"/>
  <c r="O213" i="5"/>
  <c r="N205" i="5"/>
  <c r="P205" i="5"/>
  <c r="O205" i="5"/>
  <c r="N197" i="5"/>
  <c r="P197" i="5"/>
  <c r="O197" i="5"/>
  <c r="N189" i="5"/>
  <c r="P189" i="5"/>
  <c r="O189" i="5"/>
  <c r="N181" i="5"/>
  <c r="P181" i="5"/>
  <c r="O181" i="5"/>
  <c r="N173" i="5"/>
  <c r="P173" i="5"/>
  <c r="O173" i="5"/>
  <c r="N165" i="5"/>
  <c r="P165" i="5"/>
  <c r="O165" i="5"/>
  <c r="N157" i="5"/>
  <c r="P157" i="5"/>
  <c r="O157" i="5"/>
  <c r="N149" i="5"/>
  <c r="P149" i="5"/>
  <c r="O149" i="5"/>
  <c r="N141" i="5"/>
  <c r="P141" i="5"/>
  <c r="O141" i="5"/>
  <c r="N133" i="5"/>
  <c r="P133" i="5"/>
  <c r="O133" i="5"/>
  <c r="N125" i="5"/>
  <c r="P125" i="5"/>
  <c r="O125" i="5"/>
  <c r="N117" i="5"/>
  <c r="P117" i="5"/>
  <c r="O117" i="5"/>
  <c r="N109" i="5"/>
  <c r="P109" i="5"/>
  <c r="O109" i="5"/>
  <c r="N101" i="5"/>
  <c r="P101" i="5"/>
  <c r="O101" i="5"/>
  <c r="N93" i="5"/>
  <c r="P93" i="5"/>
  <c r="R93" i="5" s="1"/>
  <c r="O93" i="5"/>
  <c r="K93" i="5" s="1"/>
  <c r="N85" i="5"/>
  <c r="P85" i="5"/>
  <c r="O85" i="5"/>
  <c r="N77" i="5"/>
  <c r="P77" i="5"/>
  <c r="O77" i="5"/>
  <c r="N71" i="5"/>
  <c r="P71" i="5"/>
  <c r="O71" i="5"/>
  <c r="N67" i="5"/>
  <c r="P67" i="5"/>
  <c r="R67" i="5" s="1"/>
  <c r="O67" i="5"/>
  <c r="N63" i="5"/>
  <c r="P63" i="5"/>
  <c r="O63" i="5"/>
  <c r="N59" i="5"/>
  <c r="P59" i="5"/>
  <c r="O59" i="5"/>
  <c r="N55" i="5"/>
  <c r="P55" i="5"/>
  <c r="O55" i="5"/>
  <c r="N51" i="5"/>
  <c r="P51" i="5"/>
  <c r="R51" i="5" s="1"/>
  <c r="O51" i="5"/>
  <c r="N47" i="5"/>
  <c r="P47" i="5"/>
  <c r="O47" i="5"/>
  <c r="N43" i="5"/>
  <c r="P43" i="5"/>
  <c r="O43" i="5"/>
  <c r="K43" i="5" s="1"/>
  <c r="N39" i="5"/>
  <c r="P39" i="5"/>
  <c r="O39" i="5"/>
  <c r="N35" i="5"/>
  <c r="P35" i="5"/>
  <c r="O35" i="5"/>
  <c r="N31" i="5"/>
  <c r="P31" i="5"/>
  <c r="O31" i="5"/>
  <c r="N27" i="5"/>
  <c r="P27" i="5"/>
  <c r="O27" i="5"/>
  <c r="N23" i="5"/>
  <c r="P23" i="5"/>
  <c r="O23" i="5"/>
  <c r="N19" i="5"/>
  <c r="P19" i="5"/>
  <c r="O19" i="5"/>
  <c r="N15" i="5"/>
  <c r="P15" i="5"/>
  <c r="O15" i="5"/>
  <c r="K15" i="5" s="1"/>
  <c r="N11" i="5"/>
  <c r="P11" i="5"/>
  <c r="O11" i="5"/>
  <c r="N7" i="5"/>
  <c r="P7" i="5"/>
  <c r="R7" i="5" s="1"/>
  <c r="O7" i="5"/>
  <c r="K7" i="5" s="1"/>
  <c r="N3" i="5"/>
  <c r="P3" i="5"/>
  <c r="R3" i="5" s="1"/>
  <c r="O3" i="5"/>
  <c r="K3" i="5" s="1"/>
  <c r="Q265" i="5"/>
  <c r="Q263" i="5"/>
  <c r="Q261" i="5"/>
  <c r="Q259" i="5"/>
  <c r="Q257" i="5"/>
  <c r="Q255" i="5"/>
  <c r="Q253" i="5"/>
  <c r="Q251" i="5"/>
  <c r="Q249" i="5"/>
  <c r="Q247" i="5"/>
  <c r="Q245" i="5"/>
  <c r="Q243" i="5"/>
  <c r="Q241" i="5"/>
  <c r="Q239" i="5"/>
  <c r="Q237" i="5"/>
  <c r="Q235" i="5"/>
  <c r="Q233" i="5"/>
  <c r="Q231" i="5"/>
  <c r="Q229" i="5"/>
  <c r="Q227" i="5"/>
  <c r="Q225" i="5"/>
  <c r="Q223" i="5"/>
  <c r="Q221" i="5"/>
  <c r="Q219" i="5"/>
  <c r="Q217" i="5"/>
  <c r="Q215" i="5"/>
  <c r="Q213" i="5"/>
  <c r="Q211" i="5"/>
  <c r="Q209" i="5"/>
  <c r="Q207" i="5"/>
  <c r="Q205" i="5"/>
  <c r="Q203" i="5"/>
  <c r="Q201" i="5"/>
  <c r="Q199" i="5"/>
  <c r="Q197" i="5"/>
  <c r="Q195" i="5"/>
  <c r="Q193" i="5"/>
  <c r="Q191" i="5"/>
  <c r="Q189" i="5"/>
  <c r="Q187" i="5"/>
  <c r="Q185" i="5"/>
  <c r="Q183" i="5"/>
  <c r="Q181" i="5"/>
  <c r="Q179" i="5"/>
  <c r="Q177" i="5"/>
  <c r="Q175" i="5"/>
  <c r="Q173" i="5"/>
  <c r="Q171" i="5"/>
  <c r="Q169" i="5"/>
  <c r="Q167" i="5"/>
  <c r="Q165" i="5"/>
  <c r="Q163" i="5"/>
  <c r="Q161" i="5"/>
  <c r="Q159" i="5"/>
  <c r="Q157" i="5"/>
  <c r="Q155" i="5"/>
  <c r="Q153" i="5"/>
  <c r="Q151" i="5"/>
  <c r="Q149" i="5"/>
  <c r="Q147" i="5"/>
  <c r="Q145" i="5"/>
  <c r="Q143" i="5"/>
  <c r="Q141" i="5"/>
  <c r="Q139" i="5"/>
  <c r="Q137" i="5"/>
  <c r="Q135" i="5"/>
  <c r="Q133" i="5"/>
  <c r="Q131" i="5"/>
  <c r="Q129" i="5"/>
  <c r="Q127" i="5"/>
  <c r="Q125" i="5"/>
  <c r="Q123" i="5"/>
  <c r="Q121" i="5"/>
  <c r="Q119" i="5"/>
  <c r="Q117" i="5"/>
  <c r="Q115" i="5"/>
  <c r="Q113" i="5"/>
  <c r="Q111" i="5"/>
  <c r="Q109" i="5"/>
  <c r="Q107" i="5"/>
  <c r="Q105" i="5"/>
  <c r="Q103" i="5"/>
  <c r="Q101" i="5"/>
  <c r="Q99" i="5"/>
  <c r="Q97" i="5"/>
  <c r="Q95" i="5"/>
  <c r="Q93" i="5"/>
  <c r="Q91" i="5"/>
  <c r="Q89" i="5"/>
  <c r="Q87" i="5"/>
  <c r="Q85" i="5"/>
  <c r="Q83" i="5"/>
  <c r="Q81" i="5"/>
  <c r="Q79" i="5"/>
  <c r="Q77" i="5"/>
  <c r="Q75" i="5"/>
  <c r="Q73" i="5"/>
  <c r="Q71" i="5"/>
  <c r="Q69" i="5"/>
  <c r="Q67" i="5"/>
  <c r="Q65" i="5"/>
  <c r="Q63" i="5"/>
  <c r="Q61" i="5"/>
  <c r="Q59" i="5"/>
  <c r="Q57" i="5"/>
  <c r="Q55" i="5"/>
  <c r="Q53" i="5"/>
  <c r="Q51" i="5"/>
  <c r="Q49" i="5"/>
  <c r="Q47" i="5"/>
  <c r="Q45" i="5"/>
  <c r="Q43" i="5"/>
  <c r="Q41" i="5"/>
  <c r="Q39" i="5"/>
  <c r="Q37" i="5"/>
  <c r="Q35" i="5"/>
  <c r="Q33" i="5"/>
  <c r="Q31" i="5"/>
  <c r="Q29" i="5"/>
  <c r="Q27" i="5"/>
  <c r="Q25" i="5"/>
  <c r="Q23" i="5"/>
  <c r="Q21" i="5"/>
  <c r="Q19" i="5"/>
  <c r="Q17" i="5"/>
  <c r="Q15" i="5"/>
  <c r="Q13" i="5"/>
  <c r="Q11" i="5"/>
  <c r="Q9" i="5"/>
  <c r="Q7" i="5"/>
  <c r="Q5" i="5"/>
  <c r="Q3" i="5"/>
  <c r="R79" i="5" l="1"/>
  <c r="K79" i="5"/>
  <c r="R87" i="5"/>
  <c r="R143" i="5"/>
  <c r="K143" i="5"/>
  <c r="R183" i="5"/>
  <c r="R207" i="5"/>
  <c r="K207" i="5"/>
  <c r="R239" i="5"/>
  <c r="F303" i="6"/>
  <c r="R7" i="6"/>
  <c r="K7" i="6"/>
  <c r="K303" i="6" s="1"/>
  <c r="R15" i="5"/>
  <c r="R47" i="5"/>
  <c r="R63" i="5"/>
  <c r="R85" i="5"/>
  <c r="K303" i="14"/>
  <c r="R43" i="5"/>
  <c r="I4" i="16" s="1"/>
  <c r="R95" i="5"/>
  <c r="R103" i="5"/>
  <c r="R127" i="5"/>
  <c r="K127" i="5"/>
  <c r="K303" i="5" s="1"/>
  <c r="R231" i="5"/>
  <c r="R15" i="6"/>
  <c r="K15" i="6"/>
  <c r="R101" i="5"/>
  <c r="R133" i="5"/>
  <c r="R229" i="5"/>
  <c r="K303" i="9"/>
  <c r="K303" i="11"/>
  <c r="K303" i="15"/>
  <c r="Q248" i="6"/>
  <c r="R248" i="6"/>
  <c r="D248" i="7"/>
  <c r="F248" i="7" s="1"/>
  <c r="K248" i="7" s="1"/>
  <c r="K303" i="7" s="1"/>
  <c r="L248" i="6"/>
  <c r="K303" i="8"/>
  <c r="H4" i="16"/>
  <c r="G4" i="16"/>
  <c r="F4" i="16"/>
  <c r="C12" i="3"/>
  <c r="C11" i="3"/>
  <c r="C9" i="3"/>
  <c r="L11" i="7"/>
  <c r="R11" i="7"/>
  <c r="D11" i="8"/>
  <c r="F11" i="8" s="1"/>
  <c r="Q11" i="7"/>
  <c r="R19" i="6"/>
  <c r="L19" i="6"/>
  <c r="D19" i="7"/>
  <c r="F19" i="7" s="1"/>
  <c r="Q19" i="6"/>
  <c r="R27" i="6"/>
  <c r="L27" i="6"/>
  <c r="D27" i="7"/>
  <c r="F27" i="7" s="1"/>
  <c r="Q27" i="6"/>
  <c r="R35" i="6"/>
  <c r="L35" i="6"/>
  <c r="D35" i="7"/>
  <c r="F35" i="7" s="1"/>
  <c r="Q35" i="6"/>
  <c r="R43" i="6"/>
  <c r="L43" i="6"/>
  <c r="D43" i="7"/>
  <c r="F43" i="7" s="1"/>
  <c r="Q43" i="6"/>
  <c r="R51" i="6"/>
  <c r="L51" i="6"/>
  <c r="D51" i="7"/>
  <c r="F51" i="7" s="1"/>
  <c r="Q51" i="6"/>
  <c r="R59" i="6"/>
  <c r="D59" i="7"/>
  <c r="F59" i="7" s="1"/>
  <c r="Q59" i="6"/>
  <c r="L59" i="6"/>
  <c r="R67" i="6"/>
  <c r="D67" i="7"/>
  <c r="F67" i="7" s="1"/>
  <c r="Q67" i="6"/>
  <c r="L67" i="6"/>
  <c r="R75" i="6"/>
  <c r="D75" i="7"/>
  <c r="F75" i="7" s="1"/>
  <c r="Q75" i="6"/>
  <c r="L75" i="6"/>
  <c r="R83" i="6"/>
  <c r="D83" i="7"/>
  <c r="F83" i="7" s="1"/>
  <c r="Q83" i="6"/>
  <c r="L83" i="6"/>
  <c r="R91" i="6"/>
  <c r="D91" i="7"/>
  <c r="F91" i="7" s="1"/>
  <c r="Q91" i="6"/>
  <c r="L91" i="6"/>
  <c r="R99" i="6"/>
  <c r="L99" i="6"/>
  <c r="D99" i="7"/>
  <c r="F99" i="7" s="1"/>
  <c r="Q99" i="6"/>
  <c r="R107" i="6"/>
  <c r="L107" i="6"/>
  <c r="D107" i="7"/>
  <c r="F107" i="7" s="1"/>
  <c r="Q107" i="6"/>
  <c r="R115" i="6"/>
  <c r="L115" i="6"/>
  <c r="D115" i="7"/>
  <c r="F115" i="7" s="1"/>
  <c r="Q115" i="6"/>
  <c r="R123" i="6"/>
  <c r="D123" i="7"/>
  <c r="F123" i="7" s="1"/>
  <c r="L123" i="6"/>
  <c r="Q123" i="6"/>
  <c r="D131" i="7"/>
  <c r="F131" i="7" s="1"/>
  <c r="R131" i="6"/>
  <c r="L131" i="6"/>
  <c r="Q131" i="6"/>
  <c r="D139" i="7"/>
  <c r="F139" i="7" s="1"/>
  <c r="R139" i="6"/>
  <c r="L139" i="6"/>
  <c r="Q139" i="6"/>
  <c r="D147" i="7"/>
  <c r="F147" i="7" s="1"/>
  <c r="R147" i="6"/>
  <c r="L147" i="6"/>
  <c r="Q147" i="6"/>
  <c r="D155" i="7"/>
  <c r="F155" i="7" s="1"/>
  <c r="R155" i="6"/>
  <c r="L155" i="6"/>
  <c r="Q155" i="6"/>
  <c r="R163" i="6"/>
  <c r="L163" i="6"/>
  <c r="Q163" i="6"/>
  <c r="D163" i="7"/>
  <c r="F163" i="7" s="1"/>
  <c r="R171" i="6"/>
  <c r="L171" i="6"/>
  <c r="D171" i="7"/>
  <c r="F171" i="7" s="1"/>
  <c r="Q171" i="6"/>
  <c r="R179" i="6"/>
  <c r="L179" i="6"/>
  <c r="Q179" i="6"/>
  <c r="D179" i="7"/>
  <c r="F179" i="7" s="1"/>
  <c r="R187" i="6"/>
  <c r="L187" i="6"/>
  <c r="D187" i="7"/>
  <c r="F187" i="7" s="1"/>
  <c r="Q187" i="6"/>
  <c r="R195" i="6"/>
  <c r="L195" i="6"/>
  <c r="Q195" i="6"/>
  <c r="D195" i="7"/>
  <c r="F195" i="7" s="1"/>
  <c r="R203" i="6"/>
  <c r="L203" i="6"/>
  <c r="D203" i="7"/>
  <c r="F203" i="7" s="1"/>
  <c r="Q203" i="6"/>
  <c r="R211" i="6"/>
  <c r="L211" i="6"/>
  <c r="Q211" i="6"/>
  <c r="D211" i="7"/>
  <c r="F211" i="7" s="1"/>
  <c r="R219" i="6"/>
  <c r="L219" i="6"/>
  <c r="D219" i="7"/>
  <c r="F219" i="7" s="1"/>
  <c r="Q219" i="6"/>
  <c r="R227" i="6"/>
  <c r="L227" i="6"/>
  <c r="Q227" i="6"/>
  <c r="D227" i="7"/>
  <c r="F227" i="7" s="1"/>
  <c r="R235" i="6"/>
  <c r="L235" i="6"/>
  <c r="D235" i="7"/>
  <c r="F235" i="7" s="1"/>
  <c r="Q235" i="6"/>
  <c r="R243" i="6"/>
  <c r="L243" i="6"/>
  <c r="Q243" i="6"/>
  <c r="D243" i="7"/>
  <c r="F243" i="7" s="1"/>
  <c r="R4" i="6"/>
  <c r="L4" i="6"/>
  <c r="D4" i="7"/>
  <c r="Q4" i="6"/>
  <c r="R12" i="6"/>
  <c r="L12" i="6"/>
  <c r="D12" i="7"/>
  <c r="F12" i="7" s="1"/>
  <c r="Q12" i="6"/>
  <c r="R20" i="6"/>
  <c r="L20" i="6"/>
  <c r="D20" i="7"/>
  <c r="F20" i="7" s="1"/>
  <c r="Q20" i="6"/>
  <c r="R28" i="6"/>
  <c r="L28" i="6"/>
  <c r="D28" i="7"/>
  <c r="F28" i="7" s="1"/>
  <c r="Q28" i="6"/>
  <c r="R36" i="6"/>
  <c r="L36" i="6"/>
  <c r="D36" i="7"/>
  <c r="F36" i="7" s="1"/>
  <c r="Q36" i="6"/>
  <c r="R44" i="6"/>
  <c r="L44" i="6"/>
  <c r="D44" i="7"/>
  <c r="F44" i="7" s="1"/>
  <c r="Q44" i="6"/>
  <c r="R52" i="6"/>
  <c r="L52" i="6"/>
  <c r="D52" i="7"/>
  <c r="F52" i="7" s="1"/>
  <c r="Q52" i="6"/>
  <c r="R60" i="6"/>
  <c r="Q60" i="6"/>
  <c r="L60" i="6"/>
  <c r="D60" i="7"/>
  <c r="F60" i="7" s="1"/>
  <c r="R68" i="6"/>
  <c r="Q68" i="6"/>
  <c r="L68" i="6"/>
  <c r="D68" i="7"/>
  <c r="F68" i="7" s="1"/>
  <c r="R76" i="6"/>
  <c r="Q76" i="6"/>
  <c r="L76" i="6"/>
  <c r="D76" i="7"/>
  <c r="F76" i="7" s="1"/>
  <c r="R84" i="6"/>
  <c r="Q84" i="6"/>
  <c r="L84" i="6"/>
  <c r="D84" i="7"/>
  <c r="F84" i="7" s="1"/>
  <c r="R92" i="6"/>
  <c r="Q92" i="6"/>
  <c r="L92" i="6"/>
  <c r="D92" i="7"/>
  <c r="F92" i="7" s="1"/>
  <c r="R100" i="6"/>
  <c r="D100" i="7"/>
  <c r="F100" i="7" s="1"/>
  <c r="Q100" i="6"/>
  <c r="L100" i="6"/>
  <c r="R108" i="6"/>
  <c r="Q108" i="6"/>
  <c r="L108" i="6"/>
  <c r="D108" i="7"/>
  <c r="F108" i="7" s="1"/>
  <c r="R116" i="6"/>
  <c r="Q116" i="6"/>
  <c r="L116" i="6"/>
  <c r="D116" i="7"/>
  <c r="F116" i="7" s="1"/>
  <c r="R124" i="6"/>
  <c r="D124" i="7"/>
  <c r="F124" i="7" s="1"/>
  <c r="L124" i="6"/>
  <c r="Q124" i="6"/>
  <c r="R132" i="6"/>
  <c r="D132" i="7"/>
  <c r="F132" i="7" s="1"/>
  <c r="Q132" i="6"/>
  <c r="L132" i="6"/>
  <c r="R140" i="6"/>
  <c r="D140" i="7"/>
  <c r="F140" i="7" s="1"/>
  <c r="Q140" i="6"/>
  <c r="L140" i="6"/>
  <c r="R148" i="6"/>
  <c r="D148" i="7"/>
  <c r="F148" i="7" s="1"/>
  <c r="Q148" i="6"/>
  <c r="L148" i="6"/>
  <c r="R156" i="6"/>
  <c r="L156" i="6"/>
  <c r="Q156" i="6"/>
  <c r="D156" i="7"/>
  <c r="F156" i="7" s="1"/>
  <c r="R164" i="6"/>
  <c r="Q164" i="6"/>
  <c r="L164" i="6"/>
  <c r="D164" i="7"/>
  <c r="F164" i="7" s="1"/>
  <c r="R172" i="6"/>
  <c r="L172" i="6"/>
  <c r="Q172" i="6"/>
  <c r="D172" i="7"/>
  <c r="F172" i="7" s="1"/>
  <c r="R180" i="6"/>
  <c r="Q180" i="6"/>
  <c r="L180" i="6"/>
  <c r="D180" i="7"/>
  <c r="F180" i="7" s="1"/>
  <c r="R188" i="6"/>
  <c r="L188" i="6"/>
  <c r="Q188" i="6"/>
  <c r="D188" i="7"/>
  <c r="F188" i="7" s="1"/>
  <c r="R196" i="6"/>
  <c r="Q196" i="6"/>
  <c r="L196" i="6"/>
  <c r="D196" i="7"/>
  <c r="F196" i="7" s="1"/>
  <c r="R204" i="6"/>
  <c r="L204" i="6"/>
  <c r="Q204" i="6"/>
  <c r="D204" i="7"/>
  <c r="F204" i="7" s="1"/>
  <c r="R212" i="6"/>
  <c r="Q212" i="6"/>
  <c r="L212" i="6"/>
  <c r="D212" i="7"/>
  <c r="F212" i="7" s="1"/>
  <c r="R220" i="6"/>
  <c r="L220" i="6"/>
  <c r="Q220" i="6"/>
  <c r="D220" i="7"/>
  <c r="F220" i="7" s="1"/>
  <c r="R228" i="6"/>
  <c r="Q228" i="6"/>
  <c r="L228" i="6"/>
  <c r="D228" i="7"/>
  <c r="F228" i="7" s="1"/>
  <c r="R236" i="6"/>
  <c r="L236" i="6"/>
  <c r="Q236" i="6"/>
  <c r="D236" i="7"/>
  <c r="F236" i="7" s="1"/>
  <c r="R244" i="6"/>
  <c r="Q244" i="6"/>
  <c r="L244" i="6"/>
  <c r="D244" i="7"/>
  <c r="F244" i="7" s="1"/>
  <c r="K303" i="10"/>
  <c r="F3" i="8"/>
  <c r="L5" i="7"/>
  <c r="D5" i="8"/>
  <c r="F5" i="8" s="1"/>
  <c r="R5" i="7"/>
  <c r="Q5" i="7"/>
  <c r="L13" i="7"/>
  <c r="D13" i="8"/>
  <c r="F13" i="8" s="1"/>
  <c r="R13" i="7"/>
  <c r="Q13" i="7"/>
  <c r="R21" i="6"/>
  <c r="L21" i="6"/>
  <c r="D21" i="7"/>
  <c r="F21" i="7" s="1"/>
  <c r="Q21" i="6"/>
  <c r="R29" i="6"/>
  <c r="L29" i="6"/>
  <c r="D29" i="7"/>
  <c r="F29" i="7" s="1"/>
  <c r="Q29" i="6"/>
  <c r="R37" i="6"/>
  <c r="L37" i="6"/>
  <c r="D37" i="7"/>
  <c r="F37" i="7" s="1"/>
  <c r="Q37" i="6"/>
  <c r="R45" i="6"/>
  <c r="L45" i="6"/>
  <c r="D45" i="7"/>
  <c r="F45" i="7" s="1"/>
  <c r="Q45" i="6"/>
  <c r="R53" i="6"/>
  <c r="L53" i="6"/>
  <c r="D53" i="7"/>
  <c r="F53" i="7" s="1"/>
  <c r="Q53" i="6"/>
  <c r="R61" i="6"/>
  <c r="D61" i="7"/>
  <c r="F61" i="7" s="1"/>
  <c r="Q61" i="6"/>
  <c r="L61" i="6"/>
  <c r="R69" i="6"/>
  <c r="D69" i="7"/>
  <c r="F69" i="7" s="1"/>
  <c r="Q69" i="6"/>
  <c r="L69" i="6"/>
  <c r="R77" i="6"/>
  <c r="D77" i="7"/>
  <c r="F77" i="7" s="1"/>
  <c r="Q77" i="6"/>
  <c r="L77" i="6"/>
  <c r="R85" i="6"/>
  <c r="D85" i="7"/>
  <c r="F85" i="7" s="1"/>
  <c r="Q85" i="6"/>
  <c r="L85" i="6"/>
  <c r="R93" i="6"/>
  <c r="D93" i="7"/>
  <c r="F93" i="7" s="1"/>
  <c r="Q93" i="6"/>
  <c r="L93" i="6"/>
  <c r="R101" i="6"/>
  <c r="D101" i="7"/>
  <c r="F101" i="7" s="1"/>
  <c r="Q101" i="6"/>
  <c r="L101" i="6"/>
  <c r="R109" i="6"/>
  <c r="Q109" i="6"/>
  <c r="D109" i="7"/>
  <c r="F109" i="7" s="1"/>
  <c r="L109" i="6"/>
  <c r="R117" i="6"/>
  <c r="Q117" i="6"/>
  <c r="D117" i="7"/>
  <c r="F117" i="7" s="1"/>
  <c r="L117" i="6"/>
  <c r="R125" i="6"/>
  <c r="D125" i="7"/>
  <c r="F125" i="7" s="1"/>
  <c r="Q125" i="6"/>
  <c r="L125" i="6"/>
  <c r="R133" i="6"/>
  <c r="L133" i="6"/>
  <c r="D133" i="7"/>
  <c r="F133" i="7" s="1"/>
  <c r="Q133" i="6"/>
  <c r="R141" i="6"/>
  <c r="L141" i="6"/>
  <c r="D141" i="7"/>
  <c r="F141" i="7" s="1"/>
  <c r="Q141" i="6"/>
  <c r="R149" i="6"/>
  <c r="L149" i="6"/>
  <c r="D149" i="7"/>
  <c r="F149" i="7" s="1"/>
  <c r="Q149" i="6"/>
  <c r="R157" i="6"/>
  <c r="L157" i="6"/>
  <c r="D157" i="7"/>
  <c r="F157" i="7" s="1"/>
  <c r="Q157" i="6"/>
  <c r="R165" i="6"/>
  <c r="L165" i="6"/>
  <c r="Q165" i="6"/>
  <c r="D165" i="7"/>
  <c r="F165" i="7" s="1"/>
  <c r="R173" i="6"/>
  <c r="L173" i="6"/>
  <c r="D173" i="7"/>
  <c r="F173" i="7" s="1"/>
  <c r="Q173" i="6"/>
  <c r="R181" i="6"/>
  <c r="L181" i="6"/>
  <c r="Q181" i="6"/>
  <c r="D181" i="7"/>
  <c r="F181" i="7" s="1"/>
  <c r="R189" i="6"/>
  <c r="L189" i="6"/>
  <c r="D189" i="7"/>
  <c r="F189" i="7" s="1"/>
  <c r="Q189" i="6"/>
  <c r="R197" i="6"/>
  <c r="L197" i="6"/>
  <c r="Q197" i="6"/>
  <c r="D197" i="7"/>
  <c r="F197" i="7" s="1"/>
  <c r="R205" i="6"/>
  <c r="L205" i="6"/>
  <c r="D205" i="7"/>
  <c r="F205" i="7" s="1"/>
  <c r="Q205" i="6"/>
  <c r="R213" i="6"/>
  <c r="L213" i="6"/>
  <c r="Q213" i="6"/>
  <c r="D213" i="7"/>
  <c r="F213" i="7" s="1"/>
  <c r="R221" i="6"/>
  <c r="L221" i="6"/>
  <c r="D221" i="7"/>
  <c r="F221" i="7" s="1"/>
  <c r="Q221" i="6"/>
  <c r="R229" i="6"/>
  <c r="L229" i="6"/>
  <c r="Q229" i="6"/>
  <c r="D229" i="7"/>
  <c r="F229" i="7" s="1"/>
  <c r="R237" i="6"/>
  <c r="L237" i="6"/>
  <c r="D237" i="7"/>
  <c r="F237" i="7" s="1"/>
  <c r="Q237" i="6"/>
  <c r="R245" i="6"/>
  <c r="L245" i="6"/>
  <c r="Q245" i="6"/>
  <c r="D245" i="7"/>
  <c r="F245" i="7" s="1"/>
  <c r="R6" i="6"/>
  <c r="L6" i="6"/>
  <c r="D6" i="7"/>
  <c r="F6" i="7" s="1"/>
  <c r="Q6" i="6"/>
  <c r="R14" i="6"/>
  <c r="L14" i="6"/>
  <c r="D14" i="7"/>
  <c r="F14" i="7" s="1"/>
  <c r="Q14" i="6"/>
  <c r="R22" i="6"/>
  <c r="L22" i="6"/>
  <c r="D22" i="7"/>
  <c r="F22" i="7" s="1"/>
  <c r="Q22" i="6"/>
  <c r="R30" i="6"/>
  <c r="L30" i="6"/>
  <c r="D30" i="7"/>
  <c r="F30" i="7" s="1"/>
  <c r="Q30" i="6"/>
  <c r="R38" i="6"/>
  <c r="L38" i="6"/>
  <c r="D38" i="7"/>
  <c r="F38" i="7" s="1"/>
  <c r="Q38" i="6"/>
  <c r="R46" i="6"/>
  <c r="L46" i="6"/>
  <c r="D46" i="7"/>
  <c r="F46" i="7" s="1"/>
  <c r="Q46" i="6"/>
  <c r="R54" i="6"/>
  <c r="L54" i="6"/>
  <c r="D54" i="7"/>
  <c r="F54" i="7" s="1"/>
  <c r="Q54" i="6"/>
  <c r="R62" i="6"/>
  <c r="D62" i="7"/>
  <c r="F62" i="7" s="1"/>
  <c r="Q62" i="6"/>
  <c r="L62" i="6"/>
  <c r="R70" i="6"/>
  <c r="D70" i="7"/>
  <c r="F70" i="7" s="1"/>
  <c r="Q70" i="6"/>
  <c r="L70" i="6"/>
  <c r="R78" i="6"/>
  <c r="D78" i="7"/>
  <c r="F78" i="7" s="1"/>
  <c r="Q78" i="6"/>
  <c r="L78" i="6"/>
  <c r="R86" i="6"/>
  <c r="D86" i="7"/>
  <c r="F86" i="7" s="1"/>
  <c r="Q86" i="6"/>
  <c r="L86" i="6"/>
  <c r="R94" i="6"/>
  <c r="D94" i="7"/>
  <c r="F94" i="7" s="1"/>
  <c r="L94" i="6"/>
  <c r="Q94" i="6"/>
  <c r="R102" i="6"/>
  <c r="D102" i="7"/>
  <c r="F102" i="7" s="1"/>
  <c r="L102" i="6"/>
  <c r="Q102" i="6"/>
  <c r="R110" i="6"/>
  <c r="D110" i="7"/>
  <c r="F110" i="7" s="1"/>
  <c r="Q110" i="6"/>
  <c r="L110" i="6"/>
  <c r="R118" i="6"/>
  <c r="D118" i="7"/>
  <c r="F118" i="7" s="1"/>
  <c r="Q118" i="6"/>
  <c r="L118" i="6"/>
  <c r="R126" i="6"/>
  <c r="D126" i="7"/>
  <c r="F126" i="7" s="1"/>
  <c r="Q126" i="6"/>
  <c r="L126" i="6"/>
  <c r="D134" i="7"/>
  <c r="F134" i="7" s="1"/>
  <c r="R134" i="6"/>
  <c r="L134" i="6"/>
  <c r="Q134" i="6"/>
  <c r="D142" i="7"/>
  <c r="F142" i="7" s="1"/>
  <c r="R142" i="6"/>
  <c r="L142" i="6"/>
  <c r="Q142" i="6"/>
  <c r="D150" i="7"/>
  <c r="F150" i="7" s="1"/>
  <c r="R150" i="6"/>
  <c r="L150" i="6"/>
  <c r="Q150" i="6"/>
  <c r="R158" i="6"/>
  <c r="L158" i="6"/>
  <c r="Q158" i="6"/>
  <c r="D158" i="7"/>
  <c r="F158" i="7" s="1"/>
  <c r="R166" i="6"/>
  <c r="L166" i="6"/>
  <c r="D166" i="7"/>
  <c r="F166" i="7" s="1"/>
  <c r="Q166" i="6"/>
  <c r="R174" i="6"/>
  <c r="L174" i="6"/>
  <c r="Q174" i="6"/>
  <c r="D174" i="7"/>
  <c r="F174" i="7" s="1"/>
  <c r="R182" i="6"/>
  <c r="L182" i="6"/>
  <c r="D182" i="7"/>
  <c r="F182" i="7" s="1"/>
  <c r="Q182" i="6"/>
  <c r="R190" i="6"/>
  <c r="L190" i="6"/>
  <c r="Q190" i="6"/>
  <c r="D190" i="7"/>
  <c r="F190" i="7" s="1"/>
  <c r="R198" i="6"/>
  <c r="L198" i="6"/>
  <c r="D198" i="7"/>
  <c r="F198" i="7" s="1"/>
  <c r="Q198" i="6"/>
  <c r="R206" i="6"/>
  <c r="L206" i="6"/>
  <c r="Q206" i="6"/>
  <c r="D206" i="7"/>
  <c r="F206" i="7" s="1"/>
  <c r="R214" i="6"/>
  <c r="L214" i="6"/>
  <c r="D214" i="7"/>
  <c r="F214" i="7" s="1"/>
  <c r="Q214" i="6"/>
  <c r="R222" i="6"/>
  <c r="L222" i="6"/>
  <c r="Q222" i="6"/>
  <c r="D222" i="7"/>
  <c r="F222" i="7" s="1"/>
  <c r="R230" i="6"/>
  <c r="L230" i="6"/>
  <c r="D230" i="7"/>
  <c r="F230" i="7" s="1"/>
  <c r="Q230" i="6"/>
  <c r="R238" i="6"/>
  <c r="L238" i="6"/>
  <c r="Q238" i="6"/>
  <c r="D238" i="7"/>
  <c r="F238" i="7" s="1"/>
  <c r="R246" i="6"/>
  <c r="L246" i="6"/>
  <c r="D246" i="7"/>
  <c r="F246" i="7" s="1"/>
  <c r="Q246" i="6"/>
  <c r="N6" i="3"/>
  <c r="L7" i="7"/>
  <c r="R7" i="7"/>
  <c r="D7" i="8"/>
  <c r="F7" i="8" s="1"/>
  <c r="Q7" i="7"/>
  <c r="L15" i="7"/>
  <c r="R15" i="7"/>
  <c r="D15" i="8"/>
  <c r="F15" i="8" s="1"/>
  <c r="Q15" i="7"/>
  <c r="D303" i="6"/>
  <c r="R23" i="6"/>
  <c r="L23" i="6"/>
  <c r="D23" i="7"/>
  <c r="F23" i="7" s="1"/>
  <c r="Q23" i="6"/>
  <c r="R31" i="6"/>
  <c r="L31" i="6"/>
  <c r="D31" i="7"/>
  <c r="F31" i="7" s="1"/>
  <c r="Q31" i="6"/>
  <c r="R39" i="6"/>
  <c r="L39" i="6"/>
  <c r="D39" i="7"/>
  <c r="F39" i="7" s="1"/>
  <c r="Q39" i="6"/>
  <c r="R47" i="6"/>
  <c r="L47" i="6"/>
  <c r="D47" i="7"/>
  <c r="F47" i="7" s="1"/>
  <c r="Q47" i="6"/>
  <c r="R55" i="6"/>
  <c r="L55" i="6"/>
  <c r="D55" i="7"/>
  <c r="F55" i="7" s="1"/>
  <c r="Q55" i="6"/>
  <c r="R63" i="6"/>
  <c r="L63" i="6"/>
  <c r="D63" i="7"/>
  <c r="F63" i="7" s="1"/>
  <c r="Q63" i="6"/>
  <c r="R71" i="6"/>
  <c r="L71" i="6"/>
  <c r="D71" i="7"/>
  <c r="F71" i="7" s="1"/>
  <c r="Q71" i="6"/>
  <c r="R79" i="6"/>
  <c r="L79" i="6"/>
  <c r="D79" i="7"/>
  <c r="F79" i="7" s="1"/>
  <c r="Q79" i="6"/>
  <c r="R87" i="6"/>
  <c r="L87" i="6"/>
  <c r="D87" i="7"/>
  <c r="F87" i="7" s="1"/>
  <c r="Q87" i="6"/>
  <c r="R95" i="6"/>
  <c r="D95" i="7"/>
  <c r="F95" i="7" s="1"/>
  <c r="Q95" i="6"/>
  <c r="L95" i="6"/>
  <c r="R103" i="6"/>
  <c r="D103" i="7"/>
  <c r="F103" i="7" s="1"/>
  <c r="Q103" i="6"/>
  <c r="L103" i="6"/>
  <c r="R111" i="6"/>
  <c r="D111" i="7"/>
  <c r="F111" i="7" s="1"/>
  <c r="Q111" i="6"/>
  <c r="L111" i="6"/>
  <c r="R119" i="6"/>
  <c r="D119" i="7"/>
  <c r="F119" i="7" s="1"/>
  <c r="Q119" i="6"/>
  <c r="L119" i="6"/>
  <c r="R127" i="6"/>
  <c r="Q127" i="6"/>
  <c r="L127" i="6"/>
  <c r="D127" i="7"/>
  <c r="F127" i="7" s="1"/>
  <c r="D135" i="7"/>
  <c r="F135" i="7" s="1"/>
  <c r="R135" i="6"/>
  <c r="Q135" i="6"/>
  <c r="L135" i="6"/>
  <c r="D143" i="7"/>
  <c r="F143" i="7" s="1"/>
  <c r="R143" i="6"/>
  <c r="Q143" i="6"/>
  <c r="L143" i="6"/>
  <c r="D151" i="7"/>
  <c r="F151" i="7" s="1"/>
  <c r="R151" i="6"/>
  <c r="Q151" i="6"/>
  <c r="L151" i="6"/>
  <c r="R159" i="6"/>
  <c r="Q159" i="6"/>
  <c r="L159" i="6"/>
  <c r="D159" i="7"/>
  <c r="F159" i="7" s="1"/>
  <c r="R167" i="6"/>
  <c r="L167" i="6"/>
  <c r="Q167" i="6"/>
  <c r="D167" i="7"/>
  <c r="F167" i="7" s="1"/>
  <c r="R175" i="6"/>
  <c r="Q175" i="6"/>
  <c r="L175" i="6"/>
  <c r="D175" i="7"/>
  <c r="F175" i="7" s="1"/>
  <c r="R183" i="6"/>
  <c r="L183" i="6"/>
  <c r="Q183" i="6"/>
  <c r="D183" i="7"/>
  <c r="F183" i="7" s="1"/>
  <c r="R191" i="6"/>
  <c r="Q191" i="6"/>
  <c r="L191" i="6"/>
  <c r="D191" i="7"/>
  <c r="F191" i="7" s="1"/>
  <c r="R199" i="6"/>
  <c r="L199" i="6"/>
  <c r="Q199" i="6"/>
  <c r="D199" i="7"/>
  <c r="F199" i="7" s="1"/>
  <c r="R207" i="6"/>
  <c r="Q207" i="6"/>
  <c r="L207" i="6"/>
  <c r="D207" i="7"/>
  <c r="F207" i="7" s="1"/>
  <c r="R215" i="6"/>
  <c r="L215" i="6"/>
  <c r="Q215" i="6"/>
  <c r="D215" i="7"/>
  <c r="F215" i="7" s="1"/>
  <c r="R223" i="6"/>
  <c r="Q223" i="6"/>
  <c r="L223" i="6"/>
  <c r="D223" i="7"/>
  <c r="F223" i="7" s="1"/>
  <c r="R231" i="6"/>
  <c r="L231" i="6"/>
  <c r="Q231" i="6"/>
  <c r="D231" i="7"/>
  <c r="F231" i="7" s="1"/>
  <c r="R239" i="6"/>
  <c r="Q239" i="6"/>
  <c r="L239" i="6"/>
  <c r="D239" i="7"/>
  <c r="F239" i="7" s="1"/>
  <c r="R247" i="6"/>
  <c r="L247" i="6"/>
  <c r="Q247" i="6"/>
  <c r="D247" i="7"/>
  <c r="F247" i="7" s="1"/>
  <c r="R8" i="6"/>
  <c r="L8" i="6"/>
  <c r="D8" i="7"/>
  <c r="F8" i="7" s="1"/>
  <c r="Q8" i="6"/>
  <c r="R16" i="6"/>
  <c r="L16" i="6"/>
  <c r="D16" i="7"/>
  <c r="F16" i="7" s="1"/>
  <c r="Q16" i="6"/>
  <c r="R24" i="6"/>
  <c r="L24" i="6"/>
  <c r="D24" i="7"/>
  <c r="F24" i="7" s="1"/>
  <c r="Q24" i="6"/>
  <c r="R32" i="6"/>
  <c r="L32" i="6"/>
  <c r="D32" i="7"/>
  <c r="F32" i="7" s="1"/>
  <c r="Q32" i="6"/>
  <c r="R40" i="6"/>
  <c r="L40" i="6"/>
  <c r="D40" i="7"/>
  <c r="F40" i="7" s="1"/>
  <c r="Q40" i="6"/>
  <c r="R48" i="6"/>
  <c r="L48" i="6"/>
  <c r="D48" i="7"/>
  <c r="F48" i="7" s="1"/>
  <c r="Q48" i="6"/>
  <c r="R56" i="6"/>
  <c r="L56" i="6"/>
  <c r="D56" i="7"/>
  <c r="F56" i="7" s="1"/>
  <c r="Q56" i="6"/>
  <c r="R64" i="6"/>
  <c r="L64" i="6"/>
  <c r="D64" i="7"/>
  <c r="F64" i="7" s="1"/>
  <c r="Q64" i="6"/>
  <c r="R72" i="6"/>
  <c r="L72" i="6"/>
  <c r="D72" i="7"/>
  <c r="F72" i="7" s="1"/>
  <c r="Q72" i="6"/>
  <c r="R80" i="6"/>
  <c r="L80" i="6"/>
  <c r="D80" i="7"/>
  <c r="F80" i="7" s="1"/>
  <c r="Q80" i="6"/>
  <c r="R88" i="6"/>
  <c r="L88" i="6"/>
  <c r="D88" i="7"/>
  <c r="F88" i="7" s="1"/>
  <c r="Q88" i="6"/>
  <c r="R96" i="6"/>
  <c r="L96" i="6"/>
  <c r="D96" i="7"/>
  <c r="F96" i="7" s="1"/>
  <c r="Q96" i="6"/>
  <c r="R104" i="6"/>
  <c r="L104" i="6"/>
  <c r="D104" i="7"/>
  <c r="F104" i="7" s="1"/>
  <c r="Q104" i="6"/>
  <c r="R112" i="6"/>
  <c r="L112" i="6"/>
  <c r="D112" i="7"/>
  <c r="F112" i="7" s="1"/>
  <c r="Q112" i="6"/>
  <c r="R120" i="6"/>
  <c r="L120" i="6"/>
  <c r="D120" i="7"/>
  <c r="F120" i="7" s="1"/>
  <c r="Q120" i="6"/>
  <c r="R128" i="6"/>
  <c r="Q128" i="6"/>
  <c r="L128" i="6"/>
  <c r="D128" i="7"/>
  <c r="F128" i="7" s="1"/>
  <c r="R136" i="6"/>
  <c r="Q136" i="6"/>
  <c r="L136" i="6"/>
  <c r="D136" i="7"/>
  <c r="F136" i="7" s="1"/>
  <c r="R144" i="6"/>
  <c r="Q144" i="6"/>
  <c r="L144" i="6"/>
  <c r="D144" i="7"/>
  <c r="F144" i="7" s="1"/>
  <c r="R152" i="6"/>
  <c r="Q152" i="6"/>
  <c r="L152" i="6"/>
  <c r="D152" i="7"/>
  <c r="F152" i="7" s="1"/>
  <c r="R160" i="6"/>
  <c r="L160" i="6"/>
  <c r="D160" i="7"/>
  <c r="F160" i="7" s="1"/>
  <c r="Q160" i="6"/>
  <c r="R168" i="6"/>
  <c r="L168" i="6"/>
  <c r="Q168" i="6"/>
  <c r="D168" i="7"/>
  <c r="F168" i="7" s="1"/>
  <c r="R176" i="6"/>
  <c r="L176" i="6"/>
  <c r="D176" i="7"/>
  <c r="F176" i="7" s="1"/>
  <c r="Q176" i="6"/>
  <c r="R184" i="6"/>
  <c r="L184" i="6"/>
  <c r="Q184" i="6"/>
  <c r="D184" i="7"/>
  <c r="F184" i="7" s="1"/>
  <c r="R192" i="6"/>
  <c r="L192" i="6"/>
  <c r="D192" i="7"/>
  <c r="F192" i="7" s="1"/>
  <c r="Q192" i="6"/>
  <c r="R200" i="6"/>
  <c r="L200" i="6"/>
  <c r="Q200" i="6"/>
  <c r="D200" i="7"/>
  <c r="F200" i="7" s="1"/>
  <c r="R208" i="6"/>
  <c r="L208" i="6"/>
  <c r="D208" i="7"/>
  <c r="F208" i="7" s="1"/>
  <c r="Q208" i="6"/>
  <c r="R216" i="6"/>
  <c r="L216" i="6"/>
  <c r="Q216" i="6"/>
  <c r="D216" i="7"/>
  <c r="F216" i="7" s="1"/>
  <c r="R224" i="6"/>
  <c r="L224" i="6"/>
  <c r="D224" i="7"/>
  <c r="F224" i="7" s="1"/>
  <c r="Q224" i="6"/>
  <c r="R232" i="6"/>
  <c r="L232" i="6"/>
  <c r="Q232" i="6"/>
  <c r="D232" i="7"/>
  <c r="F232" i="7" s="1"/>
  <c r="R240" i="6"/>
  <c r="L240" i="6"/>
  <c r="D240" i="7"/>
  <c r="F240" i="7" s="1"/>
  <c r="Q240" i="6"/>
  <c r="L9" i="7"/>
  <c r="D9" i="8"/>
  <c r="F9" i="8" s="1"/>
  <c r="R9" i="7"/>
  <c r="Q9" i="7"/>
  <c r="R17" i="6"/>
  <c r="L17" i="6"/>
  <c r="D17" i="7"/>
  <c r="F17" i="7" s="1"/>
  <c r="Q17" i="6"/>
  <c r="R25" i="6"/>
  <c r="L25" i="6"/>
  <c r="D25" i="7"/>
  <c r="F25" i="7" s="1"/>
  <c r="Q25" i="6"/>
  <c r="R33" i="6"/>
  <c r="L33" i="6"/>
  <c r="D33" i="7"/>
  <c r="F33" i="7" s="1"/>
  <c r="Q33" i="6"/>
  <c r="R41" i="6"/>
  <c r="L41" i="6"/>
  <c r="D41" i="7"/>
  <c r="F41" i="7" s="1"/>
  <c r="Q41" i="6"/>
  <c r="R49" i="6"/>
  <c r="L49" i="6"/>
  <c r="D49" i="7"/>
  <c r="F49" i="7" s="1"/>
  <c r="Q49" i="6"/>
  <c r="R57" i="6"/>
  <c r="L57" i="6"/>
  <c r="D57" i="7"/>
  <c r="F57" i="7" s="1"/>
  <c r="Q57" i="6"/>
  <c r="R65" i="6"/>
  <c r="Q65" i="6"/>
  <c r="D65" i="7"/>
  <c r="F65" i="7" s="1"/>
  <c r="L65" i="6"/>
  <c r="R73" i="6"/>
  <c r="Q73" i="6"/>
  <c r="D73" i="7"/>
  <c r="F73" i="7" s="1"/>
  <c r="L73" i="6"/>
  <c r="R81" i="6"/>
  <c r="Q81" i="6"/>
  <c r="D81" i="7"/>
  <c r="F81" i="7" s="1"/>
  <c r="L81" i="6"/>
  <c r="R89" i="6"/>
  <c r="Q89" i="6"/>
  <c r="D89" i="7"/>
  <c r="F89" i="7" s="1"/>
  <c r="L89" i="6"/>
  <c r="R97" i="6"/>
  <c r="Q97" i="6"/>
  <c r="D97" i="7"/>
  <c r="F97" i="7" s="1"/>
  <c r="L97" i="6"/>
  <c r="R105" i="6"/>
  <c r="Q105" i="6"/>
  <c r="D105" i="7"/>
  <c r="F105" i="7" s="1"/>
  <c r="L105" i="6"/>
  <c r="R113" i="6"/>
  <c r="D113" i="7"/>
  <c r="F113" i="7" s="1"/>
  <c r="Q113" i="6"/>
  <c r="L113" i="6"/>
  <c r="R121" i="6"/>
  <c r="D121" i="7"/>
  <c r="F121" i="7" s="1"/>
  <c r="Q121" i="6"/>
  <c r="L121" i="6"/>
  <c r="R129" i="6"/>
  <c r="D129" i="7"/>
  <c r="F129" i="7" s="1"/>
  <c r="Q129" i="6"/>
  <c r="L129" i="6"/>
  <c r="R137" i="6"/>
  <c r="L137" i="6"/>
  <c r="D137" i="7"/>
  <c r="F137" i="7" s="1"/>
  <c r="Q137" i="6"/>
  <c r="R145" i="6"/>
  <c r="L145" i="6"/>
  <c r="D145" i="7"/>
  <c r="F145" i="7" s="1"/>
  <c r="Q145" i="6"/>
  <c r="R153" i="6"/>
  <c r="L153" i="6"/>
  <c r="D153" i="7"/>
  <c r="F153" i="7" s="1"/>
  <c r="Q153" i="6"/>
  <c r="R161" i="6"/>
  <c r="Q161" i="6"/>
  <c r="L161" i="6"/>
  <c r="D161" i="7"/>
  <c r="F161" i="7" s="1"/>
  <c r="R169" i="6"/>
  <c r="L169" i="6"/>
  <c r="Q169" i="6"/>
  <c r="D169" i="7"/>
  <c r="F169" i="7" s="1"/>
  <c r="R177" i="6"/>
  <c r="Q177" i="6"/>
  <c r="L177" i="6"/>
  <c r="D177" i="7"/>
  <c r="F177" i="7" s="1"/>
  <c r="R185" i="6"/>
  <c r="L185" i="6"/>
  <c r="Q185" i="6"/>
  <c r="D185" i="7"/>
  <c r="F185" i="7" s="1"/>
  <c r="R193" i="6"/>
  <c r="Q193" i="6"/>
  <c r="L193" i="6"/>
  <c r="D193" i="7"/>
  <c r="F193" i="7" s="1"/>
  <c r="R201" i="6"/>
  <c r="L201" i="6"/>
  <c r="Q201" i="6"/>
  <c r="D201" i="7"/>
  <c r="F201" i="7" s="1"/>
  <c r="R209" i="6"/>
  <c r="Q209" i="6"/>
  <c r="L209" i="6"/>
  <c r="D209" i="7"/>
  <c r="F209" i="7" s="1"/>
  <c r="R217" i="6"/>
  <c r="L217" i="6"/>
  <c r="Q217" i="6"/>
  <c r="D217" i="7"/>
  <c r="F217" i="7" s="1"/>
  <c r="R225" i="6"/>
  <c r="Q225" i="6"/>
  <c r="L225" i="6"/>
  <c r="D225" i="7"/>
  <c r="F225" i="7" s="1"/>
  <c r="R233" i="6"/>
  <c r="L233" i="6"/>
  <c r="Q233" i="6"/>
  <c r="D233" i="7"/>
  <c r="F233" i="7" s="1"/>
  <c r="R241" i="6"/>
  <c r="Q241" i="6"/>
  <c r="L241" i="6"/>
  <c r="D241" i="7"/>
  <c r="F241" i="7" s="1"/>
  <c r="R10" i="6"/>
  <c r="L10" i="6"/>
  <c r="D10" i="7"/>
  <c r="F10" i="7" s="1"/>
  <c r="Q10" i="6"/>
  <c r="R18" i="6"/>
  <c r="L18" i="6"/>
  <c r="D18" i="7"/>
  <c r="F18" i="7" s="1"/>
  <c r="Q18" i="6"/>
  <c r="R26" i="6"/>
  <c r="L26" i="6"/>
  <c r="D26" i="7"/>
  <c r="F26" i="7" s="1"/>
  <c r="Q26" i="6"/>
  <c r="R34" i="6"/>
  <c r="L34" i="6"/>
  <c r="D34" i="7"/>
  <c r="F34" i="7" s="1"/>
  <c r="Q34" i="6"/>
  <c r="R42" i="6"/>
  <c r="L42" i="6"/>
  <c r="D42" i="7"/>
  <c r="F42" i="7" s="1"/>
  <c r="Q42" i="6"/>
  <c r="R50" i="6"/>
  <c r="L50" i="6"/>
  <c r="D50" i="7"/>
  <c r="F50" i="7" s="1"/>
  <c r="Q50" i="6"/>
  <c r="R58" i="6"/>
  <c r="L58" i="6"/>
  <c r="D58" i="7"/>
  <c r="F58" i="7" s="1"/>
  <c r="Q58" i="6"/>
  <c r="R66" i="6"/>
  <c r="D66" i="7"/>
  <c r="F66" i="7" s="1"/>
  <c r="L66" i="6"/>
  <c r="Q66" i="6"/>
  <c r="R74" i="6"/>
  <c r="D74" i="7"/>
  <c r="F74" i="7" s="1"/>
  <c r="L74" i="6"/>
  <c r="Q74" i="6"/>
  <c r="R82" i="6"/>
  <c r="D82" i="7"/>
  <c r="F82" i="7" s="1"/>
  <c r="L82" i="6"/>
  <c r="Q82" i="6"/>
  <c r="R90" i="6"/>
  <c r="D90" i="7"/>
  <c r="F90" i="7" s="1"/>
  <c r="L90" i="6"/>
  <c r="Q90" i="6"/>
  <c r="R98" i="6"/>
  <c r="Q98" i="6"/>
  <c r="D98" i="7"/>
  <c r="F98" i="7" s="1"/>
  <c r="L98" i="6"/>
  <c r="R106" i="6"/>
  <c r="Q106" i="6"/>
  <c r="D106" i="7"/>
  <c r="F106" i="7" s="1"/>
  <c r="L106" i="6"/>
  <c r="R114" i="6"/>
  <c r="D114" i="7"/>
  <c r="F114" i="7" s="1"/>
  <c r="L114" i="6"/>
  <c r="Q114" i="6"/>
  <c r="R122" i="6"/>
  <c r="D122" i="7"/>
  <c r="F122" i="7" s="1"/>
  <c r="L122" i="6"/>
  <c r="Q122" i="6"/>
  <c r="R130" i="6"/>
  <c r="D130" i="7"/>
  <c r="F130" i="7" s="1"/>
  <c r="L130" i="6"/>
  <c r="Q130" i="6"/>
  <c r="D138" i="7"/>
  <c r="F138" i="7" s="1"/>
  <c r="R138" i="6"/>
  <c r="L138" i="6"/>
  <c r="Q138" i="6"/>
  <c r="D146" i="7"/>
  <c r="F146" i="7" s="1"/>
  <c r="R146" i="6"/>
  <c r="L146" i="6"/>
  <c r="Q146" i="6"/>
  <c r="D154" i="7"/>
  <c r="F154" i="7" s="1"/>
  <c r="R154" i="6"/>
  <c r="L154" i="6"/>
  <c r="Q154" i="6"/>
  <c r="R162" i="6"/>
  <c r="L162" i="6"/>
  <c r="Q162" i="6"/>
  <c r="D162" i="7"/>
  <c r="F162" i="7" s="1"/>
  <c r="R170" i="6"/>
  <c r="Q170" i="6"/>
  <c r="L170" i="6"/>
  <c r="D170" i="7"/>
  <c r="F170" i="7" s="1"/>
  <c r="R178" i="6"/>
  <c r="L178" i="6"/>
  <c r="Q178" i="6"/>
  <c r="D178" i="7"/>
  <c r="F178" i="7" s="1"/>
  <c r="R186" i="6"/>
  <c r="Q186" i="6"/>
  <c r="L186" i="6"/>
  <c r="D186" i="7"/>
  <c r="F186" i="7" s="1"/>
  <c r="R194" i="6"/>
  <c r="L194" i="6"/>
  <c r="Q194" i="6"/>
  <c r="D194" i="7"/>
  <c r="F194" i="7" s="1"/>
  <c r="R202" i="6"/>
  <c r="Q202" i="6"/>
  <c r="L202" i="6"/>
  <c r="D202" i="7"/>
  <c r="F202" i="7" s="1"/>
  <c r="R210" i="6"/>
  <c r="L210" i="6"/>
  <c r="Q210" i="6"/>
  <c r="D210" i="7"/>
  <c r="F210" i="7" s="1"/>
  <c r="R218" i="6"/>
  <c r="Q218" i="6"/>
  <c r="L218" i="6"/>
  <c r="D218" i="7"/>
  <c r="F218" i="7" s="1"/>
  <c r="R226" i="6"/>
  <c r="L226" i="6"/>
  <c r="Q226" i="6"/>
  <c r="D226" i="7"/>
  <c r="F226" i="7" s="1"/>
  <c r="R234" i="6"/>
  <c r="Q234" i="6"/>
  <c r="L234" i="6"/>
  <c r="D234" i="7"/>
  <c r="F234" i="7" s="1"/>
  <c r="R242" i="6"/>
  <c r="L242" i="6"/>
  <c r="Q242" i="6"/>
  <c r="D242" i="7"/>
  <c r="F242" i="7" s="1"/>
  <c r="B4" i="16"/>
  <c r="L303" i="5"/>
  <c r="C5" i="3"/>
  <c r="B5" i="16" l="1"/>
  <c r="L3" i="8"/>
  <c r="Q3" i="8"/>
  <c r="C10" i="3"/>
  <c r="F5" i="16"/>
  <c r="G5" i="16"/>
  <c r="L248" i="7"/>
  <c r="D248" i="8"/>
  <c r="F248" i="8" s="1"/>
  <c r="R248" i="7"/>
  <c r="Q248" i="7"/>
  <c r="L106" i="7"/>
  <c r="D106" i="8"/>
  <c r="F106" i="8" s="1"/>
  <c r="R106" i="7"/>
  <c r="Q106" i="7"/>
  <c r="L98" i="7"/>
  <c r="D98" i="8"/>
  <c r="F98" i="8" s="1"/>
  <c r="R98" i="7"/>
  <c r="Q98" i="7"/>
  <c r="L58" i="7"/>
  <c r="D58" i="8"/>
  <c r="F58" i="8" s="1"/>
  <c r="R58" i="7"/>
  <c r="Q58" i="7"/>
  <c r="L50" i="7"/>
  <c r="D50" i="8"/>
  <c r="F50" i="8" s="1"/>
  <c r="R50" i="7"/>
  <c r="Q50" i="7"/>
  <c r="L42" i="7"/>
  <c r="D42" i="8"/>
  <c r="F42" i="8" s="1"/>
  <c r="R42" i="7"/>
  <c r="Q42" i="7"/>
  <c r="L34" i="7"/>
  <c r="D34" i="8"/>
  <c r="F34" i="8" s="1"/>
  <c r="R34" i="7"/>
  <c r="Q34" i="7"/>
  <c r="L26" i="7"/>
  <c r="D26" i="8"/>
  <c r="F26" i="8" s="1"/>
  <c r="R26" i="7"/>
  <c r="Q26" i="7"/>
  <c r="L18" i="7"/>
  <c r="D18" i="8"/>
  <c r="F18" i="8" s="1"/>
  <c r="R18" i="7"/>
  <c r="Q18" i="7"/>
  <c r="L10" i="7"/>
  <c r="D10" i="8"/>
  <c r="F10" i="8" s="1"/>
  <c r="R10" i="7"/>
  <c r="Q10" i="7"/>
  <c r="L153" i="7"/>
  <c r="D153" i="8"/>
  <c r="F153" i="8" s="1"/>
  <c r="R153" i="7"/>
  <c r="Q153" i="7"/>
  <c r="L145" i="7"/>
  <c r="D145" i="8"/>
  <c r="F145" i="8" s="1"/>
  <c r="R145" i="7"/>
  <c r="Q145" i="7"/>
  <c r="L137" i="7"/>
  <c r="D137" i="8"/>
  <c r="F137" i="8" s="1"/>
  <c r="R137" i="7"/>
  <c r="Q137" i="7"/>
  <c r="L105" i="7"/>
  <c r="D105" i="8"/>
  <c r="F105" i="8" s="1"/>
  <c r="R105" i="7"/>
  <c r="Q105" i="7"/>
  <c r="L97" i="7"/>
  <c r="D97" i="8"/>
  <c r="F97" i="8" s="1"/>
  <c r="R97" i="7"/>
  <c r="Q97" i="7"/>
  <c r="L89" i="7"/>
  <c r="D89" i="8"/>
  <c r="F89" i="8" s="1"/>
  <c r="R89" i="7"/>
  <c r="Q89" i="7"/>
  <c r="L81" i="7"/>
  <c r="D81" i="8"/>
  <c r="F81" i="8" s="1"/>
  <c r="R81" i="7"/>
  <c r="Q81" i="7"/>
  <c r="L73" i="7"/>
  <c r="D73" i="8"/>
  <c r="F73" i="8" s="1"/>
  <c r="R73" i="7"/>
  <c r="Q73" i="7"/>
  <c r="L65" i="7"/>
  <c r="D65" i="8"/>
  <c r="F65" i="8" s="1"/>
  <c r="R65" i="7"/>
  <c r="Q65" i="7"/>
  <c r="L57" i="7"/>
  <c r="D57" i="8"/>
  <c r="F57" i="8" s="1"/>
  <c r="R57" i="7"/>
  <c r="Q57" i="7"/>
  <c r="L49" i="7"/>
  <c r="D49" i="8"/>
  <c r="F49" i="8" s="1"/>
  <c r="R49" i="7"/>
  <c r="Q49" i="7"/>
  <c r="L41" i="7"/>
  <c r="D41" i="8"/>
  <c r="F41" i="8" s="1"/>
  <c r="R41" i="7"/>
  <c r="Q41" i="7"/>
  <c r="L33" i="7"/>
  <c r="D33" i="8"/>
  <c r="F33" i="8" s="1"/>
  <c r="R33" i="7"/>
  <c r="Q33" i="7"/>
  <c r="L25" i="7"/>
  <c r="D25" i="8"/>
  <c r="F25" i="8" s="1"/>
  <c r="R25" i="7"/>
  <c r="Q25" i="7"/>
  <c r="L17" i="7"/>
  <c r="D17" i="8"/>
  <c r="F17" i="8" s="1"/>
  <c r="R17" i="7"/>
  <c r="Q17" i="7"/>
  <c r="L232" i="7"/>
  <c r="Q232" i="7"/>
  <c r="R232" i="7"/>
  <c r="D232" i="8"/>
  <c r="F232" i="8" s="1"/>
  <c r="L216" i="7"/>
  <c r="Q216" i="7"/>
  <c r="R216" i="7"/>
  <c r="D216" i="8"/>
  <c r="F216" i="8" s="1"/>
  <c r="L200" i="7"/>
  <c r="D200" i="8"/>
  <c r="F200" i="8" s="1"/>
  <c r="R200" i="7"/>
  <c r="Q200" i="7"/>
  <c r="L184" i="7"/>
  <c r="D184" i="8"/>
  <c r="F184" i="8" s="1"/>
  <c r="R184" i="7"/>
  <c r="Q184" i="7"/>
  <c r="L168" i="7"/>
  <c r="D168" i="8"/>
  <c r="F168" i="8" s="1"/>
  <c r="R168" i="7"/>
  <c r="Q168" i="7"/>
  <c r="R152" i="7"/>
  <c r="D152" i="8"/>
  <c r="F152" i="8" s="1"/>
  <c r="L152" i="7"/>
  <c r="Q152" i="7"/>
  <c r="D144" i="8"/>
  <c r="F144" i="8" s="1"/>
  <c r="L144" i="7"/>
  <c r="R144" i="7"/>
  <c r="Q144" i="7"/>
  <c r="R136" i="7"/>
  <c r="D136" i="8"/>
  <c r="F136" i="8" s="1"/>
  <c r="L136" i="7"/>
  <c r="Q136" i="7"/>
  <c r="L128" i="7"/>
  <c r="R128" i="7"/>
  <c r="D128" i="8"/>
  <c r="F128" i="8" s="1"/>
  <c r="Q128" i="7"/>
  <c r="D247" i="8"/>
  <c r="F247" i="8" s="1"/>
  <c r="R247" i="7"/>
  <c r="L247" i="7"/>
  <c r="Q247" i="7"/>
  <c r="D239" i="8"/>
  <c r="F239" i="8" s="1"/>
  <c r="R239" i="7"/>
  <c r="L239" i="7"/>
  <c r="Q239" i="7"/>
  <c r="D231" i="8"/>
  <c r="F231" i="8" s="1"/>
  <c r="R231" i="7"/>
  <c r="L231" i="7"/>
  <c r="Q231" i="7"/>
  <c r="Q223" i="7"/>
  <c r="R223" i="7"/>
  <c r="L223" i="7"/>
  <c r="D223" i="8"/>
  <c r="F223" i="8" s="1"/>
  <c r="Q215" i="7"/>
  <c r="R215" i="7"/>
  <c r="L215" i="7"/>
  <c r="D215" i="8"/>
  <c r="F215" i="8" s="1"/>
  <c r="D207" i="8"/>
  <c r="F207" i="8" s="1"/>
  <c r="R207" i="7"/>
  <c r="L207" i="7"/>
  <c r="Q207" i="7"/>
  <c r="D199" i="8"/>
  <c r="F199" i="8" s="1"/>
  <c r="R199" i="7"/>
  <c r="L199" i="7"/>
  <c r="Q199" i="7"/>
  <c r="D191" i="8"/>
  <c r="F191" i="8" s="1"/>
  <c r="R191" i="7"/>
  <c r="L191" i="7"/>
  <c r="Q191" i="7"/>
  <c r="D183" i="8"/>
  <c r="F183" i="8" s="1"/>
  <c r="R183" i="7"/>
  <c r="L183" i="7"/>
  <c r="Q183" i="7"/>
  <c r="D175" i="8"/>
  <c r="F175" i="8" s="1"/>
  <c r="R175" i="7"/>
  <c r="L175" i="7"/>
  <c r="Q175" i="7"/>
  <c r="D167" i="8"/>
  <c r="F167" i="8" s="1"/>
  <c r="R167" i="7"/>
  <c r="L167" i="7"/>
  <c r="Q167" i="7"/>
  <c r="D159" i="8"/>
  <c r="F159" i="8" s="1"/>
  <c r="R159" i="7"/>
  <c r="L159" i="7"/>
  <c r="Q159" i="7"/>
  <c r="L127" i="7"/>
  <c r="R127" i="7"/>
  <c r="D127" i="8"/>
  <c r="F127" i="8" s="1"/>
  <c r="Q127" i="7"/>
  <c r="D11" i="3"/>
  <c r="H5" i="16"/>
  <c r="D5" i="3"/>
  <c r="L238" i="7"/>
  <c r="D238" i="8"/>
  <c r="F238" i="8" s="1"/>
  <c r="Q238" i="7"/>
  <c r="R238" i="7"/>
  <c r="L222" i="7"/>
  <c r="Q222" i="7"/>
  <c r="D222" i="8"/>
  <c r="F222" i="8" s="1"/>
  <c r="R222" i="7"/>
  <c r="L206" i="7"/>
  <c r="Q206" i="7"/>
  <c r="D206" i="8"/>
  <c r="F206" i="8" s="1"/>
  <c r="R206" i="7"/>
  <c r="L190" i="7"/>
  <c r="Q190" i="7"/>
  <c r="D190" i="8"/>
  <c r="F190" i="8" s="1"/>
  <c r="R190" i="7"/>
  <c r="L174" i="7"/>
  <c r="Q174" i="7"/>
  <c r="D174" i="8"/>
  <c r="F174" i="8" s="1"/>
  <c r="R174" i="7"/>
  <c r="L158" i="7"/>
  <c r="Q158" i="7"/>
  <c r="D158" i="8"/>
  <c r="F158" i="8" s="1"/>
  <c r="R158" i="7"/>
  <c r="Q245" i="7"/>
  <c r="D245" i="8"/>
  <c r="F245" i="8" s="1"/>
  <c r="R245" i="7"/>
  <c r="L245" i="7"/>
  <c r="Q229" i="7"/>
  <c r="D229" i="8"/>
  <c r="F229" i="8" s="1"/>
  <c r="R229" i="7"/>
  <c r="L229" i="7"/>
  <c r="D213" i="8"/>
  <c r="F213" i="8" s="1"/>
  <c r="Q213" i="7"/>
  <c r="R213" i="7"/>
  <c r="L213" i="7"/>
  <c r="Q197" i="7"/>
  <c r="D197" i="8"/>
  <c r="F197" i="8" s="1"/>
  <c r="R197" i="7"/>
  <c r="L197" i="7"/>
  <c r="Q181" i="7"/>
  <c r="D181" i="8"/>
  <c r="F181" i="8" s="1"/>
  <c r="R181" i="7"/>
  <c r="L181" i="7"/>
  <c r="Q165" i="7"/>
  <c r="D165" i="8"/>
  <c r="F165" i="8" s="1"/>
  <c r="R165" i="7"/>
  <c r="L165" i="7"/>
  <c r="R155" i="7"/>
  <c r="Q155" i="7"/>
  <c r="L155" i="7"/>
  <c r="D155" i="8"/>
  <c r="F155" i="8" s="1"/>
  <c r="R147" i="7"/>
  <c r="L147" i="7"/>
  <c r="Q147" i="7"/>
  <c r="D147" i="8"/>
  <c r="F147" i="8" s="1"/>
  <c r="R139" i="7"/>
  <c r="Q139" i="7"/>
  <c r="L139" i="7"/>
  <c r="D139" i="8"/>
  <c r="F139" i="8" s="1"/>
  <c r="R131" i="7"/>
  <c r="L131" i="7"/>
  <c r="Q131" i="7"/>
  <c r="D131" i="8"/>
  <c r="F131" i="8" s="1"/>
  <c r="L130" i="7"/>
  <c r="Q130" i="7"/>
  <c r="D130" i="8"/>
  <c r="F130" i="8" s="1"/>
  <c r="R130" i="7"/>
  <c r="L122" i="7"/>
  <c r="D122" i="8"/>
  <c r="F122" i="8" s="1"/>
  <c r="R122" i="7"/>
  <c r="Q122" i="7"/>
  <c r="L114" i="7"/>
  <c r="D114" i="8"/>
  <c r="F114" i="8" s="1"/>
  <c r="R114" i="7"/>
  <c r="Q114" i="7"/>
  <c r="L90" i="7"/>
  <c r="D90" i="8"/>
  <c r="F90" i="8" s="1"/>
  <c r="R90" i="7"/>
  <c r="Q90" i="7"/>
  <c r="L82" i="7"/>
  <c r="D82" i="8"/>
  <c r="F82" i="8" s="1"/>
  <c r="R82" i="7"/>
  <c r="Q82" i="7"/>
  <c r="L74" i="7"/>
  <c r="D74" i="8"/>
  <c r="F74" i="8" s="1"/>
  <c r="R74" i="7"/>
  <c r="Q74" i="7"/>
  <c r="L66" i="7"/>
  <c r="D66" i="8"/>
  <c r="F66" i="8" s="1"/>
  <c r="R66" i="7"/>
  <c r="Q66" i="7"/>
  <c r="L129" i="7"/>
  <c r="D129" i="8"/>
  <c r="F129" i="8" s="1"/>
  <c r="R129" i="7"/>
  <c r="Q129" i="7"/>
  <c r="L121" i="7"/>
  <c r="D121" i="8"/>
  <c r="F121" i="8" s="1"/>
  <c r="R121" i="7"/>
  <c r="Q121" i="7"/>
  <c r="L113" i="7"/>
  <c r="D113" i="8"/>
  <c r="F113" i="8" s="1"/>
  <c r="R113" i="7"/>
  <c r="Q113" i="7"/>
  <c r="Q9" i="8"/>
  <c r="L9" i="8"/>
  <c r="D9" i="9"/>
  <c r="F9" i="9" s="1"/>
  <c r="R9" i="8"/>
  <c r="L240" i="7"/>
  <c r="Q240" i="7"/>
  <c r="R240" i="7"/>
  <c r="D240" i="8"/>
  <c r="F240" i="8" s="1"/>
  <c r="L224" i="7"/>
  <c r="Q224" i="7"/>
  <c r="R224" i="7"/>
  <c r="D224" i="8"/>
  <c r="F224" i="8" s="1"/>
  <c r="L208" i="7"/>
  <c r="D208" i="8"/>
  <c r="F208" i="8" s="1"/>
  <c r="R208" i="7"/>
  <c r="Q208" i="7"/>
  <c r="L192" i="7"/>
  <c r="D192" i="8"/>
  <c r="F192" i="8" s="1"/>
  <c r="R192" i="7"/>
  <c r="Q192" i="7"/>
  <c r="L176" i="7"/>
  <c r="D176" i="8"/>
  <c r="F176" i="8" s="1"/>
  <c r="R176" i="7"/>
  <c r="Q176" i="7"/>
  <c r="L160" i="7"/>
  <c r="D160" i="8"/>
  <c r="F160" i="8" s="1"/>
  <c r="R160" i="7"/>
  <c r="Q160" i="7"/>
  <c r="L120" i="7"/>
  <c r="R120" i="7"/>
  <c r="D120" i="8"/>
  <c r="F120" i="8" s="1"/>
  <c r="Q120" i="7"/>
  <c r="L112" i="7"/>
  <c r="R112" i="7"/>
  <c r="D112" i="8"/>
  <c r="F112" i="8" s="1"/>
  <c r="Q112" i="7"/>
  <c r="L104" i="7"/>
  <c r="R104" i="7"/>
  <c r="D104" i="8"/>
  <c r="F104" i="8" s="1"/>
  <c r="Q104" i="7"/>
  <c r="L96" i="7"/>
  <c r="R96" i="7"/>
  <c r="D96" i="8"/>
  <c r="F96" i="8" s="1"/>
  <c r="Q96" i="7"/>
  <c r="L88" i="7"/>
  <c r="R88" i="7"/>
  <c r="D88" i="8"/>
  <c r="F88" i="8" s="1"/>
  <c r="Q88" i="7"/>
  <c r="L80" i="7"/>
  <c r="R80" i="7"/>
  <c r="D80" i="8"/>
  <c r="F80" i="8" s="1"/>
  <c r="Q80" i="7"/>
  <c r="L72" i="7"/>
  <c r="R72" i="7"/>
  <c r="D72" i="8"/>
  <c r="F72" i="8" s="1"/>
  <c r="Q72" i="7"/>
  <c r="L64" i="7"/>
  <c r="R64" i="7"/>
  <c r="D64" i="8"/>
  <c r="F64" i="8" s="1"/>
  <c r="Q64" i="7"/>
  <c r="L56" i="7"/>
  <c r="R56" i="7"/>
  <c r="D56" i="8"/>
  <c r="F56" i="8" s="1"/>
  <c r="Q56" i="7"/>
  <c r="L48" i="7"/>
  <c r="R48" i="7"/>
  <c r="D48" i="8"/>
  <c r="F48" i="8" s="1"/>
  <c r="Q48" i="7"/>
  <c r="L40" i="7"/>
  <c r="R40" i="7"/>
  <c r="D40" i="8"/>
  <c r="F40" i="8" s="1"/>
  <c r="Q40" i="7"/>
  <c r="L32" i="7"/>
  <c r="R32" i="7"/>
  <c r="D32" i="8"/>
  <c r="F32" i="8" s="1"/>
  <c r="Q32" i="7"/>
  <c r="L24" i="7"/>
  <c r="R24" i="7"/>
  <c r="D24" i="8"/>
  <c r="F24" i="8" s="1"/>
  <c r="Q24" i="7"/>
  <c r="L16" i="7"/>
  <c r="R16" i="7"/>
  <c r="D16" i="8"/>
  <c r="F16" i="8" s="1"/>
  <c r="Q16" i="7"/>
  <c r="L8" i="7"/>
  <c r="R8" i="7"/>
  <c r="D8" i="8"/>
  <c r="F8" i="8" s="1"/>
  <c r="Q8" i="7"/>
  <c r="L87" i="7"/>
  <c r="R87" i="7"/>
  <c r="D87" i="8"/>
  <c r="F87" i="8" s="1"/>
  <c r="Q87" i="7"/>
  <c r="L79" i="7"/>
  <c r="R79" i="7"/>
  <c r="D79" i="8"/>
  <c r="F79" i="8" s="1"/>
  <c r="Q79" i="7"/>
  <c r="L71" i="7"/>
  <c r="R71" i="7"/>
  <c r="D71" i="8"/>
  <c r="F71" i="8" s="1"/>
  <c r="Q71" i="7"/>
  <c r="L63" i="7"/>
  <c r="R63" i="7"/>
  <c r="D63" i="8"/>
  <c r="F63" i="8" s="1"/>
  <c r="Q63" i="7"/>
  <c r="L55" i="7"/>
  <c r="R55" i="7"/>
  <c r="D55" i="8"/>
  <c r="F55" i="8" s="1"/>
  <c r="Q55" i="7"/>
  <c r="L47" i="7"/>
  <c r="R47" i="7"/>
  <c r="D47" i="8"/>
  <c r="F47" i="8" s="1"/>
  <c r="Q47" i="7"/>
  <c r="L39" i="7"/>
  <c r="R39" i="7"/>
  <c r="D39" i="8"/>
  <c r="F39" i="8" s="1"/>
  <c r="Q39" i="7"/>
  <c r="L31" i="7"/>
  <c r="R31" i="7"/>
  <c r="D31" i="8"/>
  <c r="F31" i="8" s="1"/>
  <c r="Q31" i="7"/>
  <c r="L23" i="7"/>
  <c r="R23" i="7"/>
  <c r="D23" i="8"/>
  <c r="F23" i="8" s="1"/>
  <c r="Q23" i="7"/>
  <c r="D9" i="3"/>
  <c r="I5" i="16"/>
  <c r="L303" i="6"/>
  <c r="L246" i="7"/>
  <c r="D246" i="8"/>
  <c r="F246" i="8" s="1"/>
  <c r="Q246" i="7"/>
  <c r="R246" i="7"/>
  <c r="L230" i="7"/>
  <c r="D230" i="8"/>
  <c r="F230" i="8" s="1"/>
  <c r="Q230" i="7"/>
  <c r="R230" i="7"/>
  <c r="L214" i="7"/>
  <c r="Q214" i="7"/>
  <c r="D214" i="8"/>
  <c r="F214" i="8" s="1"/>
  <c r="R214" i="7"/>
  <c r="L198" i="7"/>
  <c r="Q198" i="7"/>
  <c r="D198" i="8"/>
  <c r="F198" i="8" s="1"/>
  <c r="R198" i="7"/>
  <c r="L182" i="7"/>
  <c r="Q182" i="7"/>
  <c r="D182" i="8"/>
  <c r="F182" i="8" s="1"/>
  <c r="R182" i="7"/>
  <c r="L166" i="7"/>
  <c r="Q166" i="7"/>
  <c r="D166" i="8"/>
  <c r="F166" i="8" s="1"/>
  <c r="R166" i="7"/>
  <c r="L54" i="7"/>
  <c r="D54" i="8"/>
  <c r="F54" i="8" s="1"/>
  <c r="R54" i="7"/>
  <c r="Q54" i="7"/>
  <c r="L46" i="7"/>
  <c r="D46" i="8"/>
  <c r="F46" i="8" s="1"/>
  <c r="R46" i="7"/>
  <c r="Q46" i="7"/>
  <c r="L38" i="7"/>
  <c r="D38" i="8"/>
  <c r="F38" i="8" s="1"/>
  <c r="R38" i="7"/>
  <c r="Q38" i="7"/>
  <c r="L30" i="7"/>
  <c r="D30" i="8"/>
  <c r="F30" i="8" s="1"/>
  <c r="R30" i="7"/>
  <c r="Q30" i="7"/>
  <c r="L22" i="7"/>
  <c r="D22" i="8"/>
  <c r="F22" i="8" s="1"/>
  <c r="R22" i="7"/>
  <c r="Q22" i="7"/>
  <c r="L14" i="7"/>
  <c r="D14" i="8"/>
  <c r="F14" i="8" s="1"/>
  <c r="R14" i="7"/>
  <c r="Q14" i="7"/>
  <c r="L6" i="7"/>
  <c r="D6" i="8"/>
  <c r="F6" i="8" s="1"/>
  <c r="R6" i="7"/>
  <c r="Q6" i="7"/>
  <c r="Q237" i="7"/>
  <c r="D237" i="8"/>
  <c r="F237" i="8" s="1"/>
  <c r="R237" i="7"/>
  <c r="L237" i="7"/>
  <c r="D221" i="8"/>
  <c r="F221" i="8" s="1"/>
  <c r="Q221" i="7"/>
  <c r="R221" i="7"/>
  <c r="L221" i="7"/>
  <c r="Q205" i="7"/>
  <c r="D205" i="8"/>
  <c r="F205" i="8" s="1"/>
  <c r="R205" i="7"/>
  <c r="L205" i="7"/>
  <c r="Q189" i="7"/>
  <c r="D189" i="8"/>
  <c r="F189" i="8" s="1"/>
  <c r="R189" i="7"/>
  <c r="L189" i="7"/>
  <c r="Q173" i="7"/>
  <c r="D173" i="8"/>
  <c r="F173" i="8" s="1"/>
  <c r="R173" i="7"/>
  <c r="L173" i="7"/>
  <c r="Q157" i="7"/>
  <c r="D157" i="8"/>
  <c r="F157" i="8" s="1"/>
  <c r="R157" i="7"/>
  <c r="L157" i="7"/>
  <c r="L149" i="7"/>
  <c r="D149" i="8"/>
  <c r="F149" i="8" s="1"/>
  <c r="R149" i="7"/>
  <c r="Q149" i="7"/>
  <c r="L141" i="7"/>
  <c r="D141" i="8"/>
  <c r="F141" i="8" s="1"/>
  <c r="R141" i="7"/>
  <c r="Q141" i="7"/>
  <c r="L133" i="7"/>
  <c r="D133" i="8"/>
  <c r="F133" i="8" s="1"/>
  <c r="R133" i="7"/>
  <c r="Q133" i="7"/>
  <c r="L117" i="7"/>
  <c r="D117" i="8"/>
  <c r="F117" i="8" s="1"/>
  <c r="R117" i="7"/>
  <c r="Q117" i="7"/>
  <c r="L109" i="7"/>
  <c r="D109" i="8"/>
  <c r="F109" i="8" s="1"/>
  <c r="R109" i="7"/>
  <c r="Q109" i="7"/>
  <c r="L53" i="7"/>
  <c r="D53" i="8"/>
  <c r="F53" i="8" s="1"/>
  <c r="R53" i="7"/>
  <c r="Q53" i="7"/>
  <c r="L45" i="7"/>
  <c r="D45" i="8"/>
  <c r="F45" i="8" s="1"/>
  <c r="R45" i="7"/>
  <c r="Q45" i="7"/>
  <c r="L37" i="7"/>
  <c r="D37" i="8"/>
  <c r="F37" i="8" s="1"/>
  <c r="R37" i="7"/>
  <c r="Q37" i="7"/>
  <c r="L29" i="7"/>
  <c r="D29" i="8"/>
  <c r="F29" i="8" s="1"/>
  <c r="R29" i="7"/>
  <c r="Q29" i="7"/>
  <c r="L21" i="7"/>
  <c r="D21" i="8"/>
  <c r="F21" i="8" s="1"/>
  <c r="R21" i="7"/>
  <c r="Q21" i="7"/>
  <c r="L244" i="7"/>
  <c r="D244" i="8"/>
  <c r="F244" i="8" s="1"/>
  <c r="R244" i="7"/>
  <c r="Q244" i="7"/>
  <c r="L236" i="7"/>
  <c r="D236" i="8"/>
  <c r="F236" i="8" s="1"/>
  <c r="R236" i="7"/>
  <c r="Q236" i="7"/>
  <c r="L228" i="7"/>
  <c r="D228" i="8"/>
  <c r="F228" i="8" s="1"/>
  <c r="R228" i="7"/>
  <c r="Q228" i="7"/>
  <c r="L220" i="7"/>
  <c r="D220" i="8"/>
  <c r="F220" i="8" s="1"/>
  <c r="R220" i="7"/>
  <c r="Q220" i="7"/>
  <c r="L212" i="7"/>
  <c r="D212" i="8"/>
  <c r="F212" i="8" s="1"/>
  <c r="R212" i="7"/>
  <c r="Q212" i="7"/>
  <c r="L204" i="7"/>
  <c r="D204" i="8"/>
  <c r="F204" i="8" s="1"/>
  <c r="R204" i="7"/>
  <c r="Q204" i="7"/>
  <c r="L196" i="7"/>
  <c r="D196" i="8"/>
  <c r="F196" i="8" s="1"/>
  <c r="R196" i="7"/>
  <c r="Q196" i="7"/>
  <c r="L188" i="7"/>
  <c r="D188" i="8"/>
  <c r="F188" i="8" s="1"/>
  <c r="R188" i="7"/>
  <c r="Q188" i="7"/>
  <c r="L180" i="7"/>
  <c r="D180" i="8"/>
  <c r="F180" i="8" s="1"/>
  <c r="R180" i="7"/>
  <c r="Q180" i="7"/>
  <c r="L172" i="7"/>
  <c r="D172" i="8"/>
  <c r="F172" i="8" s="1"/>
  <c r="R172" i="7"/>
  <c r="Q172" i="7"/>
  <c r="L164" i="7"/>
  <c r="D164" i="8"/>
  <c r="F164" i="8" s="1"/>
  <c r="R164" i="7"/>
  <c r="Q164" i="7"/>
  <c r="L156" i="7"/>
  <c r="D156" i="8"/>
  <c r="F156" i="8" s="1"/>
  <c r="R156" i="7"/>
  <c r="Q156" i="7"/>
  <c r="L116" i="7"/>
  <c r="R116" i="7"/>
  <c r="D116" i="8"/>
  <c r="F116" i="8" s="1"/>
  <c r="Q116" i="7"/>
  <c r="L108" i="7"/>
  <c r="R108" i="7"/>
  <c r="D108" i="8"/>
  <c r="F108" i="8" s="1"/>
  <c r="Q108" i="7"/>
  <c r="L92" i="7"/>
  <c r="R92" i="7"/>
  <c r="D92" i="8"/>
  <c r="F92" i="8" s="1"/>
  <c r="Q92" i="7"/>
  <c r="L84" i="7"/>
  <c r="R84" i="7"/>
  <c r="D84" i="8"/>
  <c r="F84" i="8" s="1"/>
  <c r="Q84" i="7"/>
  <c r="L76" i="7"/>
  <c r="R76" i="7"/>
  <c r="D76" i="8"/>
  <c r="F76" i="8" s="1"/>
  <c r="Q76" i="7"/>
  <c r="L68" i="7"/>
  <c r="R68" i="7"/>
  <c r="D68" i="8"/>
  <c r="F68" i="8" s="1"/>
  <c r="Q68" i="7"/>
  <c r="L60" i="7"/>
  <c r="R60" i="7"/>
  <c r="D60" i="8"/>
  <c r="F60" i="8" s="1"/>
  <c r="Q60" i="7"/>
  <c r="D243" i="8"/>
  <c r="F243" i="8" s="1"/>
  <c r="R243" i="7"/>
  <c r="L243" i="7"/>
  <c r="Q243" i="7"/>
  <c r="D227" i="8"/>
  <c r="F227" i="8" s="1"/>
  <c r="R227" i="7"/>
  <c r="L227" i="7"/>
  <c r="Q227" i="7"/>
  <c r="D211" i="8"/>
  <c r="F211" i="8" s="1"/>
  <c r="R211" i="7"/>
  <c r="L211" i="7"/>
  <c r="Q211" i="7"/>
  <c r="D195" i="8"/>
  <c r="F195" i="8" s="1"/>
  <c r="R195" i="7"/>
  <c r="L195" i="7"/>
  <c r="Q195" i="7"/>
  <c r="D179" i="8"/>
  <c r="F179" i="8" s="1"/>
  <c r="R179" i="7"/>
  <c r="L179" i="7"/>
  <c r="Q179" i="7"/>
  <c r="D163" i="8"/>
  <c r="F163" i="8" s="1"/>
  <c r="R163" i="7"/>
  <c r="L163" i="7"/>
  <c r="Q163" i="7"/>
  <c r="R154" i="7"/>
  <c r="L154" i="7"/>
  <c r="D154" i="8"/>
  <c r="F154" i="8" s="1"/>
  <c r="Q154" i="7"/>
  <c r="R146" i="7"/>
  <c r="L146" i="7"/>
  <c r="D146" i="8"/>
  <c r="F146" i="8" s="1"/>
  <c r="Q146" i="7"/>
  <c r="R138" i="7"/>
  <c r="L138" i="7"/>
  <c r="D138" i="8"/>
  <c r="F138" i="8" s="1"/>
  <c r="Q138" i="7"/>
  <c r="L119" i="7"/>
  <c r="R119" i="7"/>
  <c r="D119" i="8"/>
  <c r="F119" i="8" s="1"/>
  <c r="Q119" i="7"/>
  <c r="L111" i="7"/>
  <c r="R111" i="7"/>
  <c r="D111" i="8"/>
  <c r="F111" i="8" s="1"/>
  <c r="Q111" i="7"/>
  <c r="L103" i="7"/>
  <c r="R103" i="7"/>
  <c r="D103" i="8"/>
  <c r="F103" i="8" s="1"/>
  <c r="Q103" i="7"/>
  <c r="L95" i="7"/>
  <c r="R95" i="7"/>
  <c r="D95" i="8"/>
  <c r="F95" i="8" s="1"/>
  <c r="Q95" i="7"/>
  <c r="D12" i="3"/>
  <c r="D15" i="9"/>
  <c r="F15" i="9" s="1"/>
  <c r="R15" i="8"/>
  <c r="Q15" i="8"/>
  <c r="L15" i="8"/>
  <c r="D7" i="9"/>
  <c r="F7" i="9" s="1"/>
  <c r="R7" i="8"/>
  <c r="Q7" i="8"/>
  <c r="L7" i="8"/>
  <c r="L126" i="7"/>
  <c r="D126" i="8"/>
  <c r="F126" i="8" s="1"/>
  <c r="R126" i="7"/>
  <c r="Q126" i="7"/>
  <c r="L118" i="7"/>
  <c r="D118" i="8"/>
  <c r="F118" i="8" s="1"/>
  <c r="R118" i="7"/>
  <c r="Q118" i="7"/>
  <c r="L110" i="7"/>
  <c r="D110" i="8"/>
  <c r="F110" i="8" s="1"/>
  <c r="R110" i="7"/>
  <c r="Q110" i="7"/>
  <c r="L102" i="7"/>
  <c r="D102" i="8"/>
  <c r="F102" i="8" s="1"/>
  <c r="R102" i="7"/>
  <c r="Q102" i="7"/>
  <c r="L94" i="7"/>
  <c r="D94" i="8"/>
  <c r="F94" i="8" s="1"/>
  <c r="R94" i="7"/>
  <c r="Q94" i="7"/>
  <c r="L86" i="7"/>
  <c r="D86" i="8"/>
  <c r="F86" i="8" s="1"/>
  <c r="R86" i="7"/>
  <c r="Q86" i="7"/>
  <c r="L78" i="7"/>
  <c r="D78" i="8"/>
  <c r="F78" i="8" s="1"/>
  <c r="R78" i="7"/>
  <c r="Q78" i="7"/>
  <c r="L70" i="7"/>
  <c r="D70" i="8"/>
  <c r="F70" i="8" s="1"/>
  <c r="R70" i="7"/>
  <c r="Q70" i="7"/>
  <c r="L62" i="7"/>
  <c r="D62" i="8"/>
  <c r="F62" i="8" s="1"/>
  <c r="R62" i="7"/>
  <c r="Q62" i="7"/>
  <c r="L125" i="7"/>
  <c r="D125" i="8"/>
  <c r="F125" i="8" s="1"/>
  <c r="R125" i="7"/>
  <c r="Q125" i="7"/>
  <c r="L101" i="7"/>
  <c r="D101" i="8"/>
  <c r="F101" i="8" s="1"/>
  <c r="R101" i="7"/>
  <c r="Q101" i="7"/>
  <c r="L93" i="7"/>
  <c r="D93" i="8"/>
  <c r="F93" i="8" s="1"/>
  <c r="R93" i="7"/>
  <c r="Q93" i="7"/>
  <c r="L85" i="7"/>
  <c r="D85" i="8"/>
  <c r="F85" i="8" s="1"/>
  <c r="R85" i="7"/>
  <c r="Q85" i="7"/>
  <c r="L77" i="7"/>
  <c r="D77" i="8"/>
  <c r="F77" i="8" s="1"/>
  <c r="R77" i="7"/>
  <c r="Q77" i="7"/>
  <c r="L69" i="7"/>
  <c r="D69" i="8"/>
  <c r="F69" i="8" s="1"/>
  <c r="R69" i="7"/>
  <c r="Q69" i="7"/>
  <c r="L61" i="7"/>
  <c r="D61" i="8"/>
  <c r="F61" i="8" s="1"/>
  <c r="R61" i="7"/>
  <c r="Q61" i="7"/>
  <c r="D13" i="9"/>
  <c r="F13" i="9" s="1"/>
  <c r="R13" i="8"/>
  <c r="L13" i="8"/>
  <c r="Q13" i="8"/>
  <c r="D5" i="9"/>
  <c r="F5" i="9" s="1"/>
  <c r="R5" i="8"/>
  <c r="L5" i="8"/>
  <c r="Q5" i="8"/>
  <c r="D3" i="9"/>
  <c r="R3" i="8"/>
  <c r="L52" i="7"/>
  <c r="R52" i="7"/>
  <c r="D52" i="8"/>
  <c r="F52" i="8" s="1"/>
  <c r="Q52" i="7"/>
  <c r="L44" i="7"/>
  <c r="R44" i="7"/>
  <c r="D44" i="8"/>
  <c r="F44" i="8" s="1"/>
  <c r="Q44" i="7"/>
  <c r="L36" i="7"/>
  <c r="R36" i="7"/>
  <c r="D36" i="8"/>
  <c r="F36" i="8" s="1"/>
  <c r="Q36" i="7"/>
  <c r="L28" i="7"/>
  <c r="R28" i="7"/>
  <c r="D28" i="8"/>
  <c r="F28" i="8" s="1"/>
  <c r="Q28" i="7"/>
  <c r="L20" i="7"/>
  <c r="R20" i="7"/>
  <c r="D20" i="8"/>
  <c r="F20" i="8" s="1"/>
  <c r="Q20" i="7"/>
  <c r="L12" i="7"/>
  <c r="R12" i="7"/>
  <c r="D12" i="8"/>
  <c r="F12" i="8" s="1"/>
  <c r="Q12" i="7"/>
  <c r="F4" i="7"/>
  <c r="D303" i="7"/>
  <c r="D235" i="8"/>
  <c r="F235" i="8" s="1"/>
  <c r="R235" i="7"/>
  <c r="L235" i="7"/>
  <c r="Q235" i="7"/>
  <c r="D219" i="8"/>
  <c r="F219" i="8" s="1"/>
  <c r="R219" i="7"/>
  <c r="L219" i="7"/>
  <c r="Q219" i="7"/>
  <c r="D203" i="8"/>
  <c r="F203" i="8" s="1"/>
  <c r="R203" i="7"/>
  <c r="L203" i="7"/>
  <c r="Q203" i="7"/>
  <c r="D187" i="8"/>
  <c r="F187" i="8" s="1"/>
  <c r="R187" i="7"/>
  <c r="L187" i="7"/>
  <c r="Q187" i="7"/>
  <c r="D171" i="8"/>
  <c r="F171" i="8" s="1"/>
  <c r="R171" i="7"/>
  <c r="L171" i="7"/>
  <c r="Q171" i="7"/>
  <c r="L115" i="7"/>
  <c r="R115" i="7"/>
  <c r="D115" i="8"/>
  <c r="F115" i="8" s="1"/>
  <c r="Q115" i="7"/>
  <c r="L107" i="7"/>
  <c r="R107" i="7"/>
  <c r="D107" i="8"/>
  <c r="F107" i="8" s="1"/>
  <c r="Q107" i="7"/>
  <c r="L99" i="7"/>
  <c r="R99" i="7"/>
  <c r="D99" i="8"/>
  <c r="F99" i="8" s="1"/>
  <c r="Q99" i="7"/>
  <c r="L51" i="7"/>
  <c r="R51" i="7"/>
  <c r="D51" i="8"/>
  <c r="F51" i="8" s="1"/>
  <c r="Q51" i="7"/>
  <c r="L43" i="7"/>
  <c r="R43" i="7"/>
  <c r="D43" i="8"/>
  <c r="F43" i="8" s="1"/>
  <c r="Q43" i="7"/>
  <c r="L35" i="7"/>
  <c r="R35" i="7"/>
  <c r="D35" i="8"/>
  <c r="F35" i="8" s="1"/>
  <c r="Q35" i="7"/>
  <c r="L27" i="7"/>
  <c r="R27" i="7"/>
  <c r="D27" i="8"/>
  <c r="F27" i="8" s="1"/>
  <c r="Q27" i="7"/>
  <c r="L19" i="7"/>
  <c r="R19" i="7"/>
  <c r="D19" i="8"/>
  <c r="F19" i="8" s="1"/>
  <c r="Q19" i="7"/>
  <c r="L11" i="8"/>
  <c r="D11" i="9"/>
  <c r="F11" i="9" s="1"/>
  <c r="R11" i="8"/>
  <c r="Q11" i="8"/>
  <c r="L242" i="7"/>
  <c r="R242" i="7"/>
  <c r="D242" i="8"/>
  <c r="F242" i="8" s="1"/>
  <c r="Q242" i="7"/>
  <c r="L234" i="7"/>
  <c r="R234" i="7"/>
  <c r="D234" i="8"/>
  <c r="F234" i="8" s="1"/>
  <c r="Q234" i="7"/>
  <c r="L226" i="7"/>
  <c r="D226" i="8"/>
  <c r="F226" i="8" s="1"/>
  <c r="R226" i="7"/>
  <c r="Q226" i="7"/>
  <c r="L218" i="7"/>
  <c r="D218" i="8"/>
  <c r="F218" i="8" s="1"/>
  <c r="R218" i="7"/>
  <c r="Q218" i="7"/>
  <c r="L210" i="7"/>
  <c r="D210" i="8"/>
  <c r="F210" i="8" s="1"/>
  <c r="R210" i="7"/>
  <c r="Q210" i="7"/>
  <c r="L202" i="7"/>
  <c r="D202" i="8"/>
  <c r="F202" i="8" s="1"/>
  <c r="R202" i="7"/>
  <c r="Q202" i="7"/>
  <c r="L194" i="7"/>
  <c r="D194" i="8"/>
  <c r="F194" i="8" s="1"/>
  <c r="R194" i="7"/>
  <c r="Q194" i="7"/>
  <c r="L186" i="7"/>
  <c r="D186" i="8"/>
  <c r="F186" i="8" s="1"/>
  <c r="R186" i="7"/>
  <c r="Q186" i="7"/>
  <c r="L178" i="7"/>
  <c r="D178" i="8"/>
  <c r="F178" i="8" s="1"/>
  <c r="R178" i="7"/>
  <c r="Q178" i="7"/>
  <c r="L170" i="7"/>
  <c r="D170" i="8"/>
  <c r="F170" i="8" s="1"/>
  <c r="R170" i="7"/>
  <c r="Q170" i="7"/>
  <c r="L162" i="7"/>
  <c r="D162" i="8"/>
  <c r="F162" i="8" s="1"/>
  <c r="R162" i="7"/>
  <c r="Q162" i="7"/>
  <c r="D241" i="8"/>
  <c r="F241" i="8" s="1"/>
  <c r="R241" i="7"/>
  <c r="L241" i="7"/>
  <c r="Q241" i="7"/>
  <c r="D233" i="8"/>
  <c r="F233" i="8" s="1"/>
  <c r="R233" i="7"/>
  <c r="L233" i="7"/>
  <c r="Q233" i="7"/>
  <c r="R225" i="7"/>
  <c r="L225" i="7"/>
  <c r="D225" i="8"/>
  <c r="F225" i="8" s="1"/>
  <c r="Q225" i="7"/>
  <c r="R217" i="7"/>
  <c r="L217" i="7"/>
  <c r="D217" i="8"/>
  <c r="F217" i="8" s="1"/>
  <c r="Q217" i="7"/>
  <c r="R209" i="7"/>
  <c r="L209" i="7"/>
  <c r="D209" i="8"/>
  <c r="F209" i="8" s="1"/>
  <c r="Q209" i="7"/>
  <c r="D201" i="8"/>
  <c r="F201" i="8" s="1"/>
  <c r="R201" i="7"/>
  <c r="L201" i="7"/>
  <c r="Q201" i="7"/>
  <c r="D193" i="8"/>
  <c r="F193" i="8" s="1"/>
  <c r="R193" i="7"/>
  <c r="L193" i="7"/>
  <c r="Q193" i="7"/>
  <c r="D185" i="8"/>
  <c r="F185" i="8" s="1"/>
  <c r="R185" i="7"/>
  <c r="L185" i="7"/>
  <c r="Q185" i="7"/>
  <c r="D177" i="8"/>
  <c r="F177" i="8" s="1"/>
  <c r="R177" i="7"/>
  <c r="L177" i="7"/>
  <c r="Q177" i="7"/>
  <c r="D169" i="8"/>
  <c r="F169" i="8" s="1"/>
  <c r="R169" i="7"/>
  <c r="L169" i="7"/>
  <c r="Q169" i="7"/>
  <c r="D161" i="8"/>
  <c r="F161" i="8" s="1"/>
  <c r="R161" i="7"/>
  <c r="L161" i="7"/>
  <c r="Q161" i="7"/>
  <c r="R151" i="7"/>
  <c r="L151" i="7"/>
  <c r="D151" i="8"/>
  <c r="F151" i="8" s="1"/>
  <c r="Q151" i="7"/>
  <c r="R143" i="7"/>
  <c r="D143" i="8"/>
  <c r="F143" i="8" s="1"/>
  <c r="L143" i="7"/>
  <c r="Q143" i="7"/>
  <c r="R135" i="7"/>
  <c r="L135" i="7"/>
  <c r="D135" i="8"/>
  <c r="F135" i="8" s="1"/>
  <c r="Q135" i="7"/>
  <c r="D10" i="3"/>
  <c r="R150" i="7"/>
  <c r="L150" i="7"/>
  <c r="D150" i="8"/>
  <c r="F150" i="8" s="1"/>
  <c r="Q150" i="7"/>
  <c r="R142" i="7"/>
  <c r="L142" i="7"/>
  <c r="Q142" i="7"/>
  <c r="D142" i="8"/>
  <c r="F142" i="8" s="1"/>
  <c r="R134" i="7"/>
  <c r="L134" i="7"/>
  <c r="D134" i="8"/>
  <c r="F134" i="8" s="1"/>
  <c r="Q134" i="7"/>
  <c r="D148" i="8"/>
  <c r="F148" i="8" s="1"/>
  <c r="R148" i="7"/>
  <c r="L148" i="7"/>
  <c r="Q148" i="7"/>
  <c r="R140" i="7"/>
  <c r="D140" i="8"/>
  <c r="F140" i="8" s="1"/>
  <c r="L140" i="7"/>
  <c r="Q140" i="7"/>
  <c r="D132" i="8"/>
  <c r="F132" i="8" s="1"/>
  <c r="R132" i="7"/>
  <c r="L132" i="7"/>
  <c r="Q132" i="7"/>
  <c r="L124" i="7"/>
  <c r="R124" i="7"/>
  <c r="D124" i="8"/>
  <c r="F124" i="8" s="1"/>
  <c r="Q124" i="7"/>
  <c r="L100" i="7"/>
  <c r="R100" i="7"/>
  <c r="D100" i="8"/>
  <c r="F100" i="8" s="1"/>
  <c r="Q100" i="7"/>
  <c r="L123" i="7"/>
  <c r="R123" i="7"/>
  <c r="D123" i="8"/>
  <c r="F123" i="8" s="1"/>
  <c r="Q123" i="7"/>
  <c r="L91" i="7"/>
  <c r="R91" i="7"/>
  <c r="D91" i="8"/>
  <c r="F91" i="8" s="1"/>
  <c r="Q91" i="7"/>
  <c r="L83" i="7"/>
  <c r="R83" i="7"/>
  <c r="D83" i="8"/>
  <c r="F83" i="8" s="1"/>
  <c r="Q83" i="7"/>
  <c r="L75" i="7"/>
  <c r="R75" i="7"/>
  <c r="D75" i="8"/>
  <c r="F75" i="8" s="1"/>
  <c r="Q75" i="7"/>
  <c r="L67" i="7"/>
  <c r="R67" i="7"/>
  <c r="D67" i="8"/>
  <c r="F67" i="8" s="1"/>
  <c r="Q67" i="7"/>
  <c r="L59" i="7"/>
  <c r="R59" i="7"/>
  <c r="D59" i="8"/>
  <c r="F59" i="8" s="1"/>
  <c r="Q59" i="7"/>
  <c r="L248" i="8" l="1"/>
  <c r="R248" i="8"/>
  <c r="D248" i="9"/>
  <c r="F248" i="9" s="1"/>
  <c r="Q248" i="8"/>
  <c r="R132" i="8"/>
  <c r="L132" i="8"/>
  <c r="D132" i="9"/>
  <c r="F132" i="9" s="1"/>
  <c r="Q132" i="8"/>
  <c r="R148" i="8"/>
  <c r="L148" i="8"/>
  <c r="D148" i="9"/>
  <c r="F148" i="9" s="1"/>
  <c r="Q148" i="8"/>
  <c r="R143" i="8"/>
  <c r="D143" i="9"/>
  <c r="F143" i="9" s="1"/>
  <c r="L143" i="8"/>
  <c r="Q143" i="8"/>
  <c r="R162" i="8"/>
  <c r="L162" i="8"/>
  <c r="D162" i="9"/>
  <c r="F162" i="9" s="1"/>
  <c r="Q162" i="8"/>
  <c r="R170" i="8"/>
  <c r="L170" i="8"/>
  <c r="D170" i="9"/>
  <c r="F170" i="9" s="1"/>
  <c r="Q170" i="8"/>
  <c r="R178" i="8"/>
  <c r="L178" i="8"/>
  <c r="D178" i="9"/>
  <c r="F178" i="9" s="1"/>
  <c r="Q178" i="8"/>
  <c r="R186" i="8"/>
  <c r="L186" i="8"/>
  <c r="D186" i="9"/>
  <c r="F186" i="9" s="1"/>
  <c r="Q186" i="8"/>
  <c r="R194" i="8"/>
  <c r="L194" i="8"/>
  <c r="D194" i="9"/>
  <c r="F194" i="9" s="1"/>
  <c r="Q194" i="8"/>
  <c r="R202" i="8"/>
  <c r="L202" i="8"/>
  <c r="D202" i="9"/>
  <c r="F202" i="9" s="1"/>
  <c r="Q202" i="8"/>
  <c r="L210" i="8"/>
  <c r="D210" i="9"/>
  <c r="F210" i="9" s="1"/>
  <c r="R210" i="8"/>
  <c r="Q210" i="8"/>
  <c r="D218" i="9"/>
  <c r="F218" i="9" s="1"/>
  <c r="L218" i="8"/>
  <c r="R218" i="8"/>
  <c r="Q218" i="8"/>
  <c r="L226" i="8"/>
  <c r="D226" i="9"/>
  <c r="F226" i="9" s="1"/>
  <c r="R226" i="8"/>
  <c r="Q226" i="8"/>
  <c r="L11" i="9"/>
  <c r="Q11" i="9"/>
  <c r="D11" i="10"/>
  <c r="F11" i="10" s="1"/>
  <c r="R11" i="9"/>
  <c r="L5" i="9"/>
  <c r="D5" i="10"/>
  <c r="F5" i="10" s="1"/>
  <c r="Q5" i="9"/>
  <c r="R5" i="9"/>
  <c r="L13" i="9"/>
  <c r="D13" i="10"/>
  <c r="F13" i="10" s="1"/>
  <c r="Q13" i="9"/>
  <c r="R13" i="9"/>
  <c r="L7" i="9"/>
  <c r="D7" i="10"/>
  <c r="F7" i="10" s="1"/>
  <c r="Q7" i="9"/>
  <c r="R7" i="9"/>
  <c r="L15" i="9"/>
  <c r="R15" i="9"/>
  <c r="Q15" i="9"/>
  <c r="D15" i="10"/>
  <c r="F15" i="10" s="1"/>
  <c r="R156" i="8"/>
  <c r="L156" i="8"/>
  <c r="D156" i="9"/>
  <c r="F156" i="9" s="1"/>
  <c r="Q156" i="8"/>
  <c r="R164" i="8"/>
  <c r="L164" i="8"/>
  <c r="D164" i="9"/>
  <c r="F164" i="9" s="1"/>
  <c r="Q164" i="8"/>
  <c r="R172" i="8"/>
  <c r="L172" i="8"/>
  <c r="D172" i="9"/>
  <c r="F172" i="9" s="1"/>
  <c r="Q172" i="8"/>
  <c r="R180" i="8"/>
  <c r="L180" i="8"/>
  <c r="D180" i="9"/>
  <c r="F180" i="9" s="1"/>
  <c r="Q180" i="8"/>
  <c r="R188" i="8"/>
  <c r="L188" i="8"/>
  <c r="D188" i="9"/>
  <c r="F188" i="9" s="1"/>
  <c r="Q188" i="8"/>
  <c r="R196" i="8"/>
  <c r="L196" i="8"/>
  <c r="D196" i="9"/>
  <c r="F196" i="9" s="1"/>
  <c r="Q196" i="8"/>
  <c r="L204" i="8"/>
  <c r="D204" i="9"/>
  <c r="F204" i="9" s="1"/>
  <c r="Q204" i="8"/>
  <c r="R204" i="8"/>
  <c r="L212" i="8"/>
  <c r="D212" i="9"/>
  <c r="F212" i="9" s="1"/>
  <c r="R212" i="8"/>
  <c r="Q212" i="8"/>
  <c r="L220" i="8"/>
  <c r="D220" i="9"/>
  <c r="F220" i="9" s="1"/>
  <c r="R220" i="8"/>
  <c r="Q220" i="8"/>
  <c r="R228" i="8"/>
  <c r="D228" i="9"/>
  <c r="F228" i="9" s="1"/>
  <c r="L228" i="8"/>
  <c r="Q228" i="8"/>
  <c r="R236" i="8"/>
  <c r="D236" i="9"/>
  <c r="F236" i="9" s="1"/>
  <c r="L236" i="8"/>
  <c r="Q236" i="8"/>
  <c r="R244" i="8"/>
  <c r="D244" i="9"/>
  <c r="F244" i="9" s="1"/>
  <c r="L244" i="8"/>
  <c r="Q244" i="8"/>
  <c r="D21" i="9"/>
  <c r="F21" i="9" s="1"/>
  <c r="R21" i="8"/>
  <c r="L21" i="8"/>
  <c r="Q21" i="8"/>
  <c r="R29" i="8"/>
  <c r="D29" i="9"/>
  <c r="F29" i="9" s="1"/>
  <c r="Q29" i="8"/>
  <c r="L29" i="8"/>
  <c r="R37" i="8"/>
  <c r="D37" i="9"/>
  <c r="F37" i="9" s="1"/>
  <c r="Q37" i="8"/>
  <c r="L37" i="8"/>
  <c r="R45" i="8"/>
  <c r="D45" i="9"/>
  <c r="F45" i="9" s="1"/>
  <c r="Q45" i="8"/>
  <c r="L45" i="8"/>
  <c r="R53" i="8"/>
  <c r="D53" i="9"/>
  <c r="F53" i="9" s="1"/>
  <c r="Q53" i="8"/>
  <c r="L53" i="8"/>
  <c r="R109" i="8"/>
  <c r="D109" i="9"/>
  <c r="F109" i="9" s="1"/>
  <c r="L109" i="8"/>
  <c r="Q109" i="8"/>
  <c r="R117" i="8"/>
  <c r="D117" i="9"/>
  <c r="F117" i="9" s="1"/>
  <c r="L117" i="8"/>
  <c r="Q117" i="8"/>
  <c r="R133" i="8"/>
  <c r="D133" i="9"/>
  <c r="F133" i="9" s="1"/>
  <c r="L133" i="8"/>
  <c r="Q133" i="8"/>
  <c r="R141" i="8"/>
  <c r="D141" i="9"/>
  <c r="F141" i="9" s="1"/>
  <c r="L141" i="8"/>
  <c r="Q141" i="8"/>
  <c r="R149" i="8"/>
  <c r="D149" i="9"/>
  <c r="F149" i="9" s="1"/>
  <c r="L149" i="8"/>
  <c r="Q149" i="8"/>
  <c r="R157" i="8"/>
  <c r="D157" i="9"/>
  <c r="F157" i="9" s="1"/>
  <c r="L157" i="8"/>
  <c r="Q157" i="8"/>
  <c r="R173" i="8"/>
  <c r="D173" i="9"/>
  <c r="F173" i="9" s="1"/>
  <c r="L173" i="8"/>
  <c r="Q173" i="8"/>
  <c r="R189" i="8"/>
  <c r="D189" i="9"/>
  <c r="F189" i="9" s="1"/>
  <c r="L189" i="8"/>
  <c r="Q189" i="8"/>
  <c r="L205" i="8"/>
  <c r="D205" i="9"/>
  <c r="F205" i="9" s="1"/>
  <c r="R205" i="8"/>
  <c r="Q205" i="8"/>
  <c r="R237" i="8"/>
  <c r="L237" i="8"/>
  <c r="D237" i="9"/>
  <c r="F237" i="9" s="1"/>
  <c r="Q237" i="8"/>
  <c r="L6" i="8"/>
  <c r="D6" i="9"/>
  <c r="F6" i="9" s="1"/>
  <c r="R6" i="8"/>
  <c r="Q6" i="8"/>
  <c r="L14" i="8"/>
  <c r="D14" i="9"/>
  <c r="F14" i="9" s="1"/>
  <c r="R14" i="8"/>
  <c r="Q14" i="8"/>
  <c r="L22" i="8"/>
  <c r="D22" i="9"/>
  <c r="F22" i="9" s="1"/>
  <c r="R22" i="8"/>
  <c r="Q22" i="8"/>
  <c r="R30" i="8"/>
  <c r="L30" i="8"/>
  <c r="D30" i="9"/>
  <c r="F30" i="9" s="1"/>
  <c r="Q30" i="8"/>
  <c r="R38" i="8"/>
  <c r="L38" i="8"/>
  <c r="D38" i="9"/>
  <c r="F38" i="9" s="1"/>
  <c r="Q38" i="8"/>
  <c r="R46" i="8"/>
  <c r="L46" i="8"/>
  <c r="D46" i="9"/>
  <c r="F46" i="9" s="1"/>
  <c r="Q46" i="8"/>
  <c r="R54" i="8"/>
  <c r="L54" i="8"/>
  <c r="D54" i="9"/>
  <c r="F54" i="9" s="1"/>
  <c r="Q54" i="8"/>
  <c r="R230" i="8"/>
  <c r="L230" i="8"/>
  <c r="D230" i="9"/>
  <c r="F230" i="9" s="1"/>
  <c r="Q230" i="8"/>
  <c r="R246" i="8"/>
  <c r="L246" i="8"/>
  <c r="D246" i="9"/>
  <c r="F246" i="9" s="1"/>
  <c r="Q246" i="8"/>
  <c r="R213" i="8"/>
  <c r="L213" i="8"/>
  <c r="Q213" i="8"/>
  <c r="D213" i="9"/>
  <c r="F213" i="9" s="1"/>
  <c r="R215" i="8"/>
  <c r="L215" i="8"/>
  <c r="D215" i="9"/>
  <c r="F215" i="9" s="1"/>
  <c r="Q215" i="8"/>
  <c r="R223" i="8"/>
  <c r="L223" i="8"/>
  <c r="Q223" i="8"/>
  <c r="D223" i="9"/>
  <c r="F223" i="9" s="1"/>
  <c r="L216" i="8"/>
  <c r="D216" i="9"/>
  <c r="F216" i="9" s="1"/>
  <c r="R216" i="8"/>
  <c r="Q216" i="8"/>
  <c r="R232" i="8"/>
  <c r="L232" i="8"/>
  <c r="D232" i="9"/>
  <c r="F232" i="9" s="1"/>
  <c r="Q232" i="8"/>
  <c r="R142" i="8"/>
  <c r="L142" i="8"/>
  <c r="D142" i="9"/>
  <c r="F142" i="9" s="1"/>
  <c r="Q142" i="8"/>
  <c r="R161" i="8"/>
  <c r="L161" i="8"/>
  <c r="D161" i="9"/>
  <c r="F161" i="9" s="1"/>
  <c r="Q161" i="8"/>
  <c r="R169" i="8"/>
  <c r="L169" i="8"/>
  <c r="D169" i="9"/>
  <c r="F169" i="9" s="1"/>
  <c r="Q169" i="8"/>
  <c r="R177" i="8"/>
  <c r="L177" i="8"/>
  <c r="D177" i="9"/>
  <c r="F177" i="9" s="1"/>
  <c r="Q177" i="8"/>
  <c r="R185" i="8"/>
  <c r="L185" i="8"/>
  <c r="D185" i="9"/>
  <c r="F185" i="9" s="1"/>
  <c r="Q185" i="8"/>
  <c r="R193" i="8"/>
  <c r="L193" i="8"/>
  <c r="D193" i="9"/>
  <c r="F193" i="9" s="1"/>
  <c r="Q193" i="8"/>
  <c r="R201" i="8"/>
  <c r="L201" i="8"/>
  <c r="D201" i="9"/>
  <c r="F201" i="9" s="1"/>
  <c r="Q201" i="8"/>
  <c r="R233" i="8"/>
  <c r="L233" i="8"/>
  <c r="D233" i="9"/>
  <c r="F233" i="9" s="1"/>
  <c r="Q233" i="8"/>
  <c r="R241" i="8"/>
  <c r="L241" i="8"/>
  <c r="D241" i="9"/>
  <c r="F241" i="9" s="1"/>
  <c r="Q241" i="8"/>
  <c r="R171" i="8"/>
  <c r="D171" i="9"/>
  <c r="F171" i="9" s="1"/>
  <c r="L171" i="8"/>
  <c r="Q171" i="8"/>
  <c r="R187" i="8"/>
  <c r="D187" i="9"/>
  <c r="F187" i="9" s="1"/>
  <c r="L187" i="8"/>
  <c r="Q187" i="8"/>
  <c r="R203" i="8"/>
  <c r="D203" i="9"/>
  <c r="F203" i="9" s="1"/>
  <c r="L203" i="8"/>
  <c r="Q203" i="8"/>
  <c r="R219" i="8"/>
  <c r="L219" i="8"/>
  <c r="D219" i="9"/>
  <c r="F219" i="9" s="1"/>
  <c r="Q219" i="8"/>
  <c r="R235" i="8"/>
  <c r="D235" i="9"/>
  <c r="F235" i="9" s="1"/>
  <c r="L235" i="8"/>
  <c r="Q235" i="8"/>
  <c r="L12" i="8"/>
  <c r="Q12" i="8"/>
  <c r="D12" i="9"/>
  <c r="F12" i="9" s="1"/>
  <c r="R12" i="8"/>
  <c r="L20" i="8"/>
  <c r="Q20" i="8"/>
  <c r="D20" i="9"/>
  <c r="F20" i="9" s="1"/>
  <c r="R20" i="8"/>
  <c r="R28" i="8"/>
  <c r="L28" i="8"/>
  <c r="D28" i="9"/>
  <c r="F28" i="9" s="1"/>
  <c r="Q28" i="8"/>
  <c r="R36" i="8"/>
  <c r="L36" i="8"/>
  <c r="D36" i="9"/>
  <c r="F36" i="9" s="1"/>
  <c r="Q36" i="8"/>
  <c r="R44" i="8"/>
  <c r="L44" i="8"/>
  <c r="D44" i="9"/>
  <c r="F44" i="9" s="1"/>
  <c r="Q44" i="8"/>
  <c r="R52" i="8"/>
  <c r="L52" i="8"/>
  <c r="D52" i="9"/>
  <c r="F52" i="9" s="1"/>
  <c r="Q52" i="8"/>
  <c r="R163" i="8"/>
  <c r="D163" i="9"/>
  <c r="F163" i="9" s="1"/>
  <c r="L163" i="8"/>
  <c r="Q163" i="8"/>
  <c r="R179" i="8"/>
  <c r="D179" i="9"/>
  <c r="F179" i="9" s="1"/>
  <c r="L179" i="8"/>
  <c r="Q179" i="8"/>
  <c r="R195" i="8"/>
  <c r="D195" i="9"/>
  <c r="F195" i="9" s="1"/>
  <c r="L195" i="8"/>
  <c r="Q195" i="8"/>
  <c r="R211" i="8"/>
  <c r="L211" i="8"/>
  <c r="D211" i="9"/>
  <c r="F211" i="9" s="1"/>
  <c r="Q211" i="8"/>
  <c r="R227" i="8"/>
  <c r="L227" i="8"/>
  <c r="D227" i="9"/>
  <c r="F227" i="9" s="1"/>
  <c r="Q227" i="8"/>
  <c r="R243" i="8"/>
  <c r="D243" i="9"/>
  <c r="F243" i="9" s="1"/>
  <c r="L243" i="8"/>
  <c r="Q243" i="8"/>
  <c r="R221" i="8"/>
  <c r="L221" i="8"/>
  <c r="D221" i="9"/>
  <c r="F221" i="9" s="1"/>
  <c r="Q221" i="8"/>
  <c r="R224" i="8"/>
  <c r="Q224" i="8"/>
  <c r="L224" i="8"/>
  <c r="D224" i="9"/>
  <c r="F224" i="9" s="1"/>
  <c r="R240" i="8"/>
  <c r="L240" i="8"/>
  <c r="D240" i="9"/>
  <c r="F240" i="9" s="1"/>
  <c r="Q240" i="8"/>
  <c r="R131" i="8"/>
  <c r="D131" i="9"/>
  <c r="F131" i="9" s="1"/>
  <c r="L131" i="8"/>
  <c r="Q131" i="8"/>
  <c r="R139" i="8"/>
  <c r="D139" i="9"/>
  <c r="F139" i="9" s="1"/>
  <c r="L139" i="8"/>
  <c r="Q139" i="8"/>
  <c r="R147" i="8"/>
  <c r="D147" i="9"/>
  <c r="F147" i="9" s="1"/>
  <c r="L147" i="8"/>
  <c r="Q147" i="8"/>
  <c r="R155" i="8"/>
  <c r="D155" i="9"/>
  <c r="F155" i="9" s="1"/>
  <c r="L155" i="8"/>
  <c r="Q155" i="8"/>
  <c r="R127" i="8"/>
  <c r="D127" i="9"/>
  <c r="F127" i="9" s="1"/>
  <c r="L127" i="8"/>
  <c r="Q127" i="8"/>
  <c r="R128" i="8"/>
  <c r="L128" i="8"/>
  <c r="D128" i="9"/>
  <c r="F128" i="9" s="1"/>
  <c r="Q128" i="8"/>
  <c r="R59" i="8"/>
  <c r="D59" i="9"/>
  <c r="F59" i="9" s="1"/>
  <c r="L59" i="8"/>
  <c r="Q59" i="8"/>
  <c r="R67" i="8"/>
  <c r="D67" i="9"/>
  <c r="F67" i="9" s="1"/>
  <c r="L67" i="8"/>
  <c r="Q67" i="8"/>
  <c r="R75" i="8"/>
  <c r="D75" i="9"/>
  <c r="F75" i="9" s="1"/>
  <c r="L75" i="8"/>
  <c r="Q75" i="8"/>
  <c r="R83" i="8"/>
  <c r="D83" i="9"/>
  <c r="F83" i="9" s="1"/>
  <c r="L83" i="8"/>
  <c r="Q83" i="8"/>
  <c r="R91" i="8"/>
  <c r="D91" i="9"/>
  <c r="F91" i="9" s="1"/>
  <c r="L91" i="8"/>
  <c r="Q91" i="8"/>
  <c r="R123" i="8"/>
  <c r="D123" i="9"/>
  <c r="F123" i="9" s="1"/>
  <c r="L123" i="8"/>
  <c r="Q123" i="8"/>
  <c r="R100" i="8"/>
  <c r="L100" i="8"/>
  <c r="D100" i="9"/>
  <c r="F100" i="9" s="1"/>
  <c r="Q100" i="8"/>
  <c r="R124" i="8"/>
  <c r="L124" i="8"/>
  <c r="D124" i="9"/>
  <c r="F124" i="9" s="1"/>
  <c r="Q124" i="8"/>
  <c r="R134" i="8"/>
  <c r="L134" i="8"/>
  <c r="D134" i="9"/>
  <c r="F134" i="9" s="1"/>
  <c r="Q134" i="8"/>
  <c r="R150" i="8"/>
  <c r="L150" i="8"/>
  <c r="D150" i="9"/>
  <c r="F150" i="9" s="1"/>
  <c r="Q150" i="8"/>
  <c r="D23" i="9"/>
  <c r="F23" i="9" s="1"/>
  <c r="R23" i="8"/>
  <c r="Q23" i="8"/>
  <c r="L23" i="8"/>
  <c r="R31" i="8"/>
  <c r="D31" i="9"/>
  <c r="F31" i="9" s="1"/>
  <c r="Q31" i="8"/>
  <c r="L31" i="8"/>
  <c r="R39" i="8"/>
  <c r="D39" i="9"/>
  <c r="F39" i="9" s="1"/>
  <c r="Q39" i="8"/>
  <c r="L39" i="8"/>
  <c r="R47" i="8"/>
  <c r="D47" i="9"/>
  <c r="F47" i="9" s="1"/>
  <c r="Q47" i="8"/>
  <c r="L47" i="8"/>
  <c r="R55" i="8"/>
  <c r="D55" i="9"/>
  <c r="F55" i="9" s="1"/>
  <c r="Q55" i="8"/>
  <c r="L55" i="8"/>
  <c r="R63" i="8"/>
  <c r="D63" i="9"/>
  <c r="F63" i="9" s="1"/>
  <c r="Q63" i="8"/>
  <c r="L63" i="8"/>
  <c r="R71" i="8"/>
  <c r="D71" i="9"/>
  <c r="F71" i="9" s="1"/>
  <c r="Q71" i="8"/>
  <c r="L71" i="8"/>
  <c r="R79" i="8"/>
  <c r="D79" i="9"/>
  <c r="F79" i="9" s="1"/>
  <c r="Q79" i="8"/>
  <c r="L79" i="8"/>
  <c r="R87" i="8"/>
  <c r="D87" i="9"/>
  <c r="F87" i="9" s="1"/>
  <c r="L87" i="8"/>
  <c r="Q87" i="8"/>
  <c r="L8" i="8"/>
  <c r="D8" i="9"/>
  <c r="F8" i="9" s="1"/>
  <c r="R8" i="8"/>
  <c r="Q8" i="8"/>
  <c r="L16" i="8"/>
  <c r="D16" i="9"/>
  <c r="F16" i="9" s="1"/>
  <c r="R16" i="8"/>
  <c r="Q16" i="8"/>
  <c r="L24" i="8"/>
  <c r="D24" i="9"/>
  <c r="F24" i="9" s="1"/>
  <c r="R24" i="8"/>
  <c r="Q24" i="8"/>
  <c r="R32" i="8"/>
  <c r="L32" i="8"/>
  <c r="D32" i="9"/>
  <c r="F32" i="9" s="1"/>
  <c r="Q32" i="8"/>
  <c r="R40" i="8"/>
  <c r="L40" i="8"/>
  <c r="D40" i="9"/>
  <c r="F40" i="9" s="1"/>
  <c r="Q40" i="8"/>
  <c r="R48" i="8"/>
  <c r="L48" i="8"/>
  <c r="D48" i="9"/>
  <c r="F48" i="9" s="1"/>
  <c r="Q48" i="8"/>
  <c r="R56" i="8"/>
  <c r="L56" i="8"/>
  <c r="D56" i="9"/>
  <c r="F56" i="9" s="1"/>
  <c r="Q56" i="8"/>
  <c r="R64" i="8"/>
  <c r="L64" i="8"/>
  <c r="D64" i="9"/>
  <c r="F64" i="9" s="1"/>
  <c r="Q64" i="8"/>
  <c r="R72" i="8"/>
  <c r="L72" i="8"/>
  <c r="D72" i="9"/>
  <c r="F72" i="9" s="1"/>
  <c r="Q72" i="8"/>
  <c r="R80" i="8"/>
  <c r="L80" i="8"/>
  <c r="D80" i="9"/>
  <c r="F80" i="9" s="1"/>
  <c r="Q80" i="8"/>
  <c r="R88" i="8"/>
  <c r="L88" i="8"/>
  <c r="D88" i="9"/>
  <c r="F88" i="9" s="1"/>
  <c r="Q88" i="8"/>
  <c r="R96" i="8"/>
  <c r="L96" i="8"/>
  <c r="D96" i="9"/>
  <c r="F96" i="9" s="1"/>
  <c r="Q96" i="8"/>
  <c r="R104" i="8"/>
  <c r="L104" i="8"/>
  <c r="D104" i="9"/>
  <c r="F104" i="9" s="1"/>
  <c r="Q104" i="8"/>
  <c r="R112" i="8"/>
  <c r="L112" i="8"/>
  <c r="D112" i="9"/>
  <c r="F112" i="9" s="1"/>
  <c r="Q112" i="8"/>
  <c r="R120" i="8"/>
  <c r="L120" i="8"/>
  <c r="D120" i="9"/>
  <c r="F120" i="9" s="1"/>
  <c r="Q120" i="8"/>
  <c r="L9" i="9"/>
  <c r="R9" i="9"/>
  <c r="D9" i="10"/>
  <c r="F9" i="10" s="1"/>
  <c r="Q9" i="9"/>
  <c r="R130" i="8"/>
  <c r="L130" i="8"/>
  <c r="D130" i="9"/>
  <c r="F130" i="9" s="1"/>
  <c r="Q130" i="8"/>
  <c r="R158" i="8"/>
  <c r="L158" i="8"/>
  <c r="D158" i="9"/>
  <c r="F158" i="9" s="1"/>
  <c r="Q158" i="8"/>
  <c r="R174" i="8"/>
  <c r="L174" i="8"/>
  <c r="D174" i="9"/>
  <c r="F174" i="9" s="1"/>
  <c r="Q174" i="8"/>
  <c r="R190" i="8"/>
  <c r="L190" i="8"/>
  <c r="D190" i="9"/>
  <c r="F190" i="9" s="1"/>
  <c r="Q190" i="8"/>
  <c r="L206" i="8"/>
  <c r="R206" i="8"/>
  <c r="D206" i="9"/>
  <c r="F206" i="9" s="1"/>
  <c r="Q206" i="8"/>
  <c r="D222" i="9"/>
  <c r="F222" i="9" s="1"/>
  <c r="L222" i="8"/>
  <c r="R222" i="8"/>
  <c r="Q222" i="8"/>
  <c r="R136" i="8"/>
  <c r="L136" i="8"/>
  <c r="D136" i="9"/>
  <c r="F136" i="9" s="1"/>
  <c r="Q136" i="8"/>
  <c r="R152" i="8"/>
  <c r="L152" i="8"/>
  <c r="D152" i="9"/>
  <c r="F152" i="9" s="1"/>
  <c r="Q152" i="8"/>
  <c r="R168" i="8"/>
  <c r="L168" i="8"/>
  <c r="D168" i="9"/>
  <c r="F168" i="9" s="1"/>
  <c r="Q168" i="8"/>
  <c r="R184" i="8"/>
  <c r="L184" i="8"/>
  <c r="D184" i="9"/>
  <c r="F184" i="9" s="1"/>
  <c r="Q184" i="8"/>
  <c r="R200" i="8"/>
  <c r="L200" i="8"/>
  <c r="D200" i="9"/>
  <c r="F200" i="9" s="1"/>
  <c r="Q200" i="8"/>
  <c r="Q17" i="8"/>
  <c r="L17" i="8"/>
  <c r="D17" i="9"/>
  <c r="F17" i="9" s="1"/>
  <c r="R17" i="8"/>
  <c r="Q25" i="8"/>
  <c r="L25" i="8"/>
  <c r="D25" i="9"/>
  <c r="F25" i="9" s="1"/>
  <c r="R25" i="8"/>
  <c r="R33" i="8"/>
  <c r="L33" i="8"/>
  <c r="D33" i="9"/>
  <c r="F33" i="9" s="1"/>
  <c r="Q33" i="8"/>
  <c r="R41" i="8"/>
  <c r="L41" i="8"/>
  <c r="D41" i="9"/>
  <c r="F41" i="9" s="1"/>
  <c r="Q41" i="8"/>
  <c r="R49" i="8"/>
  <c r="L49" i="8"/>
  <c r="D49" i="9"/>
  <c r="F49" i="9" s="1"/>
  <c r="Q49" i="8"/>
  <c r="R57" i="8"/>
  <c r="L57" i="8"/>
  <c r="D57" i="9"/>
  <c r="F57" i="9" s="1"/>
  <c r="Q57" i="8"/>
  <c r="R65" i="8"/>
  <c r="L65" i="8"/>
  <c r="D65" i="9"/>
  <c r="F65" i="9" s="1"/>
  <c r="Q65" i="8"/>
  <c r="R73" i="8"/>
  <c r="L73" i="8"/>
  <c r="D73" i="9"/>
  <c r="F73" i="9" s="1"/>
  <c r="Q73" i="8"/>
  <c r="R81" i="8"/>
  <c r="L81" i="8"/>
  <c r="D81" i="9"/>
  <c r="F81" i="9" s="1"/>
  <c r="Q81" i="8"/>
  <c r="R89" i="8"/>
  <c r="L89" i="8"/>
  <c r="D89" i="9"/>
  <c r="F89" i="9" s="1"/>
  <c r="Q89" i="8"/>
  <c r="R97" i="8"/>
  <c r="L97" i="8"/>
  <c r="D97" i="9"/>
  <c r="F97" i="9" s="1"/>
  <c r="Q97" i="8"/>
  <c r="R105" i="8"/>
  <c r="L105" i="8"/>
  <c r="D105" i="9"/>
  <c r="F105" i="9" s="1"/>
  <c r="Q105" i="8"/>
  <c r="R137" i="8"/>
  <c r="L137" i="8"/>
  <c r="D137" i="9"/>
  <c r="F137" i="9" s="1"/>
  <c r="Q137" i="8"/>
  <c r="R145" i="8"/>
  <c r="L145" i="8"/>
  <c r="D145" i="9"/>
  <c r="F145" i="9" s="1"/>
  <c r="Q145" i="8"/>
  <c r="R153" i="8"/>
  <c r="L153" i="8"/>
  <c r="D153" i="9"/>
  <c r="F153" i="9" s="1"/>
  <c r="Q153" i="8"/>
  <c r="L10" i="8"/>
  <c r="D10" i="9"/>
  <c r="F10" i="9" s="1"/>
  <c r="R10" i="8"/>
  <c r="Q10" i="8"/>
  <c r="L18" i="8"/>
  <c r="D18" i="9"/>
  <c r="F18" i="9" s="1"/>
  <c r="R18" i="8"/>
  <c r="Q18" i="8"/>
  <c r="R26" i="8"/>
  <c r="L26" i="8"/>
  <c r="D26" i="9"/>
  <c r="F26" i="9" s="1"/>
  <c r="Q26" i="8"/>
  <c r="R34" i="8"/>
  <c r="L34" i="8"/>
  <c r="D34" i="9"/>
  <c r="F34" i="9" s="1"/>
  <c r="Q34" i="8"/>
  <c r="R42" i="8"/>
  <c r="L42" i="8"/>
  <c r="D42" i="9"/>
  <c r="F42" i="9" s="1"/>
  <c r="Q42" i="8"/>
  <c r="R50" i="8"/>
  <c r="L50" i="8"/>
  <c r="D50" i="9"/>
  <c r="F50" i="9" s="1"/>
  <c r="Q50" i="8"/>
  <c r="R58" i="8"/>
  <c r="L58" i="8"/>
  <c r="D58" i="9"/>
  <c r="F58" i="9" s="1"/>
  <c r="Q58" i="8"/>
  <c r="R98" i="8"/>
  <c r="L98" i="8"/>
  <c r="D98" i="9"/>
  <c r="F98" i="9" s="1"/>
  <c r="Q98" i="8"/>
  <c r="R106" i="8"/>
  <c r="L106" i="8"/>
  <c r="D106" i="9"/>
  <c r="F106" i="9" s="1"/>
  <c r="Q106" i="8"/>
  <c r="R140" i="8"/>
  <c r="L140" i="8"/>
  <c r="D140" i="9"/>
  <c r="F140" i="9" s="1"/>
  <c r="Q140" i="8"/>
  <c r="R135" i="8"/>
  <c r="D135" i="9"/>
  <c r="F135" i="9" s="1"/>
  <c r="L135" i="8"/>
  <c r="Q135" i="8"/>
  <c r="R151" i="8"/>
  <c r="D151" i="9"/>
  <c r="F151" i="9" s="1"/>
  <c r="L151" i="8"/>
  <c r="Q151" i="8"/>
  <c r="R209" i="8"/>
  <c r="L209" i="8"/>
  <c r="D209" i="9"/>
  <c r="F209" i="9" s="1"/>
  <c r="Q209" i="8"/>
  <c r="R217" i="8"/>
  <c r="L217" i="8"/>
  <c r="D217" i="9"/>
  <c r="F217" i="9" s="1"/>
  <c r="Q217" i="8"/>
  <c r="R225" i="8"/>
  <c r="L225" i="8"/>
  <c r="D225" i="9"/>
  <c r="F225" i="9" s="1"/>
  <c r="Q225" i="8"/>
  <c r="R234" i="8"/>
  <c r="D234" i="9"/>
  <c r="F234" i="9" s="1"/>
  <c r="L234" i="8"/>
  <c r="Q234" i="8"/>
  <c r="R242" i="8"/>
  <c r="D242" i="9"/>
  <c r="F242" i="9" s="1"/>
  <c r="L242" i="8"/>
  <c r="Q242" i="8"/>
  <c r="L19" i="8"/>
  <c r="D19" i="9"/>
  <c r="F19" i="9" s="1"/>
  <c r="R19" i="8"/>
  <c r="Q19" i="8"/>
  <c r="R27" i="8"/>
  <c r="D27" i="9"/>
  <c r="F27" i="9" s="1"/>
  <c r="L27" i="8"/>
  <c r="Q27" i="8"/>
  <c r="R35" i="8"/>
  <c r="D35" i="9"/>
  <c r="F35" i="9" s="1"/>
  <c r="L35" i="8"/>
  <c r="Q35" i="8"/>
  <c r="R43" i="8"/>
  <c r="D43" i="9"/>
  <c r="F43" i="9" s="1"/>
  <c r="L43" i="8"/>
  <c r="Q43" i="8"/>
  <c r="R51" i="8"/>
  <c r="D51" i="9"/>
  <c r="F51" i="9" s="1"/>
  <c r="L51" i="8"/>
  <c r="Q51" i="8"/>
  <c r="R99" i="8"/>
  <c r="D99" i="9"/>
  <c r="F99" i="9" s="1"/>
  <c r="L99" i="8"/>
  <c r="Q99" i="8"/>
  <c r="R107" i="8"/>
  <c r="D107" i="9"/>
  <c r="F107" i="9" s="1"/>
  <c r="L107" i="8"/>
  <c r="Q107" i="8"/>
  <c r="R115" i="8"/>
  <c r="D115" i="9"/>
  <c r="F115" i="9" s="1"/>
  <c r="L115" i="8"/>
  <c r="Q115" i="8"/>
  <c r="L4" i="7"/>
  <c r="R4" i="7"/>
  <c r="D4" i="8"/>
  <c r="F303" i="7"/>
  <c r="Q4" i="7"/>
  <c r="F3" i="9"/>
  <c r="R61" i="8"/>
  <c r="D61" i="9"/>
  <c r="F61" i="9" s="1"/>
  <c r="Q61" i="8"/>
  <c r="L61" i="8"/>
  <c r="R69" i="8"/>
  <c r="D69" i="9"/>
  <c r="F69" i="9" s="1"/>
  <c r="Q69" i="8"/>
  <c r="L69" i="8"/>
  <c r="R77" i="8"/>
  <c r="D77" i="9"/>
  <c r="F77" i="9" s="1"/>
  <c r="Q77" i="8"/>
  <c r="L77" i="8"/>
  <c r="R85" i="8"/>
  <c r="D85" i="9"/>
  <c r="F85" i="9" s="1"/>
  <c r="L85" i="8"/>
  <c r="Q85" i="8"/>
  <c r="R93" i="8"/>
  <c r="D93" i="9"/>
  <c r="F93" i="9" s="1"/>
  <c r="L93" i="8"/>
  <c r="Q93" i="8"/>
  <c r="R101" i="8"/>
  <c r="D101" i="9"/>
  <c r="F101" i="9" s="1"/>
  <c r="L101" i="8"/>
  <c r="Q101" i="8"/>
  <c r="R125" i="8"/>
  <c r="D125" i="9"/>
  <c r="F125" i="9" s="1"/>
  <c r="L125" i="8"/>
  <c r="Q125" i="8"/>
  <c r="R62" i="8"/>
  <c r="L62" i="8"/>
  <c r="D62" i="9"/>
  <c r="F62" i="9" s="1"/>
  <c r="Q62" i="8"/>
  <c r="R70" i="8"/>
  <c r="L70" i="8"/>
  <c r="D70" i="9"/>
  <c r="F70" i="9" s="1"/>
  <c r="Q70" i="8"/>
  <c r="R78" i="8"/>
  <c r="L78" i="8"/>
  <c r="D78" i="9"/>
  <c r="F78" i="9" s="1"/>
  <c r="Q78" i="8"/>
  <c r="R86" i="8"/>
  <c r="L86" i="8"/>
  <c r="D86" i="9"/>
  <c r="F86" i="9" s="1"/>
  <c r="Q86" i="8"/>
  <c r="R94" i="8"/>
  <c r="L94" i="8"/>
  <c r="D94" i="9"/>
  <c r="F94" i="9" s="1"/>
  <c r="Q94" i="8"/>
  <c r="R102" i="8"/>
  <c r="L102" i="8"/>
  <c r="D102" i="9"/>
  <c r="F102" i="9" s="1"/>
  <c r="Q102" i="8"/>
  <c r="R110" i="8"/>
  <c r="L110" i="8"/>
  <c r="D110" i="9"/>
  <c r="F110" i="9" s="1"/>
  <c r="Q110" i="8"/>
  <c r="R118" i="8"/>
  <c r="L118" i="8"/>
  <c r="D118" i="9"/>
  <c r="F118" i="9" s="1"/>
  <c r="Q118" i="8"/>
  <c r="R126" i="8"/>
  <c r="L126" i="8"/>
  <c r="D126" i="9"/>
  <c r="F126" i="9" s="1"/>
  <c r="Q126" i="8"/>
  <c r="R95" i="8"/>
  <c r="D95" i="9"/>
  <c r="F95" i="9" s="1"/>
  <c r="L95" i="8"/>
  <c r="Q95" i="8"/>
  <c r="R103" i="8"/>
  <c r="D103" i="9"/>
  <c r="F103" i="9" s="1"/>
  <c r="L103" i="8"/>
  <c r="Q103" i="8"/>
  <c r="R111" i="8"/>
  <c r="D111" i="9"/>
  <c r="F111" i="9" s="1"/>
  <c r="L111" i="8"/>
  <c r="Q111" i="8"/>
  <c r="R119" i="8"/>
  <c r="D119" i="9"/>
  <c r="F119" i="9" s="1"/>
  <c r="L119" i="8"/>
  <c r="Q119" i="8"/>
  <c r="R138" i="8"/>
  <c r="L138" i="8"/>
  <c r="D138" i="9"/>
  <c r="F138" i="9" s="1"/>
  <c r="Q138" i="8"/>
  <c r="R146" i="8"/>
  <c r="L146" i="8"/>
  <c r="D146" i="9"/>
  <c r="F146" i="9" s="1"/>
  <c r="Q146" i="8"/>
  <c r="R154" i="8"/>
  <c r="L154" i="8"/>
  <c r="D154" i="9"/>
  <c r="F154" i="9" s="1"/>
  <c r="Q154" i="8"/>
  <c r="R60" i="8"/>
  <c r="L60" i="8"/>
  <c r="D60" i="9"/>
  <c r="F60" i="9" s="1"/>
  <c r="Q60" i="8"/>
  <c r="R68" i="8"/>
  <c r="L68" i="8"/>
  <c r="D68" i="9"/>
  <c r="F68" i="9" s="1"/>
  <c r="Q68" i="8"/>
  <c r="R76" i="8"/>
  <c r="L76" i="8"/>
  <c r="D76" i="9"/>
  <c r="F76" i="9" s="1"/>
  <c r="Q76" i="8"/>
  <c r="R84" i="8"/>
  <c r="L84" i="8"/>
  <c r="D84" i="9"/>
  <c r="F84" i="9" s="1"/>
  <c r="Q84" i="8"/>
  <c r="R92" i="8"/>
  <c r="L92" i="8"/>
  <c r="D92" i="9"/>
  <c r="F92" i="9" s="1"/>
  <c r="Q92" i="8"/>
  <c r="R108" i="8"/>
  <c r="L108" i="8"/>
  <c r="D108" i="9"/>
  <c r="F108" i="9" s="1"/>
  <c r="Q108" i="8"/>
  <c r="R116" i="8"/>
  <c r="L116" i="8"/>
  <c r="D116" i="9"/>
  <c r="F116" i="9" s="1"/>
  <c r="Q116" i="8"/>
  <c r="R166" i="8"/>
  <c r="L166" i="8"/>
  <c r="D166" i="9"/>
  <c r="F166" i="9" s="1"/>
  <c r="Q166" i="8"/>
  <c r="R182" i="8"/>
  <c r="L182" i="8"/>
  <c r="D182" i="9"/>
  <c r="F182" i="9" s="1"/>
  <c r="Q182" i="8"/>
  <c r="R198" i="8"/>
  <c r="L198" i="8"/>
  <c r="D198" i="9"/>
  <c r="F198" i="9" s="1"/>
  <c r="Q198" i="8"/>
  <c r="R214" i="8"/>
  <c r="D214" i="9"/>
  <c r="F214" i="9" s="1"/>
  <c r="L214" i="8"/>
  <c r="Q214" i="8"/>
  <c r="R160" i="8"/>
  <c r="L160" i="8"/>
  <c r="D160" i="9"/>
  <c r="F160" i="9" s="1"/>
  <c r="Q160" i="8"/>
  <c r="R176" i="8"/>
  <c r="L176" i="8"/>
  <c r="D176" i="9"/>
  <c r="F176" i="9" s="1"/>
  <c r="Q176" i="8"/>
  <c r="R192" i="8"/>
  <c r="L192" i="8"/>
  <c r="D192" i="9"/>
  <c r="F192" i="9" s="1"/>
  <c r="Q192" i="8"/>
  <c r="L208" i="8"/>
  <c r="D208" i="9"/>
  <c r="F208" i="9" s="1"/>
  <c r="R208" i="8"/>
  <c r="Q208" i="8"/>
  <c r="R113" i="8"/>
  <c r="L113" i="8"/>
  <c r="D113" i="9"/>
  <c r="F113" i="9" s="1"/>
  <c r="Q113" i="8"/>
  <c r="R121" i="8"/>
  <c r="L121" i="8"/>
  <c r="D121" i="9"/>
  <c r="F121" i="9" s="1"/>
  <c r="Q121" i="8"/>
  <c r="R129" i="8"/>
  <c r="L129" i="8"/>
  <c r="D129" i="9"/>
  <c r="F129" i="9" s="1"/>
  <c r="Q129" i="8"/>
  <c r="R66" i="8"/>
  <c r="L66" i="8"/>
  <c r="D66" i="9"/>
  <c r="F66" i="9" s="1"/>
  <c r="Q66" i="8"/>
  <c r="R74" i="8"/>
  <c r="L74" i="8"/>
  <c r="D74" i="9"/>
  <c r="F74" i="9" s="1"/>
  <c r="Q74" i="8"/>
  <c r="R82" i="8"/>
  <c r="L82" i="8"/>
  <c r="D82" i="9"/>
  <c r="F82" i="9" s="1"/>
  <c r="Q82" i="8"/>
  <c r="R90" i="8"/>
  <c r="L90" i="8"/>
  <c r="D90" i="9"/>
  <c r="F90" i="9" s="1"/>
  <c r="Q90" i="8"/>
  <c r="R114" i="8"/>
  <c r="L114" i="8"/>
  <c r="D114" i="9"/>
  <c r="F114" i="9" s="1"/>
  <c r="Q114" i="8"/>
  <c r="R122" i="8"/>
  <c r="L122" i="8"/>
  <c r="D122" i="9"/>
  <c r="F122" i="9" s="1"/>
  <c r="Q122" i="8"/>
  <c r="R165" i="8"/>
  <c r="D165" i="9"/>
  <c r="F165" i="9" s="1"/>
  <c r="L165" i="8"/>
  <c r="Q165" i="8"/>
  <c r="R181" i="8"/>
  <c r="D181" i="9"/>
  <c r="F181" i="9" s="1"/>
  <c r="L181" i="8"/>
  <c r="Q181" i="8"/>
  <c r="R197" i="8"/>
  <c r="D197" i="9"/>
  <c r="F197" i="9" s="1"/>
  <c r="L197" i="8"/>
  <c r="Q197" i="8"/>
  <c r="R229" i="8"/>
  <c r="L229" i="8"/>
  <c r="D229" i="9"/>
  <c r="F229" i="9" s="1"/>
  <c r="Q229" i="8"/>
  <c r="R245" i="8"/>
  <c r="L245" i="8"/>
  <c r="D245" i="9"/>
  <c r="F245" i="9" s="1"/>
  <c r="Q245" i="8"/>
  <c r="R238" i="8"/>
  <c r="L238" i="8"/>
  <c r="D238" i="9"/>
  <c r="F238" i="9" s="1"/>
  <c r="Q238" i="8"/>
  <c r="R159" i="8"/>
  <c r="D159" i="9"/>
  <c r="F159" i="9" s="1"/>
  <c r="L159" i="8"/>
  <c r="Q159" i="8"/>
  <c r="R167" i="8"/>
  <c r="D167" i="9"/>
  <c r="F167" i="9" s="1"/>
  <c r="L167" i="8"/>
  <c r="Q167" i="8"/>
  <c r="R175" i="8"/>
  <c r="D175" i="9"/>
  <c r="F175" i="9" s="1"/>
  <c r="L175" i="8"/>
  <c r="Q175" i="8"/>
  <c r="R183" i="8"/>
  <c r="D183" i="9"/>
  <c r="F183" i="9" s="1"/>
  <c r="L183" i="8"/>
  <c r="Q183" i="8"/>
  <c r="R191" i="8"/>
  <c r="D191" i="9"/>
  <c r="F191" i="9" s="1"/>
  <c r="L191" i="8"/>
  <c r="Q191" i="8"/>
  <c r="R199" i="8"/>
  <c r="D199" i="9"/>
  <c r="F199" i="9" s="1"/>
  <c r="L199" i="8"/>
  <c r="Q199" i="8"/>
  <c r="L207" i="8"/>
  <c r="D207" i="9"/>
  <c r="F207" i="9" s="1"/>
  <c r="R207" i="8"/>
  <c r="Q207" i="8"/>
  <c r="R231" i="8"/>
  <c r="L231" i="8"/>
  <c r="D231" i="9"/>
  <c r="F231" i="9" s="1"/>
  <c r="Q231" i="8"/>
  <c r="R239" i="8"/>
  <c r="L239" i="8"/>
  <c r="D239" i="9"/>
  <c r="F239" i="9" s="1"/>
  <c r="Q239" i="8"/>
  <c r="R247" i="8"/>
  <c r="L247" i="8"/>
  <c r="D247" i="9"/>
  <c r="F247" i="9" s="1"/>
  <c r="Q247" i="8"/>
  <c r="R144" i="8"/>
  <c r="L144" i="8"/>
  <c r="D144" i="9"/>
  <c r="F144" i="9" s="1"/>
  <c r="Q144" i="8"/>
  <c r="L248" i="9" l="1"/>
  <c r="D248" i="10"/>
  <c r="F248" i="10" s="1"/>
  <c r="R248" i="9"/>
  <c r="Q248" i="9"/>
  <c r="L144" i="9"/>
  <c r="R144" i="9"/>
  <c r="D144" i="10"/>
  <c r="F144" i="10" s="1"/>
  <c r="Q144" i="9"/>
  <c r="L247" i="9"/>
  <c r="D247" i="10"/>
  <c r="F247" i="10" s="1"/>
  <c r="R247" i="9"/>
  <c r="Q247" i="9"/>
  <c r="L239" i="9"/>
  <c r="D239" i="10"/>
  <c r="F239" i="10" s="1"/>
  <c r="R239" i="9"/>
  <c r="Q239" i="9"/>
  <c r="L231" i="9"/>
  <c r="D231" i="10"/>
  <c r="F231" i="10" s="1"/>
  <c r="R231" i="9"/>
  <c r="Q231" i="9"/>
  <c r="L222" i="9"/>
  <c r="R222" i="9"/>
  <c r="D222" i="10"/>
  <c r="F222" i="10" s="1"/>
  <c r="Q222" i="9"/>
  <c r="L23" i="9"/>
  <c r="Q23" i="9"/>
  <c r="D23" i="10"/>
  <c r="F23" i="10" s="1"/>
  <c r="R23" i="9"/>
  <c r="L224" i="9"/>
  <c r="R224" i="9"/>
  <c r="D224" i="10"/>
  <c r="F224" i="10" s="1"/>
  <c r="Q224" i="9"/>
  <c r="L216" i="9"/>
  <c r="R216" i="9"/>
  <c r="D216" i="10"/>
  <c r="F216" i="10" s="1"/>
  <c r="Q216" i="9"/>
  <c r="L246" i="9"/>
  <c r="R246" i="9"/>
  <c r="D246" i="10"/>
  <c r="F246" i="10" s="1"/>
  <c r="Q246" i="9"/>
  <c r="L230" i="9"/>
  <c r="R230" i="9"/>
  <c r="D230" i="10"/>
  <c r="F230" i="10" s="1"/>
  <c r="Q230" i="9"/>
  <c r="L54" i="9"/>
  <c r="Q54" i="9"/>
  <c r="R54" i="9"/>
  <c r="D54" i="10"/>
  <c r="F54" i="10" s="1"/>
  <c r="L46" i="9"/>
  <c r="D46" i="10"/>
  <c r="F46" i="10" s="1"/>
  <c r="Q46" i="9"/>
  <c r="R46" i="9"/>
  <c r="L38" i="9"/>
  <c r="Q38" i="9"/>
  <c r="R38" i="9"/>
  <c r="D38" i="10"/>
  <c r="F38" i="10" s="1"/>
  <c r="L30" i="9"/>
  <c r="D30" i="10"/>
  <c r="F30" i="10" s="1"/>
  <c r="Q30" i="9"/>
  <c r="R30" i="9"/>
  <c r="L237" i="9"/>
  <c r="R237" i="9"/>
  <c r="D237" i="10"/>
  <c r="F237" i="10" s="1"/>
  <c r="Q237" i="9"/>
  <c r="L196" i="9"/>
  <c r="R196" i="9"/>
  <c r="D196" i="10"/>
  <c r="F196" i="10" s="1"/>
  <c r="Q196" i="9"/>
  <c r="L188" i="9"/>
  <c r="R188" i="9"/>
  <c r="D188" i="10"/>
  <c r="F188" i="10" s="1"/>
  <c r="Q188" i="9"/>
  <c r="L180" i="9"/>
  <c r="R180" i="9"/>
  <c r="D180" i="10"/>
  <c r="F180" i="10" s="1"/>
  <c r="Q180" i="9"/>
  <c r="L172" i="9"/>
  <c r="R172" i="9"/>
  <c r="D172" i="10"/>
  <c r="F172" i="10" s="1"/>
  <c r="Q172" i="9"/>
  <c r="L164" i="9"/>
  <c r="R164" i="9"/>
  <c r="D164" i="10"/>
  <c r="F164" i="10" s="1"/>
  <c r="Q164" i="9"/>
  <c r="L156" i="9"/>
  <c r="R156" i="9"/>
  <c r="D156" i="10"/>
  <c r="F156" i="10" s="1"/>
  <c r="Q156" i="9"/>
  <c r="R11" i="10"/>
  <c r="D11" i="11"/>
  <c r="F11" i="11" s="1"/>
  <c r="L11" i="10"/>
  <c r="Q11" i="10"/>
  <c r="L202" i="9"/>
  <c r="R202" i="9"/>
  <c r="D202" i="10"/>
  <c r="F202" i="10" s="1"/>
  <c r="Q202" i="9"/>
  <c r="L194" i="9"/>
  <c r="R194" i="9"/>
  <c r="D194" i="10"/>
  <c r="F194" i="10" s="1"/>
  <c r="Q194" i="9"/>
  <c r="L186" i="9"/>
  <c r="R186" i="9"/>
  <c r="D186" i="10"/>
  <c r="F186" i="10" s="1"/>
  <c r="Q186" i="9"/>
  <c r="L178" i="9"/>
  <c r="R178" i="9"/>
  <c r="D178" i="10"/>
  <c r="F178" i="10" s="1"/>
  <c r="Q178" i="9"/>
  <c r="L170" i="9"/>
  <c r="R170" i="9"/>
  <c r="D170" i="10"/>
  <c r="F170" i="10" s="1"/>
  <c r="Q170" i="9"/>
  <c r="L162" i="9"/>
  <c r="R162" i="9"/>
  <c r="D162" i="10"/>
  <c r="F162" i="10" s="1"/>
  <c r="Q162" i="9"/>
  <c r="L148" i="9"/>
  <c r="R148" i="9"/>
  <c r="D148" i="10"/>
  <c r="F148" i="10" s="1"/>
  <c r="Q148" i="9"/>
  <c r="L132" i="9"/>
  <c r="R132" i="9"/>
  <c r="D132" i="10"/>
  <c r="F132" i="10" s="1"/>
  <c r="Q132" i="9"/>
  <c r="L207" i="9"/>
  <c r="D207" i="10"/>
  <c r="F207" i="10" s="1"/>
  <c r="R207" i="9"/>
  <c r="Q207" i="9"/>
  <c r="L199" i="9"/>
  <c r="D199" i="10"/>
  <c r="F199" i="10" s="1"/>
  <c r="R199" i="9"/>
  <c r="Q199" i="9"/>
  <c r="L191" i="9"/>
  <c r="D191" i="10"/>
  <c r="F191" i="10" s="1"/>
  <c r="R191" i="9"/>
  <c r="Q191" i="9"/>
  <c r="L183" i="9"/>
  <c r="D183" i="10"/>
  <c r="F183" i="10" s="1"/>
  <c r="R183" i="9"/>
  <c r="Q183" i="9"/>
  <c r="L175" i="9"/>
  <c r="D175" i="10"/>
  <c r="F175" i="10" s="1"/>
  <c r="R175" i="9"/>
  <c r="Q175" i="9"/>
  <c r="L167" i="9"/>
  <c r="D167" i="10"/>
  <c r="F167" i="10" s="1"/>
  <c r="R167" i="9"/>
  <c r="Q167" i="9"/>
  <c r="L159" i="9"/>
  <c r="D159" i="10"/>
  <c r="F159" i="10" s="1"/>
  <c r="R159" i="9"/>
  <c r="Q159" i="9"/>
  <c r="L238" i="9"/>
  <c r="R238" i="9"/>
  <c r="D238" i="10"/>
  <c r="F238" i="10" s="1"/>
  <c r="Q238" i="9"/>
  <c r="L245" i="9"/>
  <c r="R245" i="9"/>
  <c r="D245" i="10"/>
  <c r="F245" i="10" s="1"/>
  <c r="Q245" i="9"/>
  <c r="L229" i="9"/>
  <c r="R229" i="9"/>
  <c r="D229" i="10"/>
  <c r="F229" i="10" s="1"/>
  <c r="Q229" i="9"/>
  <c r="L122" i="9"/>
  <c r="R122" i="9"/>
  <c r="D122" i="10"/>
  <c r="F122" i="10" s="1"/>
  <c r="Q122" i="9"/>
  <c r="L114" i="9"/>
  <c r="R114" i="9"/>
  <c r="D114" i="10"/>
  <c r="F114" i="10" s="1"/>
  <c r="Q114" i="9"/>
  <c r="L90" i="9"/>
  <c r="R90" i="9"/>
  <c r="D90" i="10"/>
  <c r="F90" i="10" s="1"/>
  <c r="Q90" i="9"/>
  <c r="L82" i="9"/>
  <c r="R82" i="9"/>
  <c r="D82" i="10"/>
  <c r="F82" i="10" s="1"/>
  <c r="Q82" i="9"/>
  <c r="L74" i="9"/>
  <c r="R74" i="9"/>
  <c r="D74" i="10"/>
  <c r="F74" i="10" s="1"/>
  <c r="Q74" i="9"/>
  <c r="L66" i="9"/>
  <c r="R66" i="9"/>
  <c r="D66" i="10"/>
  <c r="F66" i="10" s="1"/>
  <c r="Q66" i="9"/>
  <c r="L129" i="9"/>
  <c r="R129" i="9"/>
  <c r="D129" i="10"/>
  <c r="F129" i="10" s="1"/>
  <c r="Q129" i="9"/>
  <c r="L121" i="9"/>
  <c r="R121" i="9"/>
  <c r="D121" i="10"/>
  <c r="F121" i="10" s="1"/>
  <c r="Q121" i="9"/>
  <c r="L113" i="9"/>
  <c r="R113" i="9"/>
  <c r="D113" i="10"/>
  <c r="F113" i="10" s="1"/>
  <c r="Q113" i="9"/>
  <c r="L192" i="9"/>
  <c r="R192" i="9"/>
  <c r="D192" i="10"/>
  <c r="F192" i="10" s="1"/>
  <c r="Q192" i="9"/>
  <c r="L176" i="9"/>
  <c r="R176" i="9"/>
  <c r="D176" i="10"/>
  <c r="F176" i="10" s="1"/>
  <c r="Q176" i="9"/>
  <c r="L160" i="9"/>
  <c r="R160" i="9"/>
  <c r="D160" i="10"/>
  <c r="F160" i="10" s="1"/>
  <c r="Q160" i="9"/>
  <c r="L3" i="9"/>
  <c r="D3" i="10"/>
  <c r="Q3" i="9"/>
  <c r="R3" i="9"/>
  <c r="F4" i="8"/>
  <c r="D303" i="8"/>
  <c r="L225" i="9"/>
  <c r="R225" i="9"/>
  <c r="D225" i="10"/>
  <c r="F225" i="10" s="1"/>
  <c r="Q225" i="9"/>
  <c r="L217" i="9"/>
  <c r="R217" i="9"/>
  <c r="D217" i="10"/>
  <c r="F217" i="10" s="1"/>
  <c r="Q217" i="9"/>
  <c r="L209" i="9"/>
  <c r="R209" i="9"/>
  <c r="D209" i="10"/>
  <c r="F209" i="10" s="1"/>
  <c r="Q209" i="9"/>
  <c r="L140" i="9"/>
  <c r="R140" i="9"/>
  <c r="D140" i="10"/>
  <c r="F140" i="10" s="1"/>
  <c r="Q140" i="9"/>
  <c r="L106" i="9"/>
  <c r="R106" i="9"/>
  <c r="D106" i="10"/>
  <c r="F106" i="10" s="1"/>
  <c r="Q106" i="9"/>
  <c r="L98" i="9"/>
  <c r="R98" i="9"/>
  <c r="D98" i="10"/>
  <c r="F98" i="10" s="1"/>
  <c r="Q98" i="9"/>
  <c r="L58" i="9"/>
  <c r="D58" i="10"/>
  <c r="F58" i="10" s="1"/>
  <c r="R58" i="9"/>
  <c r="Q58" i="9"/>
  <c r="L50" i="9"/>
  <c r="R50" i="9"/>
  <c r="D50" i="10"/>
  <c r="F50" i="10" s="1"/>
  <c r="Q50" i="9"/>
  <c r="L42" i="9"/>
  <c r="D42" i="10"/>
  <c r="F42" i="10" s="1"/>
  <c r="R42" i="9"/>
  <c r="Q42" i="9"/>
  <c r="L34" i="9"/>
  <c r="R34" i="9"/>
  <c r="D34" i="10"/>
  <c r="F34" i="10" s="1"/>
  <c r="Q34" i="9"/>
  <c r="L26" i="9"/>
  <c r="R26" i="9"/>
  <c r="D26" i="10"/>
  <c r="F26" i="10" s="1"/>
  <c r="Q26" i="9"/>
  <c r="L153" i="9"/>
  <c r="R153" i="9"/>
  <c r="D153" i="10"/>
  <c r="F153" i="10" s="1"/>
  <c r="Q153" i="9"/>
  <c r="L145" i="9"/>
  <c r="R145" i="9"/>
  <c r="D145" i="10"/>
  <c r="F145" i="10" s="1"/>
  <c r="Q145" i="9"/>
  <c r="L137" i="9"/>
  <c r="R137" i="9"/>
  <c r="D137" i="10"/>
  <c r="F137" i="10" s="1"/>
  <c r="Q137" i="9"/>
  <c r="L105" i="9"/>
  <c r="R105" i="9"/>
  <c r="D105" i="10"/>
  <c r="F105" i="10" s="1"/>
  <c r="Q105" i="9"/>
  <c r="L97" i="9"/>
  <c r="R97" i="9"/>
  <c r="D97" i="10"/>
  <c r="F97" i="10" s="1"/>
  <c r="Q97" i="9"/>
  <c r="L89" i="9"/>
  <c r="R89" i="9"/>
  <c r="D89" i="10"/>
  <c r="F89" i="10" s="1"/>
  <c r="Q89" i="9"/>
  <c r="L81" i="9"/>
  <c r="R81" i="9"/>
  <c r="D81" i="10"/>
  <c r="F81" i="10" s="1"/>
  <c r="Q81" i="9"/>
  <c r="L73" i="9"/>
  <c r="R73" i="9"/>
  <c r="D73" i="10"/>
  <c r="F73" i="10" s="1"/>
  <c r="Q73" i="9"/>
  <c r="L65" i="9"/>
  <c r="R65" i="9"/>
  <c r="D65" i="10"/>
  <c r="F65" i="10" s="1"/>
  <c r="Q65" i="9"/>
  <c r="L57" i="9"/>
  <c r="D57" i="10"/>
  <c r="F57" i="10" s="1"/>
  <c r="R57" i="9"/>
  <c r="Q57" i="9"/>
  <c r="L49" i="9"/>
  <c r="D49" i="10"/>
  <c r="F49" i="10" s="1"/>
  <c r="R49" i="9"/>
  <c r="Q49" i="9"/>
  <c r="L41" i="9"/>
  <c r="D41" i="10"/>
  <c r="F41" i="10" s="1"/>
  <c r="R41" i="9"/>
  <c r="Q41" i="9"/>
  <c r="L33" i="9"/>
  <c r="D33" i="10"/>
  <c r="F33" i="10" s="1"/>
  <c r="R33" i="9"/>
  <c r="Q33" i="9"/>
  <c r="L25" i="9"/>
  <c r="R25" i="9"/>
  <c r="D25" i="10"/>
  <c r="F25" i="10" s="1"/>
  <c r="Q25" i="9"/>
  <c r="L17" i="9"/>
  <c r="R17" i="9"/>
  <c r="D17" i="10"/>
  <c r="F17" i="10" s="1"/>
  <c r="Q17" i="9"/>
  <c r="L200" i="9"/>
  <c r="R200" i="9"/>
  <c r="D200" i="10"/>
  <c r="F200" i="10" s="1"/>
  <c r="Q200" i="9"/>
  <c r="L184" i="9"/>
  <c r="R184" i="9"/>
  <c r="D184" i="10"/>
  <c r="F184" i="10" s="1"/>
  <c r="Q184" i="9"/>
  <c r="L168" i="9"/>
  <c r="R168" i="9"/>
  <c r="D168" i="10"/>
  <c r="F168" i="10" s="1"/>
  <c r="Q168" i="9"/>
  <c r="L152" i="9"/>
  <c r="R152" i="9"/>
  <c r="D152" i="10"/>
  <c r="F152" i="10" s="1"/>
  <c r="Q152" i="9"/>
  <c r="L136" i="9"/>
  <c r="R136" i="9"/>
  <c r="D136" i="10"/>
  <c r="F136" i="10" s="1"/>
  <c r="Q136" i="9"/>
  <c r="L150" i="9"/>
  <c r="R150" i="9"/>
  <c r="D150" i="10"/>
  <c r="F150" i="10" s="1"/>
  <c r="Q150" i="9"/>
  <c r="L134" i="9"/>
  <c r="R134" i="9"/>
  <c r="D134" i="10"/>
  <c r="F134" i="10" s="1"/>
  <c r="Q134" i="9"/>
  <c r="L124" i="9"/>
  <c r="R124" i="9"/>
  <c r="D124" i="10"/>
  <c r="F124" i="10" s="1"/>
  <c r="Q124" i="9"/>
  <c r="L100" i="9"/>
  <c r="R100" i="9"/>
  <c r="D100" i="10"/>
  <c r="F100" i="10" s="1"/>
  <c r="Q100" i="9"/>
  <c r="L128" i="9"/>
  <c r="R128" i="9"/>
  <c r="D128" i="10"/>
  <c r="F128" i="10" s="1"/>
  <c r="Q128" i="9"/>
  <c r="L240" i="9"/>
  <c r="R240" i="9"/>
  <c r="D240" i="10"/>
  <c r="F240" i="10" s="1"/>
  <c r="Q240" i="9"/>
  <c r="L221" i="9"/>
  <c r="R221" i="9"/>
  <c r="D221" i="10"/>
  <c r="F221" i="10" s="1"/>
  <c r="Q221" i="9"/>
  <c r="L227" i="9"/>
  <c r="D227" i="10"/>
  <c r="F227" i="10" s="1"/>
  <c r="R227" i="9"/>
  <c r="Q227" i="9"/>
  <c r="L211" i="9"/>
  <c r="D211" i="10"/>
  <c r="F211" i="10" s="1"/>
  <c r="R211" i="9"/>
  <c r="Q211" i="9"/>
  <c r="L22" i="9"/>
  <c r="D22" i="10"/>
  <c r="F22" i="10" s="1"/>
  <c r="R22" i="9"/>
  <c r="Q22" i="9"/>
  <c r="L14" i="9"/>
  <c r="R14" i="9"/>
  <c r="D14" i="10"/>
  <c r="F14" i="10" s="1"/>
  <c r="Q14" i="9"/>
  <c r="L6" i="9"/>
  <c r="D6" i="10"/>
  <c r="F6" i="10" s="1"/>
  <c r="R6" i="9"/>
  <c r="Q6" i="9"/>
  <c r="L205" i="9"/>
  <c r="R205" i="9"/>
  <c r="D205" i="10"/>
  <c r="F205" i="10" s="1"/>
  <c r="Q205" i="9"/>
  <c r="L189" i="9"/>
  <c r="R189" i="9"/>
  <c r="D189" i="10"/>
  <c r="F189" i="10" s="1"/>
  <c r="Q189" i="9"/>
  <c r="L173" i="9"/>
  <c r="R173" i="9"/>
  <c r="D173" i="10"/>
  <c r="F173" i="10" s="1"/>
  <c r="Q173" i="9"/>
  <c r="L157" i="9"/>
  <c r="R157" i="9"/>
  <c r="D157" i="10"/>
  <c r="F157" i="10" s="1"/>
  <c r="Q157" i="9"/>
  <c r="L149" i="9"/>
  <c r="R149" i="9"/>
  <c r="D149" i="10"/>
  <c r="F149" i="10" s="1"/>
  <c r="Q149" i="9"/>
  <c r="L141" i="9"/>
  <c r="R141" i="9"/>
  <c r="D141" i="10"/>
  <c r="F141" i="10" s="1"/>
  <c r="Q141" i="9"/>
  <c r="L133" i="9"/>
  <c r="R133" i="9"/>
  <c r="D133" i="10"/>
  <c r="F133" i="10" s="1"/>
  <c r="Q133" i="9"/>
  <c r="L117" i="9"/>
  <c r="R117" i="9"/>
  <c r="D117" i="10"/>
  <c r="F117" i="10" s="1"/>
  <c r="Q117" i="9"/>
  <c r="L109" i="9"/>
  <c r="R109" i="9"/>
  <c r="D109" i="10"/>
  <c r="F109" i="10" s="1"/>
  <c r="Q109" i="9"/>
  <c r="L53" i="9"/>
  <c r="Q53" i="9"/>
  <c r="R53" i="9"/>
  <c r="D53" i="10"/>
  <c r="F53" i="10" s="1"/>
  <c r="L45" i="9"/>
  <c r="Q45" i="9"/>
  <c r="R45" i="9"/>
  <c r="D45" i="10"/>
  <c r="F45" i="10" s="1"/>
  <c r="L37" i="9"/>
  <c r="Q37" i="9"/>
  <c r="R37" i="9"/>
  <c r="D37" i="10"/>
  <c r="F37" i="10" s="1"/>
  <c r="L29" i="9"/>
  <c r="D29" i="10"/>
  <c r="F29" i="10" s="1"/>
  <c r="Q29" i="9"/>
  <c r="R29" i="9"/>
  <c r="L244" i="9"/>
  <c r="R244" i="9"/>
  <c r="D244" i="10"/>
  <c r="F244" i="10" s="1"/>
  <c r="Q244" i="9"/>
  <c r="L236" i="9"/>
  <c r="R236" i="9"/>
  <c r="D236" i="10"/>
  <c r="F236" i="10" s="1"/>
  <c r="Q236" i="9"/>
  <c r="L228" i="9"/>
  <c r="R228" i="9"/>
  <c r="D228" i="10"/>
  <c r="F228" i="10" s="1"/>
  <c r="Q228" i="9"/>
  <c r="L220" i="9"/>
  <c r="R220" i="9"/>
  <c r="D220" i="10"/>
  <c r="F220" i="10" s="1"/>
  <c r="Q220" i="9"/>
  <c r="L212" i="9"/>
  <c r="R212" i="9"/>
  <c r="D212" i="10"/>
  <c r="F212" i="10" s="1"/>
  <c r="Q212" i="9"/>
  <c r="L204" i="9"/>
  <c r="R204" i="9"/>
  <c r="D204" i="10"/>
  <c r="F204" i="10" s="1"/>
  <c r="Q204" i="9"/>
  <c r="R7" i="10"/>
  <c r="D7" i="11"/>
  <c r="F7" i="11" s="1"/>
  <c r="L7" i="10"/>
  <c r="Q7" i="10"/>
  <c r="R13" i="10"/>
  <c r="L13" i="10"/>
  <c r="D13" i="11"/>
  <c r="F13" i="11" s="1"/>
  <c r="Q13" i="10"/>
  <c r="R5" i="10"/>
  <c r="L5" i="10"/>
  <c r="D5" i="11"/>
  <c r="F5" i="11" s="1"/>
  <c r="Q5" i="10"/>
  <c r="L226" i="9"/>
  <c r="R226" i="9"/>
  <c r="D226" i="10"/>
  <c r="F226" i="10" s="1"/>
  <c r="Q226" i="9"/>
  <c r="L210" i="9"/>
  <c r="R210" i="9"/>
  <c r="D210" i="10"/>
  <c r="F210" i="10" s="1"/>
  <c r="Q210" i="9"/>
  <c r="L143" i="9"/>
  <c r="D143" i="10"/>
  <c r="F143" i="10" s="1"/>
  <c r="R143" i="9"/>
  <c r="Q143" i="9"/>
  <c r="L197" i="9"/>
  <c r="R197" i="9"/>
  <c r="D197" i="10"/>
  <c r="F197" i="10" s="1"/>
  <c r="Q197" i="9"/>
  <c r="L181" i="9"/>
  <c r="R181" i="9"/>
  <c r="D181" i="10"/>
  <c r="F181" i="10" s="1"/>
  <c r="Q181" i="9"/>
  <c r="L165" i="9"/>
  <c r="R165" i="9"/>
  <c r="D165" i="10"/>
  <c r="F165" i="10" s="1"/>
  <c r="Q165" i="9"/>
  <c r="L208" i="9"/>
  <c r="R208" i="9"/>
  <c r="D208" i="10"/>
  <c r="F208" i="10" s="1"/>
  <c r="Q208" i="9"/>
  <c r="L198" i="9"/>
  <c r="R198" i="9"/>
  <c r="D198" i="10"/>
  <c r="F198" i="10" s="1"/>
  <c r="Q198" i="9"/>
  <c r="L182" i="9"/>
  <c r="R182" i="9"/>
  <c r="D182" i="10"/>
  <c r="F182" i="10" s="1"/>
  <c r="Q182" i="9"/>
  <c r="L166" i="9"/>
  <c r="R166" i="9"/>
  <c r="D166" i="10"/>
  <c r="F166" i="10" s="1"/>
  <c r="Q166" i="9"/>
  <c r="L116" i="9"/>
  <c r="R116" i="9"/>
  <c r="D116" i="10"/>
  <c r="F116" i="10" s="1"/>
  <c r="Q116" i="9"/>
  <c r="L108" i="9"/>
  <c r="R108" i="9"/>
  <c r="D108" i="10"/>
  <c r="F108" i="10" s="1"/>
  <c r="Q108" i="9"/>
  <c r="L92" i="9"/>
  <c r="R92" i="9"/>
  <c r="D92" i="10"/>
  <c r="F92" i="10" s="1"/>
  <c r="Q92" i="9"/>
  <c r="L84" i="9"/>
  <c r="R84" i="9"/>
  <c r="D84" i="10"/>
  <c r="F84" i="10" s="1"/>
  <c r="Q84" i="9"/>
  <c r="L76" i="9"/>
  <c r="R76" i="9"/>
  <c r="D76" i="10"/>
  <c r="F76" i="10" s="1"/>
  <c r="Q76" i="9"/>
  <c r="L68" i="9"/>
  <c r="R68" i="9"/>
  <c r="D68" i="10"/>
  <c r="F68" i="10" s="1"/>
  <c r="Q68" i="9"/>
  <c r="L60" i="9"/>
  <c r="R60" i="9"/>
  <c r="D60" i="10"/>
  <c r="F60" i="10" s="1"/>
  <c r="Q60" i="9"/>
  <c r="L154" i="9"/>
  <c r="R154" i="9"/>
  <c r="D154" i="10"/>
  <c r="F154" i="10" s="1"/>
  <c r="Q154" i="9"/>
  <c r="L146" i="9"/>
  <c r="R146" i="9"/>
  <c r="D146" i="10"/>
  <c r="F146" i="10" s="1"/>
  <c r="Q146" i="9"/>
  <c r="L138" i="9"/>
  <c r="R138" i="9"/>
  <c r="D138" i="10"/>
  <c r="F138" i="10" s="1"/>
  <c r="Q138" i="9"/>
  <c r="L126" i="9"/>
  <c r="R126" i="9"/>
  <c r="D126" i="10"/>
  <c r="F126" i="10" s="1"/>
  <c r="Q126" i="9"/>
  <c r="L118" i="9"/>
  <c r="R118" i="9"/>
  <c r="D118" i="10"/>
  <c r="F118" i="10" s="1"/>
  <c r="Q118" i="9"/>
  <c r="L110" i="9"/>
  <c r="R110" i="9"/>
  <c r="D110" i="10"/>
  <c r="F110" i="10" s="1"/>
  <c r="Q110" i="9"/>
  <c r="L102" i="9"/>
  <c r="R102" i="9"/>
  <c r="D102" i="10"/>
  <c r="F102" i="10" s="1"/>
  <c r="Q102" i="9"/>
  <c r="L94" i="9"/>
  <c r="R94" i="9"/>
  <c r="D94" i="10"/>
  <c r="F94" i="10" s="1"/>
  <c r="Q94" i="9"/>
  <c r="L86" i="9"/>
  <c r="R86" i="9"/>
  <c r="D86" i="10"/>
  <c r="F86" i="10" s="1"/>
  <c r="Q86" i="9"/>
  <c r="L78" i="9"/>
  <c r="R78" i="9"/>
  <c r="D78" i="10"/>
  <c r="F78" i="10" s="1"/>
  <c r="Q78" i="9"/>
  <c r="L70" i="9"/>
  <c r="R70" i="9"/>
  <c r="D70" i="10"/>
  <c r="F70" i="10" s="1"/>
  <c r="Q70" i="9"/>
  <c r="L62" i="9"/>
  <c r="D62" i="10"/>
  <c r="F62" i="10" s="1"/>
  <c r="R62" i="9"/>
  <c r="Q62" i="9"/>
  <c r="G6" i="16"/>
  <c r="E10" i="3"/>
  <c r="F6" i="16"/>
  <c r="E9" i="3"/>
  <c r="I6" i="16"/>
  <c r="E11" i="3"/>
  <c r="H6" i="16"/>
  <c r="E12" i="3"/>
  <c r="L115" i="9"/>
  <c r="D115" i="10"/>
  <c r="F115" i="10" s="1"/>
  <c r="R115" i="9"/>
  <c r="Q115" i="9"/>
  <c r="L107" i="9"/>
  <c r="D107" i="10"/>
  <c r="F107" i="10" s="1"/>
  <c r="R107" i="9"/>
  <c r="Q107" i="9"/>
  <c r="L99" i="9"/>
  <c r="D99" i="10"/>
  <c r="F99" i="10" s="1"/>
  <c r="R99" i="9"/>
  <c r="Q99" i="9"/>
  <c r="L51" i="9"/>
  <c r="D51" i="10"/>
  <c r="F51" i="10" s="1"/>
  <c r="R51" i="9"/>
  <c r="Q51" i="9"/>
  <c r="L43" i="9"/>
  <c r="D43" i="10"/>
  <c r="F43" i="10" s="1"/>
  <c r="R43" i="9"/>
  <c r="Q43" i="9"/>
  <c r="L35" i="9"/>
  <c r="D35" i="10"/>
  <c r="F35" i="10" s="1"/>
  <c r="R35" i="9"/>
  <c r="Q35" i="9"/>
  <c r="L27" i="9"/>
  <c r="Q27" i="9"/>
  <c r="D27" i="10"/>
  <c r="F27" i="10" s="1"/>
  <c r="R27" i="9"/>
  <c r="L19" i="9"/>
  <c r="Q19" i="9"/>
  <c r="R19" i="9"/>
  <c r="D19" i="10"/>
  <c r="F19" i="10" s="1"/>
  <c r="L242" i="9"/>
  <c r="R242" i="9"/>
  <c r="D242" i="10"/>
  <c r="F242" i="10" s="1"/>
  <c r="Q242" i="9"/>
  <c r="L234" i="9"/>
  <c r="R234" i="9"/>
  <c r="D234" i="10"/>
  <c r="F234" i="10" s="1"/>
  <c r="Q234" i="9"/>
  <c r="L151" i="9"/>
  <c r="D151" i="10"/>
  <c r="F151" i="10" s="1"/>
  <c r="R151" i="9"/>
  <c r="Q151" i="9"/>
  <c r="L135" i="9"/>
  <c r="D135" i="10"/>
  <c r="F135" i="10" s="1"/>
  <c r="R135" i="9"/>
  <c r="Q135" i="9"/>
  <c r="L18" i="9"/>
  <c r="D18" i="10"/>
  <c r="F18" i="10" s="1"/>
  <c r="R18" i="9"/>
  <c r="Q18" i="9"/>
  <c r="L10" i="9"/>
  <c r="R10" i="9"/>
  <c r="D10" i="10"/>
  <c r="F10" i="10" s="1"/>
  <c r="Q10" i="9"/>
  <c r="L206" i="9"/>
  <c r="R206" i="9"/>
  <c r="D206" i="10"/>
  <c r="F206" i="10" s="1"/>
  <c r="Q206" i="9"/>
  <c r="L190" i="9"/>
  <c r="R190" i="9"/>
  <c r="D190" i="10"/>
  <c r="F190" i="10" s="1"/>
  <c r="Q190" i="9"/>
  <c r="L174" i="9"/>
  <c r="R174" i="9"/>
  <c r="D174" i="10"/>
  <c r="F174" i="10" s="1"/>
  <c r="Q174" i="9"/>
  <c r="L158" i="9"/>
  <c r="R158" i="9"/>
  <c r="D158" i="10"/>
  <c r="F158" i="10" s="1"/>
  <c r="Q158" i="9"/>
  <c r="L130" i="9"/>
  <c r="R130" i="9"/>
  <c r="D130" i="10"/>
  <c r="F130" i="10" s="1"/>
  <c r="Q130" i="9"/>
  <c r="R9" i="10"/>
  <c r="L9" i="10"/>
  <c r="D9" i="11"/>
  <c r="F9" i="11" s="1"/>
  <c r="Q9" i="10"/>
  <c r="L120" i="9"/>
  <c r="R120" i="9"/>
  <c r="D120" i="10"/>
  <c r="F120" i="10" s="1"/>
  <c r="Q120" i="9"/>
  <c r="L112" i="9"/>
  <c r="R112" i="9"/>
  <c r="D112" i="10"/>
  <c r="F112" i="10" s="1"/>
  <c r="Q112" i="9"/>
  <c r="L104" i="9"/>
  <c r="R104" i="9"/>
  <c r="D104" i="10"/>
  <c r="F104" i="10" s="1"/>
  <c r="Q104" i="9"/>
  <c r="L96" i="9"/>
  <c r="R96" i="9"/>
  <c r="D96" i="10"/>
  <c r="F96" i="10" s="1"/>
  <c r="Q96" i="9"/>
  <c r="L88" i="9"/>
  <c r="R88" i="9"/>
  <c r="D88" i="10"/>
  <c r="F88" i="10" s="1"/>
  <c r="Q88" i="9"/>
  <c r="L80" i="9"/>
  <c r="R80" i="9"/>
  <c r="D80" i="10"/>
  <c r="F80" i="10" s="1"/>
  <c r="Q80" i="9"/>
  <c r="L72" i="9"/>
  <c r="R72" i="9"/>
  <c r="D72" i="10"/>
  <c r="F72" i="10" s="1"/>
  <c r="Q72" i="9"/>
  <c r="L64" i="9"/>
  <c r="R64" i="9"/>
  <c r="D64" i="10"/>
  <c r="F64" i="10" s="1"/>
  <c r="Q64" i="9"/>
  <c r="L56" i="9"/>
  <c r="Q56" i="9"/>
  <c r="R56" i="9"/>
  <c r="D56" i="10"/>
  <c r="F56" i="10" s="1"/>
  <c r="L48" i="9"/>
  <c r="D48" i="10"/>
  <c r="F48" i="10" s="1"/>
  <c r="R48" i="9"/>
  <c r="Q48" i="9"/>
  <c r="L40" i="9"/>
  <c r="Q40" i="9"/>
  <c r="R40" i="9"/>
  <c r="D40" i="10"/>
  <c r="F40" i="10" s="1"/>
  <c r="L32" i="9"/>
  <c r="D32" i="10"/>
  <c r="F32" i="10" s="1"/>
  <c r="R32" i="9"/>
  <c r="Q32" i="9"/>
  <c r="L123" i="9"/>
  <c r="D123" i="10"/>
  <c r="F123" i="10" s="1"/>
  <c r="R123" i="9"/>
  <c r="Q123" i="9"/>
  <c r="L91" i="9"/>
  <c r="D91" i="10"/>
  <c r="F91" i="10" s="1"/>
  <c r="R91" i="9"/>
  <c r="Q91" i="9"/>
  <c r="L83" i="9"/>
  <c r="D83" i="10"/>
  <c r="F83" i="10" s="1"/>
  <c r="Q83" i="9"/>
  <c r="R83" i="9"/>
  <c r="L75" i="9"/>
  <c r="D75" i="10"/>
  <c r="F75" i="10" s="1"/>
  <c r="Q75" i="9"/>
  <c r="R75" i="9"/>
  <c r="L67" i="9"/>
  <c r="D67" i="10"/>
  <c r="F67" i="10" s="1"/>
  <c r="Q67" i="9"/>
  <c r="R67" i="9"/>
  <c r="L59" i="9"/>
  <c r="D59" i="10"/>
  <c r="F59" i="10" s="1"/>
  <c r="Q59" i="9"/>
  <c r="R59" i="9"/>
  <c r="L127" i="9"/>
  <c r="D127" i="10"/>
  <c r="F127" i="10" s="1"/>
  <c r="R127" i="9"/>
  <c r="Q127" i="9"/>
  <c r="L155" i="9"/>
  <c r="D155" i="10"/>
  <c r="F155" i="10" s="1"/>
  <c r="R155" i="9"/>
  <c r="Q155" i="9"/>
  <c r="L147" i="9"/>
  <c r="D147" i="10"/>
  <c r="F147" i="10" s="1"/>
  <c r="R147" i="9"/>
  <c r="Q147" i="9"/>
  <c r="L139" i="9"/>
  <c r="D139" i="10"/>
  <c r="F139" i="10" s="1"/>
  <c r="R139" i="9"/>
  <c r="Q139" i="9"/>
  <c r="L131" i="9"/>
  <c r="D131" i="10"/>
  <c r="F131" i="10" s="1"/>
  <c r="R131" i="9"/>
  <c r="Q131" i="9"/>
  <c r="L243" i="9"/>
  <c r="D243" i="10"/>
  <c r="F243" i="10" s="1"/>
  <c r="R243" i="9"/>
  <c r="Q243" i="9"/>
  <c r="L195" i="9"/>
  <c r="D195" i="10"/>
  <c r="F195" i="10" s="1"/>
  <c r="R195" i="9"/>
  <c r="Q195" i="9"/>
  <c r="L179" i="9"/>
  <c r="D179" i="10"/>
  <c r="F179" i="10" s="1"/>
  <c r="R179" i="9"/>
  <c r="Q179" i="9"/>
  <c r="L163" i="9"/>
  <c r="D163" i="10"/>
  <c r="F163" i="10" s="1"/>
  <c r="R163" i="9"/>
  <c r="Q163" i="9"/>
  <c r="L52" i="9"/>
  <c r="D52" i="10"/>
  <c r="F52" i="10" s="1"/>
  <c r="Q52" i="9"/>
  <c r="R52" i="9"/>
  <c r="L44" i="9"/>
  <c r="D44" i="10"/>
  <c r="F44" i="10" s="1"/>
  <c r="R44" i="9"/>
  <c r="Q44" i="9"/>
  <c r="L36" i="9"/>
  <c r="D36" i="10"/>
  <c r="F36" i="10" s="1"/>
  <c r="Q36" i="9"/>
  <c r="R36" i="9"/>
  <c r="L28" i="9"/>
  <c r="R28" i="9"/>
  <c r="Q28" i="9"/>
  <c r="D28" i="10"/>
  <c r="F28" i="10" s="1"/>
  <c r="L20" i="9"/>
  <c r="R20" i="9"/>
  <c r="Q20" i="9"/>
  <c r="D20" i="10"/>
  <c r="F20" i="10" s="1"/>
  <c r="L12" i="9"/>
  <c r="R12" i="9"/>
  <c r="Q12" i="9"/>
  <c r="D12" i="10"/>
  <c r="F12" i="10" s="1"/>
  <c r="L219" i="9"/>
  <c r="D219" i="10"/>
  <c r="F219" i="10" s="1"/>
  <c r="R219" i="9"/>
  <c r="Q219" i="9"/>
  <c r="L241" i="9"/>
  <c r="R241" i="9"/>
  <c r="D241" i="10"/>
  <c r="F241" i="10" s="1"/>
  <c r="Q241" i="9"/>
  <c r="L233" i="9"/>
  <c r="R233" i="9"/>
  <c r="D233" i="10"/>
  <c r="F233" i="10" s="1"/>
  <c r="Q233" i="9"/>
  <c r="L201" i="9"/>
  <c r="R201" i="9"/>
  <c r="D201" i="10"/>
  <c r="F201" i="10" s="1"/>
  <c r="Q201" i="9"/>
  <c r="L193" i="9"/>
  <c r="R193" i="9"/>
  <c r="D193" i="10"/>
  <c r="F193" i="10" s="1"/>
  <c r="Q193" i="9"/>
  <c r="L185" i="9"/>
  <c r="R185" i="9"/>
  <c r="D185" i="10"/>
  <c r="F185" i="10" s="1"/>
  <c r="Q185" i="9"/>
  <c r="L177" i="9"/>
  <c r="R177" i="9"/>
  <c r="D177" i="10"/>
  <c r="F177" i="10" s="1"/>
  <c r="Q177" i="9"/>
  <c r="L169" i="9"/>
  <c r="R169" i="9"/>
  <c r="D169" i="10"/>
  <c r="F169" i="10" s="1"/>
  <c r="Q169" i="9"/>
  <c r="L161" i="9"/>
  <c r="R161" i="9"/>
  <c r="D161" i="10"/>
  <c r="F161" i="10" s="1"/>
  <c r="Q161" i="9"/>
  <c r="L223" i="9"/>
  <c r="D223" i="10"/>
  <c r="F223" i="10" s="1"/>
  <c r="R223" i="9"/>
  <c r="Q223" i="9"/>
  <c r="L213" i="9"/>
  <c r="R213" i="9"/>
  <c r="D213" i="10"/>
  <c r="F213" i="10" s="1"/>
  <c r="Q213" i="9"/>
  <c r="L21" i="9"/>
  <c r="D21" i="10"/>
  <c r="F21" i="10" s="1"/>
  <c r="Q21" i="9"/>
  <c r="R21" i="9"/>
  <c r="L218" i="9"/>
  <c r="R218" i="9"/>
  <c r="D218" i="10"/>
  <c r="F218" i="10" s="1"/>
  <c r="Q218" i="9"/>
  <c r="L214" i="9"/>
  <c r="R214" i="9"/>
  <c r="D214" i="10"/>
  <c r="F214" i="10" s="1"/>
  <c r="Q214" i="9"/>
  <c r="L119" i="9"/>
  <c r="D119" i="10"/>
  <c r="F119" i="10" s="1"/>
  <c r="R119" i="9"/>
  <c r="Q119" i="9"/>
  <c r="L111" i="9"/>
  <c r="D111" i="10"/>
  <c r="F111" i="10" s="1"/>
  <c r="R111" i="9"/>
  <c r="Q111" i="9"/>
  <c r="L103" i="9"/>
  <c r="D103" i="10"/>
  <c r="F103" i="10" s="1"/>
  <c r="R103" i="9"/>
  <c r="Q103" i="9"/>
  <c r="L95" i="9"/>
  <c r="D95" i="10"/>
  <c r="F95" i="10" s="1"/>
  <c r="R95" i="9"/>
  <c r="Q95" i="9"/>
  <c r="L125" i="9"/>
  <c r="R125" i="9"/>
  <c r="D125" i="10"/>
  <c r="F125" i="10" s="1"/>
  <c r="Q125" i="9"/>
  <c r="L101" i="9"/>
  <c r="R101" i="9"/>
  <c r="D101" i="10"/>
  <c r="F101" i="10" s="1"/>
  <c r="Q101" i="9"/>
  <c r="L93" i="9"/>
  <c r="R93" i="9"/>
  <c r="D93" i="10"/>
  <c r="F93" i="10" s="1"/>
  <c r="Q93" i="9"/>
  <c r="L85" i="9"/>
  <c r="R85" i="9"/>
  <c r="D85" i="10"/>
  <c r="F85" i="10" s="1"/>
  <c r="Q85" i="9"/>
  <c r="L77" i="9"/>
  <c r="R77" i="9"/>
  <c r="D77" i="10"/>
  <c r="F77" i="10" s="1"/>
  <c r="Q77" i="9"/>
  <c r="L69" i="9"/>
  <c r="R69" i="9"/>
  <c r="D69" i="10"/>
  <c r="F69" i="10" s="1"/>
  <c r="Q69" i="9"/>
  <c r="L61" i="9"/>
  <c r="D61" i="10"/>
  <c r="F61" i="10" s="1"/>
  <c r="R61" i="9"/>
  <c r="Q61" i="9"/>
  <c r="B6" i="16"/>
  <c r="L303" i="7"/>
  <c r="E5" i="3"/>
  <c r="L24" i="9"/>
  <c r="D24" i="10"/>
  <c r="F24" i="10" s="1"/>
  <c r="Q24" i="9"/>
  <c r="R24" i="9"/>
  <c r="L16" i="9"/>
  <c r="D16" i="10"/>
  <c r="F16" i="10" s="1"/>
  <c r="R16" i="9"/>
  <c r="Q16" i="9"/>
  <c r="L8" i="9"/>
  <c r="D8" i="10"/>
  <c r="F8" i="10" s="1"/>
  <c r="Q8" i="9"/>
  <c r="R8" i="9"/>
  <c r="L87" i="9"/>
  <c r="D87" i="10"/>
  <c r="F87" i="10" s="1"/>
  <c r="R87" i="9"/>
  <c r="Q87" i="9"/>
  <c r="L79" i="9"/>
  <c r="D79" i="10"/>
  <c r="F79" i="10" s="1"/>
  <c r="Q79" i="9"/>
  <c r="R79" i="9"/>
  <c r="L71" i="9"/>
  <c r="D71" i="10"/>
  <c r="F71" i="10" s="1"/>
  <c r="Q71" i="9"/>
  <c r="R71" i="9"/>
  <c r="L63" i="9"/>
  <c r="D63" i="10"/>
  <c r="F63" i="10" s="1"/>
  <c r="R63" i="9"/>
  <c r="Q63" i="9"/>
  <c r="L55" i="9"/>
  <c r="Q55" i="9"/>
  <c r="D55" i="10"/>
  <c r="F55" i="10" s="1"/>
  <c r="R55" i="9"/>
  <c r="L47" i="9"/>
  <c r="D47" i="10"/>
  <c r="F47" i="10" s="1"/>
  <c r="R47" i="9"/>
  <c r="Q47" i="9"/>
  <c r="L39" i="9"/>
  <c r="Q39" i="9"/>
  <c r="D39" i="10"/>
  <c r="F39" i="10" s="1"/>
  <c r="R39" i="9"/>
  <c r="L31" i="9"/>
  <c r="D31" i="10"/>
  <c r="F31" i="10" s="1"/>
  <c r="R31" i="9"/>
  <c r="Q31" i="9"/>
  <c r="L235" i="9"/>
  <c r="D235" i="10"/>
  <c r="F235" i="10" s="1"/>
  <c r="R235" i="9"/>
  <c r="Q235" i="9"/>
  <c r="L203" i="9"/>
  <c r="D203" i="10"/>
  <c r="F203" i="10" s="1"/>
  <c r="R203" i="9"/>
  <c r="Q203" i="9"/>
  <c r="L187" i="9"/>
  <c r="D187" i="10"/>
  <c r="F187" i="10" s="1"/>
  <c r="R187" i="9"/>
  <c r="Q187" i="9"/>
  <c r="L171" i="9"/>
  <c r="D171" i="10"/>
  <c r="F171" i="10" s="1"/>
  <c r="R171" i="9"/>
  <c r="Q171" i="9"/>
  <c r="L142" i="9"/>
  <c r="R142" i="9"/>
  <c r="D142" i="10"/>
  <c r="F142" i="10" s="1"/>
  <c r="Q142" i="9"/>
  <c r="L232" i="9"/>
  <c r="R232" i="9"/>
  <c r="D232" i="10"/>
  <c r="F232" i="10" s="1"/>
  <c r="Q232" i="9"/>
  <c r="L215" i="9"/>
  <c r="D215" i="10"/>
  <c r="F215" i="10" s="1"/>
  <c r="R215" i="9"/>
  <c r="Q215" i="9"/>
  <c r="R15" i="10"/>
  <c r="D15" i="11"/>
  <c r="F15" i="11" s="1"/>
  <c r="L15" i="10"/>
  <c r="Q15" i="10"/>
  <c r="L248" i="10" l="1"/>
  <c r="D248" i="11"/>
  <c r="F248" i="11" s="1"/>
  <c r="R248" i="10"/>
  <c r="Q248" i="10"/>
  <c r="L15" i="11"/>
  <c r="Q15" i="11"/>
  <c r="R15" i="11"/>
  <c r="D15" i="12"/>
  <c r="F15" i="12" s="1"/>
  <c r="R215" i="10"/>
  <c r="L215" i="10"/>
  <c r="D215" i="11"/>
  <c r="F215" i="11" s="1"/>
  <c r="Q215" i="10"/>
  <c r="L171" i="10"/>
  <c r="D171" i="11"/>
  <c r="F171" i="11" s="1"/>
  <c r="R171" i="10"/>
  <c r="Q171" i="10"/>
  <c r="R187" i="10"/>
  <c r="L187" i="10"/>
  <c r="D187" i="11"/>
  <c r="F187" i="11" s="1"/>
  <c r="Q187" i="10"/>
  <c r="L203" i="10"/>
  <c r="D203" i="11"/>
  <c r="F203" i="11" s="1"/>
  <c r="R203" i="10"/>
  <c r="Q203" i="10"/>
  <c r="R235" i="10"/>
  <c r="L235" i="10"/>
  <c r="D235" i="11"/>
  <c r="F235" i="11" s="1"/>
  <c r="Q235" i="10"/>
  <c r="R31" i="10"/>
  <c r="L31" i="10"/>
  <c r="Q31" i="10"/>
  <c r="D31" i="11"/>
  <c r="F31" i="11" s="1"/>
  <c r="R47" i="10"/>
  <c r="L47" i="10"/>
  <c r="Q47" i="10"/>
  <c r="D47" i="11"/>
  <c r="F47" i="11" s="1"/>
  <c r="L63" i="10"/>
  <c r="R63" i="10"/>
  <c r="D63" i="11"/>
  <c r="F63" i="11" s="1"/>
  <c r="Q63" i="10"/>
  <c r="L71" i="10"/>
  <c r="D71" i="11"/>
  <c r="F71" i="11" s="1"/>
  <c r="R71" i="10"/>
  <c r="Q71" i="10"/>
  <c r="L79" i="10"/>
  <c r="D79" i="11"/>
  <c r="F79" i="11" s="1"/>
  <c r="R79" i="10"/>
  <c r="Q79" i="10"/>
  <c r="L87" i="10"/>
  <c r="D87" i="11"/>
  <c r="F87" i="11" s="1"/>
  <c r="Q87" i="10"/>
  <c r="R87" i="10"/>
  <c r="R8" i="10"/>
  <c r="D8" i="11"/>
  <c r="F8" i="11" s="1"/>
  <c r="L8" i="10"/>
  <c r="Q8" i="10"/>
  <c r="R16" i="10"/>
  <c r="D16" i="11"/>
  <c r="F16" i="11" s="1"/>
  <c r="L16" i="10"/>
  <c r="Q16" i="10"/>
  <c r="R24" i="10"/>
  <c r="D24" i="11"/>
  <c r="F24" i="11" s="1"/>
  <c r="L24" i="10"/>
  <c r="Q24" i="10"/>
  <c r="L38" i="10"/>
  <c r="R38" i="10"/>
  <c r="D38" i="11"/>
  <c r="F38" i="11" s="1"/>
  <c r="Q38" i="10"/>
  <c r="L54" i="10"/>
  <c r="R54" i="10"/>
  <c r="D54" i="11"/>
  <c r="F54" i="11" s="1"/>
  <c r="Q54" i="10"/>
  <c r="R12" i="10"/>
  <c r="D12" i="11"/>
  <c r="F12" i="11" s="1"/>
  <c r="L12" i="10"/>
  <c r="Q12" i="10"/>
  <c r="Q20" i="10"/>
  <c r="L20" i="10"/>
  <c r="R20" i="10"/>
  <c r="D20" i="11"/>
  <c r="F20" i="11" s="1"/>
  <c r="Q28" i="10"/>
  <c r="R28" i="10"/>
  <c r="L28" i="10"/>
  <c r="D28" i="11"/>
  <c r="F28" i="11" s="1"/>
  <c r="R40" i="10"/>
  <c r="Q40" i="10"/>
  <c r="L40" i="10"/>
  <c r="D40" i="11"/>
  <c r="F40" i="11" s="1"/>
  <c r="R56" i="10"/>
  <c r="Q56" i="10"/>
  <c r="L56" i="10"/>
  <c r="D56" i="11"/>
  <c r="F56" i="11" s="1"/>
  <c r="R19" i="10"/>
  <c r="L19" i="10"/>
  <c r="D19" i="11"/>
  <c r="F19" i="11" s="1"/>
  <c r="Q19" i="10"/>
  <c r="L37" i="10"/>
  <c r="D37" i="11"/>
  <c r="F37" i="11" s="1"/>
  <c r="R37" i="10"/>
  <c r="Q37" i="10"/>
  <c r="L45" i="10"/>
  <c r="D45" i="11"/>
  <c r="F45" i="11" s="1"/>
  <c r="R45" i="10"/>
  <c r="Q45" i="10"/>
  <c r="L53" i="10"/>
  <c r="Q53" i="10"/>
  <c r="D53" i="11"/>
  <c r="F53" i="11" s="1"/>
  <c r="R53" i="10"/>
  <c r="F3" i="10"/>
  <c r="L160" i="10"/>
  <c r="D160" i="11"/>
  <c r="F160" i="11" s="1"/>
  <c r="Q160" i="10"/>
  <c r="R160" i="10"/>
  <c r="R176" i="10"/>
  <c r="L176" i="10"/>
  <c r="D176" i="11"/>
  <c r="F176" i="11" s="1"/>
  <c r="Q176" i="10"/>
  <c r="R192" i="10"/>
  <c r="L192" i="10"/>
  <c r="D192" i="11"/>
  <c r="F192" i="11" s="1"/>
  <c r="Q192" i="10"/>
  <c r="L113" i="10"/>
  <c r="D113" i="11"/>
  <c r="F113" i="11" s="1"/>
  <c r="Q113" i="10"/>
  <c r="R113" i="10"/>
  <c r="L121" i="10"/>
  <c r="D121" i="11"/>
  <c r="F121" i="11" s="1"/>
  <c r="Q121" i="10"/>
  <c r="R121" i="10"/>
  <c r="L129" i="10"/>
  <c r="D129" i="11"/>
  <c r="F129" i="11" s="1"/>
  <c r="Q129" i="10"/>
  <c r="R129" i="10"/>
  <c r="L66" i="10"/>
  <c r="D66" i="11"/>
  <c r="F66" i="11" s="1"/>
  <c r="R66" i="10"/>
  <c r="Q66" i="10"/>
  <c r="L74" i="10"/>
  <c r="D74" i="11"/>
  <c r="F74" i="11" s="1"/>
  <c r="R74" i="10"/>
  <c r="Q74" i="10"/>
  <c r="L82" i="10"/>
  <c r="D82" i="11"/>
  <c r="F82" i="11" s="1"/>
  <c r="R82" i="10"/>
  <c r="Q82" i="10"/>
  <c r="L90" i="10"/>
  <c r="D90" i="11"/>
  <c r="F90" i="11" s="1"/>
  <c r="R90" i="10"/>
  <c r="Q90" i="10"/>
  <c r="L114" i="10"/>
  <c r="D114" i="11"/>
  <c r="F114" i="11" s="1"/>
  <c r="R114" i="10"/>
  <c r="Q114" i="10"/>
  <c r="L122" i="10"/>
  <c r="D122" i="11"/>
  <c r="F122" i="11" s="1"/>
  <c r="R122" i="10"/>
  <c r="Q122" i="10"/>
  <c r="R229" i="10"/>
  <c r="D229" i="11"/>
  <c r="F229" i="11" s="1"/>
  <c r="L229" i="10"/>
  <c r="Q229" i="10"/>
  <c r="R245" i="10"/>
  <c r="D245" i="11"/>
  <c r="F245" i="11" s="1"/>
  <c r="L245" i="10"/>
  <c r="Q245" i="10"/>
  <c r="R238" i="10"/>
  <c r="D238" i="11"/>
  <c r="F238" i="11" s="1"/>
  <c r="L238" i="10"/>
  <c r="Q238" i="10"/>
  <c r="L132" i="10"/>
  <c r="D132" i="11"/>
  <c r="F132" i="11" s="1"/>
  <c r="Q132" i="10"/>
  <c r="R132" i="10"/>
  <c r="L148" i="10"/>
  <c r="D148" i="11"/>
  <c r="F148" i="11" s="1"/>
  <c r="Q148" i="10"/>
  <c r="R148" i="10"/>
  <c r="L162" i="10"/>
  <c r="D162" i="11"/>
  <c r="F162" i="11" s="1"/>
  <c r="R162" i="10"/>
  <c r="Q162" i="10"/>
  <c r="D170" i="11"/>
  <c r="F170" i="11" s="1"/>
  <c r="L170" i="10"/>
  <c r="R170" i="10"/>
  <c r="Q170" i="10"/>
  <c r="R178" i="10"/>
  <c r="D178" i="11"/>
  <c r="F178" i="11" s="1"/>
  <c r="L178" i="10"/>
  <c r="Q178" i="10"/>
  <c r="R186" i="10"/>
  <c r="D186" i="11"/>
  <c r="F186" i="11" s="1"/>
  <c r="L186" i="10"/>
  <c r="Q186" i="10"/>
  <c r="R194" i="10"/>
  <c r="D194" i="11"/>
  <c r="F194" i="11" s="1"/>
  <c r="L194" i="10"/>
  <c r="Q194" i="10"/>
  <c r="L202" i="10"/>
  <c r="D202" i="11"/>
  <c r="F202" i="11" s="1"/>
  <c r="R202" i="10"/>
  <c r="Q202" i="10"/>
  <c r="L156" i="10"/>
  <c r="D156" i="11"/>
  <c r="F156" i="11" s="1"/>
  <c r="Q156" i="10"/>
  <c r="R156" i="10"/>
  <c r="L164" i="10"/>
  <c r="D164" i="11"/>
  <c r="F164" i="11" s="1"/>
  <c r="Q164" i="10"/>
  <c r="R164" i="10"/>
  <c r="L172" i="10"/>
  <c r="D172" i="11"/>
  <c r="F172" i="11" s="1"/>
  <c r="R172" i="10"/>
  <c r="Q172" i="10"/>
  <c r="R180" i="10"/>
  <c r="L180" i="10"/>
  <c r="D180" i="11"/>
  <c r="F180" i="11" s="1"/>
  <c r="Q180" i="10"/>
  <c r="R188" i="10"/>
  <c r="L188" i="10"/>
  <c r="D188" i="11"/>
  <c r="F188" i="11" s="1"/>
  <c r="Q188" i="10"/>
  <c r="R196" i="10"/>
  <c r="L196" i="10"/>
  <c r="D196" i="11"/>
  <c r="F196" i="11" s="1"/>
  <c r="Q196" i="10"/>
  <c r="R237" i="10"/>
  <c r="D237" i="11"/>
  <c r="F237" i="11" s="1"/>
  <c r="L237" i="10"/>
  <c r="Q237" i="10"/>
  <c r="R230" i="10"/>
  <c r="D230" i="11"/>
  <c r="F230" i="11" s="1"/>
  <c r="L230" i="10"/>
  <c r="Q230" i="10"/>
  <c r="R246" i="10"/>
  <c r="D246" i="11"/>
  <c r="F246" i="11" s="1"/>
  <c r="L246" i="10"/>
  <c r="Q246" i="10"/>
  <c r="R216" i="10"/>
  <c r="L216" i="10"/>
  <c r="D216" i="11"/>
  <c r="F216" i="11" s="1"/>
  <c r="Q216" i="10"/>
  <c r="R224" i="10"/>
  <c r="L224" i="10"/>
  <c r="D224" i="11"/>
  <c r="F224" i="11" s="1"/>
  <c r="Q224" i="10"/>
  <c r="R23" i="10"/>
  <c r="L23" i="10"/>
  <c r="Q23" i="10"/>
  <c r="D23" i="11"/>
  <c r="F23" i="11" s="1"/>
  <c r="R222" i="10"/>
  <c r="D222" i="11"/>
  <c r="F222" i="11" s="1"/>
  <c r="L222" i="10"/>
  <c r="Q222" i="10"/>
  <c r="L144" i="10"/>
  <c r="D144" i="11"/>
  <c r="F144" i="11" s="1"/>
  <c r="Q144" i="10"/>
  <c r="R144" i="10"/>
  <c r="L69" i="10"/>
  <c r="R69" i="10"/>
  <c r="Q69" i="10"/>
  <c r="D69" i="11"/>
  <c r="F69" i="11" s="1"/>
  <c r="L77" i="10"/>
  <c r="R77" i="10"/>
  <c r="Q77" i="10"/>
  <c r="D77" i="11"/>
  <c r="F77" i="11" s="1"/>
  <c r="L85" i="10"/>
  <c r="D85" i="11"/>
  <c r="F85" i="11" s="1"/>
  <c r="Q85" i="10"/>
  <c r="R85" i="10"/>
  <c r="L93" i="10"/>
  <c r="D93" i="11"/>
  <c r="F93" i="11" s="1"/>
  <c r="Q93" i="10"/>
  <c r="R93" i="10"/>
  <c r="L101" i="10"/>
  <c r="D101" i="11"/>
  <c r="F101" i="11" s="1"/>
  <c r="Q101" i="10"/>
  <c r="R101" i="10"/>
  <c r="L125" i="10"/>
  <c r="D125" i="11"/>
  <c r="F125" i="11" s="1"/>
  <c r="Q125" i="10"/>
  <c r="R125" i="10"/>
  <c r="R214" i="10"/>
  <c r="D214" i="11"/>
  <c r="F214" i="11" s="1"/>
  <c r="L214" i="10"/>
  <c r="Q214" i="10"/>
  <c r="R218" i="10"/>
  <c r="D218" i="11"/>
  <c r="F218" i="11" s="1"/>
  <c r="L218" i="10"/>
  <c r="Q218" i="10"/>
  <c r="R213" i="10"/>
  <c r="D213" i="11"/>
  <c r="F213" i="11" s="1"/>
  <c r="L213" i="10"/>
  <c r="Q213" i="10"/>
  <c r="L161" i="10"/>
  <c r="D161" i="11"/>
  <c r="F161" i="11" s="1"/>
  <c r="Q161" i="10"/>
  <c r="R161" i="10"/>
  <c r="D169" i="11"/>
  <c r="F169" i="11" s="1"/>
  <c r="L169" i="10"/>
  <c r="Q169" i="10"/>
  <c r="R169" i="10"/>
  <c r="R177" i="10"/>
  <c r="D177" i="11"/>
  <c r="F177" i="11" s="1"/>
  <c r="L177" i="10"/>
  <c r="Q177" i="10"/>
  <c r="R185" i="10"/>
  <c r="D185" i="11"/>
  <c r="F185" i="11" s="1"/>
  <c r="L185" i="10"/>
  <c r="Q185" i="10"/>
  <c r="R193" i="10"/>
  <c r="D193" i="11"/>
  <c r="F193" i="11" s="1"/>
  <c r="L193" i="10"/>
  <c r="Q193" i="10"/>
  <c r="L201" i="10"/>
  <c r="D201" i="11"/>
  <c r="F201" i="11" s="1"/>
  <c r="R201" i="10"/>
  <c r="Q201" i="10"/>
  <c r="R233" i="10"/>
  <c r="D233" i="11"/>
  <c r="F233" i="11" s="1"/>
  <c r="L233" i="10"/>
  <c r="Q233" i="10"/>
  <c r="R241" i="10"/>
  <c r="D241" i="11"/>
  <c r="F241" i="11" s="1"/>
  <c r="L241" i="10"/>
  <c r="Q241" i="10"/>
  <c r="L64" i="10"/>
  <c r="Q64" i="10"/>
  <c r="D64" i="11"/>
  <c r="F64" i="11" s="1"/>
  <c r="R64" i="10"/>
  <c r="L72" i="10"/>
  <c r="Q72" i="10"/>
  <c r="D72" i="11"/>
  <c r="F72" i="11" s="1"/>
  <c r="R72" i="10"/>
  <c r="L80" i="10"/>
  <c r="Q80" i="10"/>
  <c r="D80" i="11"/>
  <c r="F80" i="11" s="1"/>
  <c r="R80" i="10"/>
  <c r="L88" i="10"/>
  <c r="D88" i="11"/>
  <c r="F88" i="11" s="1"/>
  <c r="Q88" i="10"/>
  <c r="R88" i="10"/>
  <c r="L96" i="10"/>
  <c r="D96" i="11"/>
  <c r="F96" i="11" s="1"/>
  <c r="Q96" i="10"/>
  <c r="R96" i="10"/>
  <c r="L104" i="10"/>
  <c r="D104" i="11"/>
  <c r="F104" i="11" s="1"/>
  <c r="Q104" i="10"/>
  <c r="R104" i="10"/>
  <c r="L112" i="10"/>
  <c r="D112" i="11"/>
  <c r="F112" i="11" s="1"/>
  <c r="Q112" i="10"/>
  <c r="R112" i="10"/>
  <c r="L120" i="10"/>
  <c r="D120" i="11"/>
  <c r="F120" i="11" s="1"/>
  <c r="Q120" i="10"/>
  <c r="R120" i="10"/>
  <c r="L9" i="11"/>
  <c r="Q9" i="11"/>
  <c r="R9" i="11"/>
  <c r="D9" i="12"/>
  <c r="F9" i="12" s="1"/>
  <c r="L130" i="10"/>
  <c r="D130" i="11"/>
  <c r="F130" i="11" s="1"/>
  <c r="R130" i="10"/>
  <c r="Q130" i="10"/>
  <c r="L158" i="10"/>
  <c r="D158" i="11"/>
  <c r="F158" i="11" s="1"/>
  <c r="R158" i="10"/>
  <c r="Q158" i="10"/>
  <c r="D174" i="11"/>
  <c r="F174" i="11" s="1"/>
  <c r="L174" i="10"/>
  <c r="R174" i="10"/>
  <c r="Q174" i="10"/>
  <c r="R190" i="10"/>
  <c r="D190" i="11"/>
  <c r="F190" i="11" s="1"/>
  <c r="L190" i="10"/>
  <c r="Q190" i="10"/>
  <c r="D206" i="11"/>
  <c r="F206" i="11" s="1"/>
  <c r="L206" i="10"/>
  <c r="R206" i="10"/>
  <c r="Q206" i="10"/>
  <c r="R10" i="10"/>
  <c r="L10" i="10"/>
  <c r="D10" i="11"/>
  <c r="F10" i="11" s="1"/>
  <c r="Q10" i="10"/>
  <c r="R234" i="10"/>
  <c r="D234" i="11"/>
  <c r="F234" i="11" s="1"/>
  <c r="L234" i="10"/>
  <c r="Q234" i="10"/>
  <c r="R242" i="10"/>
  <c r="D242" i="11"/>
  <c r="F242" i="11" s="1"/>
  <c r="L242" i="10"/>
  <c r="Q242" i="10"/>
  <c r="R27" i="10"/>
  <c r="L27" i="10"/>
  <c r="D27" i="11"/>
  <c r="F27" i="11" s="1"/>
  <c r="Q27" i="10"/>
  <c r="L70" i="10"/>
  <c r="D70" i="11"/>
  <c r="F70" i="11" s="1"/>
  <c r="R70" i="10"/>
  <c r="Q70" i="10"/>
  <c r="L78" i="10"/>
  <c r="D78" i="11"/>
  <c r="F78" i="11" s="1"/>
  <c r="R78" i="10"/>
  <c r="Q78" i="10"/>
  <c r="L86" i="10"/>
  <c r="D86" i="11"/>
  <c r="F86" i="11" s="1"/>
  <c r="R86" i="10"/>
  <c r="Q86" i="10"/>
  <c r="L94" i="10"/>
  <c r="D94" i="11"/>
  <c r="F94" i="11" s="1"/>
  <c r="R94" i="10"/>
  <c r="Q94" i="10"/>
  <c r="L102" i="10"/>
  <c r="D102" i="11"/>
  <c r="F102" i="11" s="1"/>
  <c r="R102" i="10"/>
  <c r="Q102" i="10"/>
  <c r="L110" i="10"/>
  <c r="D110" i="11"/>
  <c r="F110" i="11" s="1"/>
  <c r="R110" i="10"/>
  <c r="Q110" i="10"/>
  <c r="L118" i="10"/>
  <c r="D118" i="11"/>
  <c r="F118" i="11" s="1"/>
  <c r="R118" i="10"/>
  <c r="Q118" i="10"/>
  <c r="L126" i="10"/>
  <c r="D126" i="11"/>
  <c r="F126" i="11" s="1"/>
  <c r="R126" i="10"/>
  <c r="Q126" i="10"/>
  <c r="L138" i="10"/>
  <c r="D138" i="11"/>
  <c r="F138" i="11" s="1"/>
  <c r="R138" i="10"/>
  <c r="Q138" i="10"/>
  <c r="L146" i="10"/>
  <c r="D146" i="11"/>
  <c r="F146" i="11" s="1"/>
  <c r="R146" i="10"/>
  <c r="Q146" i="10"/>
  <c r="L154" i="10"/>
  <c r="D154" i="11"/>
  <c r="F154" i="11" s="1"/>
  <c r="R154" i="10"/>
  <c r="Q154" i="10"/>
  <c r="D60" i="11"/>
  <c r="F60" i="11" s="1"/>
  <c r="R60" i="10"/>
  <c r="Q60" i="10"/>
  <c r="L60" i="10"/>
  <c r="L68" i="10"/>
  <c r="Q68" i="10"/>
  <c r="D68" i="11"/>
  <c r="F68" i="11" s="1"/>
  <c r="R68" i="10"/>
  <c r="L76" i="10"/>
  <c r="Q76" i="10"/>
  <c r="D76" i="11"/>
  <c r="F76" i="11" s="1"/>
  <c r="R76" i="10"/>
  <c r="L84" i="10"/>
  <c r="D84" i="11"/>
  <c r="F84" i="11" s="1"/>
  <c r="Q84" i="10"/>
  <c r="R84" i="10"/>
  <c r="L92" i="10"/>
  <c r="D92" i="11"/>
  <c r="F92" i="11" s="1"/>
  <c r="Q92" i="10"/>
  <c r="R92" i="10"/>
  <c r="L108" i="10"/>
  <c r="D108" i="11"/>
  <c r="F108" i="11" s="1"/>
  <c r="Q108" i="10"/>
  <c r="R108" i="10"/>
  <c r="L116" i="10"/>
  <c r="D116" i="11"/>
  <c r="F116" i="11" s="1"/>
  <c r="Q116" i="10"/>
  <c r="R116" i="10"/>
  <c r="L166" i="10"/>
  <c r="D166" i="11"/>
  <c r="F166" i="11" s="1"/>
  <c r="R166" i="10"/>
  <c r="Q166" i="10"/>
  <c r="R182" i="10"/>
  <c r="D182" i="11"/>
  <c r="F182" i="11" s="1"/>
  <c r="L182" i="10"/>
  <c r="Q182" i="10"/>
  <c r="R198" i="10"/>
  <c r="D198" i="11"/>
  <c r="F198" i="11" s="1"/>
  <c r="L198" i="10"/>
  <c r="Q198" i="10"/>
  <c r="L208" i="10"/>
  <c r="D208" i="11"/>
  <c r="F208" i="11" s="1"/>
  <c r="R208" i="10"/>
  <c r="Q208" i="10"/>
  <c r="L165" i="10"/>
  <c r="D165" i="11"/>
  <c r="F165" i="11" s="1"/>
  <c r="Q165" i="10"/>
  <c r="R165" i="10"/>
  <c r="R181" i="10"/>
  <c r="D181" i="11"/>
  <c r="F181" i="11" s="1"/>
  <c r="L181" i="10"/>
  <c r="Q181" i="10"/>
  <c r="R197" i="10"/>
  <c r="D197" i="11"/>
  <c r="F197" i="11" s="1"/>
  <c r="L197" i="10"/>
  <c r="Q197" i="10"/>
  <c r="D210" i="11"/>
  <c r="F210" i="11" s="1"/>
  <c r="L210" i="10"/>
  <c r="R210" i="10"/>
  <c r="Q210" i="10"/>
  <c r="R226" i="10"/>
  <c r="D226" i="11"/>
  <c r="F226" i="11" s="1"/>
  <c r="L226" i="10"/>
  <c r="Q226" i="10"/>
  <c r="L5" i="11"/>
  <c r="Q5" i="11"/>
  <c r="R5" i="11"/>
  <c r="D5" i="12"/>
  <c r="F5" i="12" s="1"/>
  <c r="L13" i="11"/>
  <c r="Q13" i="11"/>
  <c r="R13" i="11"/>
  <c r="D13" i="12"/>
  <c r="F13" i="12" s="1"/>
  <c r="L204" i="10"/>
  <c r="R204" i="10"/>
  <c r="D204" i="11"/>
  <c r="F204" i="11" s="1"/>
  <c r="Q204" i="10"/>
  <c r="R212" i="10"/>
  <c r="L212" i="10"/>
  <c r="D212" i="11"/>
  <c r="F212" i="11" s="1"/>
  <c r="Q212" i="10"/>
  <c r="R220" i="10"/>
  <c r="L220" i="10"/>
  <c r="D220" i="11"/>
  <c r="F220" i="11" s="1"/>
  <c r="Q220" i="10"/>
  <c r="R228" i="10"/>
  <c r="L228" i="10"/>
  <c r="D228" i="11"/>
  <c r="F228" i="11" s="1"/>
  <c r="Q228" i="10"/>
  <c r="R236" i="10"/>
  <c r="L236" i="10"/>
  <c r="D236" i="11"/>
  <c r="F236" i="11" s="1"/>
  <c r="Q236" i="10"/>
  <c r="R244" i="10"/>
  <c r="L244" i="10"/>
  <c r="D244" i="11"/>
  <c r="F244" i="11" s="1"/>
  <c r="Q244" i="10"/>
  <c r="L109" i="10"/>
  <c r="D109" i="11"/>
  <c r="F109" i="11" s="1"/>
  <c r="Q109" i="10"/>
  <c r="R109" i="10"/>
  <c r="L117" i="10"/>
  <c r="D117" i="11"/>
  <c r="F117" i="11" s="1"/>
  <c r="Q117" i="10"/>
  <c r="R117" i="10"/>
  <c r="L133" i="10"/>
  <c r="D133" i="11"/>
  <c r="F133" i="11" s="1"/>
  <c r="Q133" i="10"/>
  <c r="R133" i="10"/>
  <c r="L141" i="10"/>
  <c r="D141" i="11"/>
  <c r="F141" i="11" s="1"/>
  <c r="Q141" i="10"/>
  <c r="R141" i="10"/>
  <c r="L149" i="10"/>
  <c r="D149" i="11"/>
  <c r="F149" i="11" s="1"/>
  <c r="Q149" i="10"/>
  <c r="R149" i="10"/>
  <c r="L157" i="10"/>
  <c r="D157" i="11"/>
  <c r="F157" i="11" s="1"/>
  <c r="Q157" i="10"/>
  <c r="R157" i="10"/>
  <c r="D173" i="11"/>
  <c r="F173" i="11" s="1"/>
  <c r="L173" i="10"/>
  <c r="Q173" i="10"/>
  <c r="R173" i="10"/>
  <c r="R189" i="10"/>
  <c r="D189" i="11"/>
  <c r="F189" i="11" s="1"/>
  <c r="L189" i="10"/>
  <c r="Q189" i="10"/>
  <c r="D205" i="11"/>
  <c r="F205" i="11" s="1"/>
  <c r="L205" i="10"/>
  <c r="R205" i="10"/>
  <c r="Q205" i="10"/>
  <c r="R14" i="10"/>
  <c r="L14" i="10"/>
  <c r="D14" i="11"/>
  <c r="F14" i="11" s="1"/>
  <c r="Q14" i="10"/>
  <c r="R221" i="10"/>
  <c r="D221" i="11"/>
  <c r="F221" i="11" s="1"/>
  <c r="L221" i="10"/>
  <c r="Q221" i="10"/>
  <c r="R240" i="10"/>
  <c r="L240" i="10"/>
  <c r="D240" i="11"/>
  <c r="F240" i="11" s="1"/>
  <c r="Q240" i="10"/>
  <c r="L128" i="10"/>
  <c r="D128" i="11"/>
  <c r="F128" i="11" s="1"/>
  <c r="Q128" i="10"/>
  <c r="R128" i="10"/>
  <c r="L100" i="10"/>
  <c r="D100" i="11"/>
  <c r="F100" i="11" s="1"/>
  <c r="Q100" i="10"/>
  <c r="R100" i="10"/>
  <c r="L124" i="10"/>
  <c r="D124" i="11"/>
  <c r="F124" i="11" s="1"/>
  <c r="Q124" i="10"/>
  <c r="R124" i="10"/>
  <c r="L134" i="10"/>
  <c r="D134" i="11"/>
  <c r="F134" i="11" s="1"/>
  <c r="R134" i="10"/>
  <c r="Q134" i="10"/>
  <c r="L150" i="10"/>
  <c r="D150" i="11"/>
  <c r="F150" i="11" s="1"/>
  <c r="R150" i="10"/>
  <c r="Q150" i="10"/>
  <c r="L136" i="10"/>
  <c r="D136" i="11"/>
  <c r="F136" i="11" s="1"/>
  <c r="Q136" i="10"/>
  <c r="R136" i="10"/>
  <c r="L152" i="10"/>
  <c r="D152" i="11"/>
  <c r="F152" i="11" s="1"/>
  <c r="Q152" i="10"/>
  <c r="R152" i="10"/>
  <c r="L168" i="10"/>
  <c r="D168" i="11"/>
  <c r="F168" i="11" s="1"/>
  <c r="R168" i="10"/>
  <c r="Q168" i="10"/>
  <c r="R184" i="10"/>
  <c r="L184" i="10"/>
  <c r="D184" i="11"/>
  <c r="F184" i="11" s="1"/>
  <c r="Q184" i="10"/>
  <c r="L200" i="10"/>
  <c r="D200" i="11"/>
  <c r="F200" i="11" s="1"/>
  <c r="R200" i="10"/>
  <c r="Q200" i="10"/>
  <c r="R17" i="10"/>
  <c r="L17" i="10"/>
  <c r="D17" i="11"/>
  <c r="F17" i="11" s="1"/>
  <c r="Q17" i="10"/>
  <c r="R25" i="10"/>
  <c r="D25" i="11"/>
  <c r="F25" i="11" s="1"/>
  <c r="L25" i="10"/>
  <c r="Q25" i="10"/>
  <c r="L65" i="10"/>
  <c r="R65" i="10"/>
  <c r="Q65" i="10"/>
  <c r="D65" i="11"/>
  <c r="F65" i="11" s="1"/>
  <c r="L73" i="10"/>
  <c r="R73" i="10"/>
  <c r="Q73" i="10"/>
  <c r="D73" i="11"/>
  <c r="F73" i="11" s="1"/>
  <c r="L81" i="10"/>
  <c r="D81" i="11"/>
  <c r="F81" i="11" s="1"/>
  <c r="Q81" i="10"/>
  <c r="R81" i="10"/>
  <c r="L89" i="10"/>
  <c r="D89" i="11"/>
  <c r="F89" i="11" s="1"/>
  <c r="Q89" i="10"/>
  <c r="R89" i="10"/>
  <c r="L97" i="10"/>
  <c r="D97" i="11"/>
  <c r="F97" i="11" s="1"/>
  <c r="Q97" i="10"/>
  <c r="R97" i="10"/>
  <c r="L105" i="10"/>
  <c r="D105" i="11"/>
  <c r="F105" i="11" s="1"/>
  <c r="Q105" i="10"/>
  <c r="R105" i="10"/>
  <c r="L137" i="10"/>
  <c r="D137" i="11"/>
  <c r="F137" i="11" s="1"/>
  <c r="Q137" i="10"/>
  <c r="R137" i="10"/>
  <c r="L145" i="10"/>
  <c r="D145" i="11"/>
  <c r="F145" i="11" s="1"/>
  <c r="Q145" i="10"/>
  <c r="R145" i="10"/>
  <c r="L153" i="10"/>
  <c r="D153" i="11"/>
  <c r="F153" i="11" s="1"/>
  <c r="Q153" i="10"/>
  <c r="R153" i="10"/>
  <c r="L26" i="10"/>
  <c r="R26" i="10"/>
  <c r="D26" i="11"/>
  <c r="F26" i="11" s="1"/>
  <c r="Q26" i="10"/>
  <c r="L34" i="10"/>
  <c r="D34" i="11"/>
  <c r="F34" i="11" s="1"/>
  <c r="R34" i="10"/>
  <c r="Q34" i="10"/>
  <c r="L50" i="10"/>
  <c r="D50" i="11"/>
  <c r="F50" i="11" s="1"/>
  <c r="R50" i="10"/>
  <c r="Q50" i="10"/>
  <c r="L98" i="10"/>
  <c r="D98" i="11"/>
  <c r="F98" i="11" s="1"/>
  <c r="R98" i="10"/>
  <c r="Q98" i="10"/>
  <c r="L106" i="10"/>
  <c r="D106" i="11"/>
  <c r="F106" i="11" s="1"/>
  <c r="R106" i="10"/>
  <c r="Q106" i="10"/>
  <c r="L140" i="10"/>
  <c r="D140" i="11"/>
  <c r="F140" i="11" s="1"/>
  <c r="Q140" i="10"/>
  <c r="R140" i="10"/>
  <c r="D209" i="11"/>
  <c r="F209" i="11" s="1"/>
  <c r="R209" i="10"/>
  <c r="L209" i="10"/>
  <c r="Q209" i="10"/>
  <c r="R217" i="10"/>
  <c r="D217" i="11"/>
  <c r="F217" i="11" s="1"/>
  <c r="L217" i="10"/>
  <c r="Q217" i="10"/>
  <c r="R225" i="10"/>
  <c r="D225" i="11"/>
  <c r="F225" i="11" s="1"/>
  <c r="L225" i="10"/>
  <c r="Q225" i="10"/>
  <c r="L4" i="8"/>
  <c r="Q4" i="8"/>
  <c r="D4" i="9"/>
  <c r="R4" i="8"/>
  <c r="F303" i="8"/>
  <c r="L159" i="10"/>
  <c r="D159" i="11"/>
  <c r="F159" i="11" s="1"/>
  <c r="R159" i="10"/>
  <c r="Q159" i="10"/>
  <c r="L167" i="10"/>
  <c r="D167" i="11"/>
  <c r="F167" i="11" s="1"/>
  <c r="R167" i="10"/>
  <c r="Q167" i="10"/>
  <c r="R175" i="10"/>
  <c r="L175" i="10"/>
  <c r="D175" i="11"/>
  <c r="F175" i="11" s="1"/>
  <c r="Q175" i="10"/>
  <c r="R183" i="10"/>
  <c r="L183" i="10"/>
  <c r="D183" i="11"/>
  <c r="F183" i="11" s="1"/>
  <c r="Q183" i="10"/>
  <c r="R191" i="10"/>
  <c r="L191" i="10"/>
  <c r="D191" i="11"/>
  <c r="F191" i="11" s="1"/>
  <c r="Q191" i="10"/>
  <c r="R199" i="10"/>
  <c r="L199" i="10"/>
  <c r="D199" i="11"/>
  <c r="F199" i="11" s="1"/>
  <c r="Q199" i="10"/>
  <c r="L207" i="10"/>
  <c r="R207" i="10"/>
  <c r="D207" i="11"/>
  <c r="F207" i="11" s="1"/>
  <c r="Q207" i="10"/>
  <c r="L11" i="11"/>
  <c r="Q11" i="11"/>
  <c r="D11" i="12"/>
  <c r="F11" i="12" s="1"/>
  <c r="R11" i="11"/>
  <c r="L30" i="10"/>
  <c r="D30" i="11"/>
  <c r="F30" i="11" s="1"/>
  <c r="R30" i="10"/>
  <c r="Q30" i="10"/>
  <c r="L46" i="10"/>
  <c r="D46" i="11"/>
  <c r="F46" i="11" s="1"/>
  <c r="R46" i="10"/>
  <c r="Q46" i="10"/>
  <c r="R231" i="10"/>
  <c r="L231" i="10"/>
  <c r="D231" i="11"/>
  <c r="F231" i="11" s="1"/>
  <c r="Q231" i="10"/>
  <c r="R239" i="10"/>
  <c r="L239" i="10"/>
  <c r="D239" i="11"/>
  <c r="F239" i="11" s="1"/>
  <c r="Q239" i="10"/>
  <c r="R247" i="10"/>
  <c r="L247" i="10"/>
  <c r="D247" i="11"/>
  <c r="F247" i="11" s="1"/>
  <c r="Q247" i="10"/>
  <c r="R232" i="10"/>
  <c r="L232" i="10"/>
  <c r="D232" i="11"/>
  <c r="F232" i="11" s="1"/>
  <c r="Q232" i="10"/>
  <c r="L142" i="10"/>
  <c r="D142" i="11"/>
  <c r="F142" i="11" s="1"/>
  <c r="R142" i="10"/>
  <c r="Q142" i="10"/>
  <c r="R39" i="10"/>
  <c r="L39" i="10"/>
  <c r="Q39" i="10"/>
  <c r="D39" i="11"/>
  <c r="F39" i="11" s="1"/>
  <c r="R55" i="10"/>
  <c r="L55" i="10"/>
  <c r="Q55" i="10"/>
  <c r="D55" i="11"/>
  <c r="F55" i="11" s="1"/>
  <c r="L61" i="10"/>
  <c r="R61" i="10"/>
  <c r="D61" i="11"/>
  <c r="F61" i="11" s="1"/>
  <c r="Q61" i="10"/>
  <c r="L95" i="10"/>
  <c r="D95" i="11"/>
  <c r="F95" i="11" s="1"/>
  <c r="Q95" i="10"/>
  <c r="R95" i="10"/>
  <c r="L103" i="10"/>
  <c r="D103" i="11"/>
  <c r="F103" i="11" s="1"/>
  <c r="R103" i="10"/>
  <c r="Q103" i="10"/>
  <c r="L111" i="10"/>
  <c r="D111" i="11"/>
  <c r="F111" i="11" s="1"/>
  <c r="R111" i="10"/>
  <c r="Q111" i="10"/>
  <c r="L119" i="10"/>
  <c r="D119" i="11"/>
  <c r="F119" i="11" s="1"/>
  <c r="R119" i="10"/>
  <c r="Q119" i="10"/>
  <c r="D21" i="11"/>
  <c r="F21" i="11" s="1"/>
  <c r="R21" i="10"/>
  <c r="L21" i="10"/>
  <c r="Q21" i="10"/>
  <c r="R223" i="10"/>
  <c r="L223" i="10"/>
  <c r="D223" i="11"/>
  <c r="F223" i="11" s="1"/>
  <c r="Q223" i="10"/>
  <c r="R219" i="10"/>
  <c r="L219" i="10"/>
  <c r="D219" i="11"/>
  <c r="F219" i="11" s="1"/>
  <c r="Q219" i="10"/>
  <c r="L36" i="10"/>
  <c r="D36" i="11"/>
  <c r="F36" i="11" s="1"/>
  <c r="R36" i="10"/>
  <c r="Q36" i="10"/>
  <c r="D44" i="11"/>
  <c r="F44" i="11" s="1"/>
  <c r="R44" i="10"/>
  <c r="L44" i="10"/>
  <c r="Q44" i="10"/>
  <c r="D52" i="11"/>
  <c r="F52" i="11" s="1"/>
  <c r="L52" i="10"/>
  <c r="R52" i="10"/>
  <c r="Q52" i="10"/>
  <c r="L163" i="10"/>
  <c r="D163" i="11"/>
  <c r="F163" i="11" s="1"/>
  <c r="R163" i="10"/>
  <c r="Q163" i="10"/>
  <c r="R179" i="10"/>
  <c r="L179" i="10"/>
  <c r="D179" i="11"/>
  <c r="F179" i="11" s="1"/>
  <c r="Q179" i="10"/>
  <c r="R195" i="10"/>
  <c r="L195" i="10"/>
  <c r="D195" i="11"/>
  <c r="F195" i="11" s="1"/>
  <c r="Q195" i="10"/>
  <c r="R243" i="10"/>
  <c r="L243" i="10"/>
  <c r="D243" i="11"/>
  <c r="F243" i="11" s="1"/>
  <c r="Q243" i="10"/>
  <c r="L131" i="10"/>
  <c r="D131" i="11"/>
  <c r="F131" i="11" s="1"/>
  <c r="R131" i="10"/>
  <c r="Q131" i="10"/>
  <c r="L139" i="10"/>
  <c r="D139" i="11"/>
  <c r="F139" i="11" s="1"/>
  <c r="R139" i="10"/>
  <c r="Q139" i="10"/>
  <c r="L147" i="10"/>
  <c r="D147" i="11"/>
  <c r="F147" i="11" s="1"/>
  <c r="R147" i="10"/>
  <c r="Q147" i="10"/>
  <c r="L155" i="10"/>
  <c r="D155" i="11"/>
  <c r="F155" i="11" s="1"/>
  <c r="R155" i="10"/>
  <c r="Q155" i="10"/>
  <c r="L127" i="10"/>
  <c r="D127" i="11"/>
  <c r="F127" i="11" s="1"/>
  <c r="R127" i="10"/>
  <c r="Q127" i="10"/>
  <c r="R59" i="10"/>
  <c r="L59" i="10"/>
  <c r="D59" i="11"/>
  <c r="F59" i="11" s="1"/>
  <c r="Q59" i="10"/>
  <c r="L67" i="10"/>
  <c r="D67" i="11"/>
  <c r="F67" i="11" s="1"/>
  <c r="R67" i="10"/>
  <c r="Q67" i="10"/>
  <c r="L75" i="10"/>
  <c r="D75" i="11"/>
  <c r="F75" i="11" s="1"/>
  <c r="R75" i="10"/>
  <c r="Q75" i="10"/>
  <c r="L83" i="10"/>
  <c r="D83" i="11"/>
  <c r="F83" i="11" s="1"/>
  <c r="Q83" i="10"/>
  <c r="R83" i="10"/>
  <c r="L91" i="10"/>
  <c r="D91" i="11"/>
  <c r="F91" i="11" s="1"/>
  <c r="Q91" i="10"/>
  <c r="R91" i="10"/>
  <c r="L123" i="10"/>
  <c r="D123" i="11"/>
  <c r="F123" i="11" s="1"/>
  <c r="R123" i="10"/>
  <c r="Q123" i="10"/>
  <c r="D32" i="11"/>
  <c r="F32" i="11" s="1"/>
  <c r="R32" i="10"/>
  <c r="L32" i="10"/>
  <c r="Q32" i="10"/>
  <c r="Q48" i="10"/>
  <c r="R48" i="10"/>
  <c r="L48" i="10"/>
  <c r="D48" i="11"/>
  <c r="F48" i="11" s="1"/>
  <c r="R18" i="10"/>
  <c r="L18" i="10"/>
  <c r="D18" i="11"/>
  <c r="F18" i="11" s="1"/>
  <c r="Q18" i="10"/>
  <c r="L135" i="10"/>
  <c r="D135" i="11"/>
  <c r="F135" i="11" s="1"/>
  <c r="R135" i="10"/>
  <c r="Q135" i="10"/>
  <c r="L151" i="10"/>
  <c r="D151" i="11"/>
  <c r="F151" i="11" s="1"/>
  <c r="R151" i="10"/>
  <c r="Q151" i="10"/>
  <c r="R35" i="10"/>
  <c r="L35" i="10"/>
  <c r="D35" i="11"/>
  <c r="F35" i="11" s="1"/>
  <c r="Q35" i="10"/>
  <c r="R43" i="10"/>
  <c r="L43" i="10"/>
  <c r="D43" i="11"/>
  <c r="F43" i="11" s="1"/>
  <c r="Q43" i="10"/>
  <c r="R51" i="10"/>
  <c r="L51" i="10"/>
  <c r="D51" i="11"/>
  <c r="F51" i="11" s="1"/>
  <c r="Q51" i="10"/>
  <c r="L99" i="10"/>
  <c r="D99" i="11"/>
  <c r="F99" i="11" s="1"/>
  <c r="Q99" i="10"/>
  <c r="R99" i="10"/>
  <c r="L107" i="10"/>
  <c r="D107" i="11"/>
  <c r="F107" i="11" s="1"/>
  <c r="R107" i="10"/>
  <c r="Q107" i="10"/>
  <c r="L115" i="10"/>
  <c r="D115" i="11"/>
  <c r="F115" i="11" s="1"/>
  <c r="R115" i="10"/>
  <c r="Q115" i="10"/>
  <c r="D62" i="11"/>
  <c r="F62" i="11" s="1"/>
  <c r="R62" i="10"/>
  <c r="L62" i="10"/>
  <c r="Q62" i="10"/>
  <c r="L143" i="10"/>
  <c r="D143" i="11"/>
  <c r="F143" i="11" s="1"/>
  <c r="R143" i="10"/>
  <c r="Q143" i="10"/>
  <c r="L7" i="11"/>
  <c r="Q7" i="11"/>
  <c r="R7" i="11"/>
  <c r="D7" i="12"/>
  <c r="F7" i="12" s="1"/>
  <c r="D29" i="11"/>
  <c r="F29" i="11" s="1"/>
  <c r="R29" i="10"/>
  <c r="L29" i="10"/>
  <c r="Q29" i="10"/>
  <c r="R6" i="10"/>
  <c r="L6" i="10"/>
  <c r="D6" i="11"/>
  <c r="F6" i="11" s="1"/>
  <c r="Q6" i="10"/>
  <c r="L22" i="10"/>
  <c r="R22" i="10"/>
  <c r="D22" i="11"/>
  <c r="F22" i="11" s="1"/>
  <c r="Q22" i="10"/>
  <c r="L211" i="10"/>
  <c r="D211" i="11"/>
  <c r="F211" i="11" s="1"/>
  <c r="R211" i="10"/>
  <c r="Q211" i="10"/>
  <c r="R227" i="10"/>
  <c r="L227" i="10"/>
  <c r="D227" i="11"/>
  <c r="F227" i="11" s="1"/>
  <c r="Q227" i="10"/>
  <c r="L33" i="10"/>
  <c r="D33" i="11"/>
  <c r="F33" i="11" s="1"/>
  <c r="R33" i="10"/>
  <c r="Q33" i="10"/>
  <c r="L41" i="10"/>
  <c r="R41" i="10"/>
  <c r="D41" i="11"/>
  <c r="F41" i="11" s="1"/>
  <c r="Q41" i="10"/>
  <c r="L49" i="10"/>
  <c r="Q49" i="10"/>
  <c r="R49" i="10"/>
  <c r="D49" i="11"/>
  <c r="F49" i="11" s="1"/>
  <c r="L57" i="10"/>
  <c r="R57" i="10"/>
  <c r="D57" i="11"/>
  <c r="F57" i="11" s="1"/>
  <c r="Q57" i="10"/>
  <c r="L42" i="10"/>
  <c r="R42" i="10"/>
  <c r="D42" i="11"/>
  <c r="F42" i="11" s="1"/>
  <c r="Q42" i="10"/>
  <c r="L58" i="10"/>
  <c r="R58" i="10"/>
  <c r="Q58" i="10"/>
  <c r="D58" i="11"/>
  <c r="F58" i="11" s="1"/>
  <c r="L248" i="11" l="1"/>
  <c r="D248" i="12"/>
  <c r="F248" i="12" s="1"/>
  <c r="R248" i="11"/>
  <c r="Q248" i="11"/>
  <c r="L29" i="11"/>
  <c r="Q29" i="11"/>
  <c r="R29" i="11"/>
  <c r="D29" i="12"/>
  <c r="F29" i="12" s="1"/>
  <c r="R62" i="11"/>
  <c r="L62" i="11"/>
  <c r="D62" i="12"/>
  <c r="F62" i="12" s="1"/>
  <c r="Q62" i="11"/>
  <c r="L51" i="11"/>
  <c r="D51" i="12"/>
  <c r="F51" i="12" s="1"/>
  <c r="Q51" i="11"/>
  <c r="R51" i="11"/>
  <c r="L43" i="11"/>
  <c r="Q43" i="11"/>
  <c r="D43" i="12"/>
  <c r="F43" i="12" s="1"/>
  <c r="R43" i="11"/>
  <c r="L35" i="11"/>
  <c r="Q35" i="11"/>
  <c r="D35" i="12"/>
  <c r="F35" i="12" s="1"/>
  <c r="R35" i="11"/>
  <c r="L18" i="11"/>
  <c r="R18" i="11"/>
  <c r="Q18" i="11"/>
  <c r="D18" i="12"/>
  <c r="F18" i="12" s="1"/>
  <c r="D59" i="12"/>
  <c r="F59" i="12" s="1"/>
  <c r="Q59" i="11"/>
  <c r="R59" i="11"/>
  <c r="L59" i="11"/>
  <c r="R243" i="11"/>
  <c r="L243" i="11"/>
  <c r="D243" i="12"/>
  <c r="F243" i="12" s="1"/>
  <c r="Q243" i="11"/>
  <c r="R195" i="11"/>
  <c r="D195" i="12"/>
  <c r="F195" i="12" s="1"/>
  <c r="L195" i="11"/>
  <c r="Q195" i="11"/>
  <c r="R179" i="11"/>
  <c r="D179" i="12"/>
  <c r="F179" i="12" s="1"/>
  <c r="L179" i="11"/>
  <c r="Q179" i="11"/>
  <c r="R219" i="11"/>
  <c r="D219" i="12"/>
  <c r="F219" i="12" s="1"/>
  <c r="L219" i="11"/>
  <c r="Q219" i="11"/>
  <c r="R223" i="11"/>
  <c r="D223" i="12"/>
  <c r="F223" i="12" s="1"/>
  <c r="L223" i="11"/>
  <c r="Q223" i="11"/>
  <c r="D61" i="12"/>
  <c r="F61" i="12" s="1"/>
  <c r="R61" i="11"/>
  <c r="L61" i="11"/>
  <c r="Q61" i="11"/>
  <c r="R232" i="11"/>
  <c r="L232" i="11"/>
  <c r="D232" i="12"/>
  <c r="F232" i="12" s="1"/>
  <c r="Q232" i="11"/>
  <c r="R247" i="11"/>
  <c r="L247" i="11"/>
  <c r="D247" i="12"/>
  <c r="F247" i="12" s="1"/>
  <c r="Q247" i="11"/>
  <c r="R239" i="11"/>
  <c r="D239" i="12"/>
  <c r="F239" i="12" s="1"/>
  <c r="L239" i="11"/>
  <c r="Q239" i="11"/>
  <c r="R231" i="11"/>
  <c r="D231" i="12"/>
  <c r="F231" i="12" s="1"/>
  <c r="L231" i="11"/>
  <c r="Q231" i="11"/>
  <c r="L11" i="12"/>
  <c r="Q11" i="12"/>
  <c r="D11" i="13"/>
  <c r="F11" i="13" s="1"/>
  <c r="R11" i="12"/>
  <c r="R207" i="11"/>
  <c r="D207" i="12"/>
  <c r="F207" i="12" s="1"/>
  <c r="L207" i="11"/>
  <c r="Q207" i="11"/>
  <c r="R199" i="11"/>
  <c r="D199" i="12"/>
  <c r="F199" i="12" s="1"/>
  <c r="L199" i="11"/>
  <c r="Q199" i="11"/>
  <c r="R191" i="11"/>
  <c r="D191" i="12"/>
  <c r="F191" i="12" s="1"/>
  <c r="L191" i="11"/>
  <c r="Q191" i="11"/>
  <c r="R183" i="11"/>
  <c r="D183" i="12"/>
  <c r="F183" i="12" s="1"/>
  <c r="L183" i="11"/>
  <c r="Q183" i="11"/>
  <c r="R175" i="11"/>
  <c r="D175" i="12"/>
  <c r="F175" i="12" s="1"/>
  <c r="L175" i="11"/>
  <c r="Q175" i="11"/>
  <c r="F4" i="9"/>
  <c r="D303" i="9"/>
  <c r="L26" i="11"/>
  <c r="R26" i="11"/>
  <c r="Q26" i="11"/>
  <c r="D26" i="12"/>
  <c r="F26" i="12" s="1"/>
  <c r="L17" i="11"/>
  <c r="Q17" i="11"/>
  <c r="R17" i="11"/>
  <c r="D17" i="12"/>
  <c r="F17" i="12" s="1"/>
  <c r="R184" i="11"/>
  <c r="L184" i="11"/>
  <c r="D184" i="12"/>
  <c r="F184" i="12" s="1"/>
  <c r="Q184" i="11"/>
  <c r="R240" i="11"/>
  <c r="L240" i="11"/>
  <c r="D240" i="12"/>
  <c r="F240" i="12" s="1"/>
  <c r="Q240" i="11"/>
  <c r="L14" i="11"/>
  <c r="R14" i="11"/>
  <c r="Q14" i="11"/>
  <c r="D14" i="12"/>
  <c r="F14" i="12" s="1"/>
  <c r="R244" i="11"/>
  <c r="D244" i="12"/>
  <c r="F244" i="12" s="1"/>
  <c r="L244" i="11"/>
  <c r="Q244" i="11"/>
  <c r="R236" i="11"/>
  <c r="L236" i="11"/>
  <c r="D236" i="12"/>
  <c r="F236" i="12" s="1"/>
  <c r="Q236" i="11"/>
  <c r="R228" i="11"/>
  <c r="L228" i="11"/>
  <c r="D228" i="12"/>
  <c r="F228" i="12" s="1"/>
  <c r="Q228" i="11"/>
  <c r="R220" i="11"/>
  <c r="L220" i="11"/>
  <c r="D220" i="12"/>
  <c r="F220" i="12" s="1"/>
  <c r="Q220" i="11"/>
  <c r="R212" i="11"/>
  <c r="L212" i="11"/>
  <c r="D212" i="12"/>
  <c r="F212" i="12" s="1"/>
  <c r="Q212" i="11"/>
  <c r="R204" i="11"/>
  <c r="D204" i="12"/>
  <c r="F204" i="12" s="1"/>
  <c r="L204" i="11"/>
  <c r="Q204" i="11"/>
  <c r="R76" i="11"/>
  <c r="L76" i="11"/>
  <c r="D76" i="12"/>
  <c r="F76" i="12" s="1"/>
  <c r="Q76" i="11"/>
  <c r="R68" i="11"/>
  <c r="L68" i="11"/>
  <c r="D68" i="12"/>
  <c r="F68" i="12" s="1"/>
  <c r="Q68" i="11"/>
  <c r="R206" i="11"/>
  <c r="D206" i="12"/>
  <c r="F206" i="12" s="1"/>
  <c r="L206" i="11"/>
  <c r="Q206" i="11"/>
  <c r="R174" i="11"/>
  <c r="D174" i="12"/>
  <c r="F174" i="12" s="1"/>
  <c r="L174" i="11"/>
  <c r="Q174" i="11"/>
  <c r="D169" i="12"/>
  <c r="F169" i="12" s="1"/>
  <c r="R169" i="11"/>
  <c r="L169" i="11"/>
  <c r="Q169" i="11"/>
  <c r="R170" i="11"/>
  <c r="D170" i="12"/>
  <c r="F170" i="12" s="1"/>
  <c r="L170" i="11"/>
  <c r="Q170" i="11"/>
  <c r="R53" i="11"/>
  <c r="L53" i="11"/>
  <c r="D53" i="12"/>
  <c r="F53" i="12" s="1"/>
  <c r="Q53" i="11"/>
  <c r="L47" i="11"/>
  <c r="D47" i="12"/>
  <c r="F47" i="12" s="1"/>
  <c r="Q47" i="11"/>
  <c r="R47" i="11"/>
  <c r="L31" i="11"/>
  <c r="Q31" i="11"/>
  <c r="R31" i="11"/>
  <c r="D31" i="12"/>
  <c r="F31" i="12" s="1"/>
  <c r="L15" i="12"/>
  <c r="Q15" i="12"/>
  <c r="R15" i="12"/>
  <c r="D15" i="13"/>
  <c r="F15" i="13" s="1"/>
  <c r="R58" i="11"/>
  <c r="L58" i="11"/>
  <c r="D58" i="12"/>
  <c r="F58" i="12" s="1"/>
  <c r="Q58" i="11"/>
  <c r="R49" i="11"/>
  <c r="L49" i="11"/>
  <c r="D49" i="12"/>
  <c r="F49" i="12" s="1"/>
  <c r="Q49" i="11"/>
  <c r="L7" i="12"/>
  <c r="Q7" i="12"/>
  <c r="D7" i="13"/>
  <c r="F7" i="13" s="1"/>
  <c r="R7" i="12"/>
  <c r="R115" i="11"/>
  <c r="L115" i="11"/>
  <c r="D115" i="12"/>
  <c r="F115" i="12" s="1"/>
  <c r="Q115" i="11"/>
  <c r="R107" i="11"/>
  <c r="D107" i="12"/>
  <c r="F107" i="12" s="1"/>
  <c r="L107" i="11"/>
  <c r="Q107" i="11"/>
  <c r="R99" i="11"/>
  <c r="D99" i="12"/>
  <c r="F99" i="12" s="1"/>
  <c r="L99" i="11"/>
  <c r="Q99" i="11"/>
  <c r="R151" i="11"/>
  <c r="D151" i="12"/>
  <c r="F151" i="12" s="1"/>
  <c r="L151" i="11"/>
  <c r="Q151" i="11"/>
  <c r="R135" i="11"/>
  <c r="D135" i="12"/>
  <c r="F135" i="12" s="1"/>
  <c r="L135" i="11"/>
  <c r="Q135" i="11"/>
  <c r="R123" i="11"/>
  <c r="L123" i="11"/>
  <c r="D123" i="12"/>
  <c r="F123" i="12" s="1"/>
  <c r="Q123" i="11"/>
  <c r="R91" i="11"/>
  <c r="D91" i="12"/>
  <c r="F91" i="12" s="1"/>
  <c r="L91" i="11"/>
  <c r="Q91" i="11"/>
  <c r="D83" i="12"/>
  <c r="F83" i="12" s="1"/>
  <c r="R83" i="11"/>
  <c r="L83" i="11"/>
  <c r="Q83" i="11"/>
  <c r="R75" i="11"/>
  <c r="L75" i="11"/>
  <c r="D75" i="12"/>
  <c r="F75" i="12" s="1"/>
  <c r="Q75" i="11"/>
  <c r="D67" i="12"/>
  <c r="F67" i="12" s="1"/>
  <c r="R67" i="11"/>
  <c r="Q67" i="11"/>
  <c r="L67" i="11"/>
  <c r="R127" i="11"/>
  <c r="D127" i="12"/>
  <c r="F127" i="12" s="1"/>
  <c r="L127" i="11"/>
  <c r="Q127" i="11"/>
  <c r="R155" i="11"/>
  <c r="L155" i="11"/>
  <c r="D155" i="12"/>
  <c r="F155" i="12" s="1"/>
  <c r="Q155" i="11"/>
  <c r="R147" i="11"/>
  <c r="L147" i="11"/>
  <c r="D147" i="12"/>
  <c r="F147" i="12" s="1"/>
  <c r="Q147" i="11"/>
  <c r="R139" i="11"/>
  <c r="L139" i="11"/>
  <c r="D139" i="12"/>
  <c r="F139" i="12" s="1"/>
  <c r="Q139" i="11"/>
  <c r="R131" i="11"/>
  <c r="L131" i="11"/>
  <c r="D131" i="12"/>
  <c r="F131" i="12" s="1"/>
  <c r="Q131" i="11"/>
  <c r="R163" i="11"/>
  <c r="D163" i="12"/>
  <c r="F163" i="12" s="1"/>
  <c r="L163" i="11"/>
  <c r="Q163" i="11"/>
  <c r="L36" i="11"/>
  <c r="Q36" i="11"/>
  <c r="R36" i="11"/>
  <c r="D36" i="12"/>
  <c r="F36" i="12" s="1"/>
  <c r="R119" i="11"/>
  <c r="D119" i="12"/>
  <c r="F119" i="12" s="1"/>
  <c r="L119" i="11"/>
  <c r="Q119" i="11"/>
  <c r="R111" i="11"/>
  <c r="D111" i="12"/>
  <c r="F111" i="12" s="1"/>
  <c r="L111" i="11"/>
  <c r="Q111" i="11"/>
  <c r="R103" i="11"/>
  <c r="D103" i="12"/>
  <c r="F103" i="12" s="1"/>
  <c r="L103" i="11"/>
  <c r="Q103" i="11"/>
  <c r="R95" i="11"/>
  <c r="D95" i="12"/>
  <c r="F95" i="12" s="1"/>
  <c r="L95" i="11"/>
  <c r="Q95" i="11"/>
  <c r="R142" i="11"/>
  <c r="D142" i="12"/>
  <c r="F142" i="12" s="1"/>
  <c r="L142" i="11"/>
  <c r="Q142" i="11"/>
  <c r="R46" i="11"/>
  <c r="D46" i="12"/>
  <c r="F46" i="12" s="1"/>
  <c r="Q46" i="11"/>
  <c r="L46" i="11"/>
  <c r="L30" i="11"/>
  <c r="R30" i="11"/>
  <c r="Q30" i="11"/>
  <c r="D30" i="12"/>
  <c r="F30" i="12" s="1"/>
  <c r="R167" i="11"/>
  <c r="D167" i="12"/>
  <c r="F167" i="12" s="1"/>
  <c r="L167" i="11"/>
  <c r="Q167" i="11"/>
  <c r="R159" i="11"/>
  <c r="D159" i="12"/>
  <c r="F159" i="12" s="1"/>
  <c r="L159" i="11"/>
  <c r="Q159" i="11"/>
  <c r="R225" i="11"/>
  <c r="L225" i="11"/>
  <c r="D225" i="12"/>
  <c r="F225" i="12" s="1"/>
  <c r="Q225" i="11"/>
  <c r="R217" i="11"/>
  <c r="L217" i="11"/>
  <c r="D217" i="12"/>
  <c r="F217" i="12" s="1"/>
  <c r="Q217" i="11"/>
  <c r="R140" i="11"/>
  <c r="D140" i="12"/>
  <c r="F140" i="12" s="1"/>
  <c r="L140" i="11"/>
  <c r="Q140" i="11"/>
  <c r="R106" i="11"/>
  <c r="D106" i="12"/>
  <c r="F106" i="12" s="1"/>
  <c r="L106" i="11"/>
  <c r="Q106" i="11"/>
  <c r="R98" i="11"/>
  <c r="D98" i="12"/>
  <c r="F98" i="12" s="1"/>
  <c r="L98" i="11"/>
  <c r="Q98" i="11"/>
  <c r="R50" i="11"/>
  <c r="L50" i="11"/>
  <c r="D50" i="12"/>
  <c r="F50" i="12" s="1"/>
  <c r="Q50" i="11"/>
  <c r="L34" i="11"/>
  <c r="R34" i="11"/>
  <c r="Q34" i="11"/>
  <c r="D34" i="12"/>
  <c r="F34" i="12" s="1"/>
  <c r="R153" i="11"/>
  <c r="L153" i="11"/>
  <c r="D153" i="12"/>
  <c r="F153" i="12" s="1"/>
  <c r="Q153" i="11"/>
  <c r="R145" i="11"/>
  <c r="L145" i="11"/>
  <c r="D145" i="12"/>
  <c r="F145" i="12" s="1"/>
  <c r="Q145" i="11"/>
  <c r="R137" i="11"/>
  <c r="L137" i="11"/>
  <c r="D137" i="12"/>
  <c r="F137" i="12" s="1"/>
  <c r="Q137" i="11"/>
  <c r="R105" i="11"/>
  <c r="D105" i="12"/>
  <c r="F105" i="12" s="1"/>
  <c r="L105" i="11"/>
  <c r="Q105" i="11"/>
  <c r="R97" i="11"/>
  <c r="D97" i="12"/>
  <c r="F97" i="12" s="1"/>
  <c r="L97" i="11"/>
  <c r="Q97" i="11"/>
  <c r="R89" i="11"/>
  <c r="D89" i="12"/>
  <c r="F89" i="12" s="1"/>
  <c r="L89" i="11"/>
  <c r="Q89" i="11"/>
  <c r="R81" i="11"/>
  <c r="L81" i="11"/>
  <c r="D81" i="12"/>
  <c r="F81" i="12" s="1"/>
  <c r="Q81" i="11"/>
  <c r="L25" i="11"/>
  <c r="Q25" i="11"/>
  <c r="R25" i="11"/>
  <c r="D25" i="12"/>
  <c r="F25" i="12" s="1"/>
  <c r="R200" i="11"/>
  <c r="L200" i="11"/>
  <c r="D200" i="12"/>
  <c r="F200" i="12" s="1"/>
  <c r="Q200" i="11"/>
  <c r="R168" i="11"/>
  <c r="L168" i="11"/>
  <c r="D168" i="12"/>
  <c r="F168" i="12" s="1"/>
  <c r="Q168" i="11"/>
  <c r="R152" i="11"/>
  <c r="D152" i="12"/>
  <c r="F152" i="12" s="1"/>
  <c r="L152" i="11"/>
  <c r="Q152" i="11"/>
  <c r="R136" i="11"/>
  <c r="D136" i="12"/>
  <c r="F136" i="12" s="1"/>
  <c r="L136" i="11"/>
  <c r="Q136" i="11"/>
  <c r="R150" i="11"/>
  <c r="D150" i="12"/>
  <c r="F150" i="12" s="1"/>
  <c r="L150" i="11"/>
  <c r="Q150" i="11"/>
  <c r="R134" i="11"/>
  <c r="D134" i="12"/>
  <c r="F134" i="12" s="1"/>
  <c r="L134" i="11"/>
  <c r="Q134" i="11"/>
  <c r="R124" i="11"/>
  <c r="D124" i="12"/>
  <c r="F124" i="12" s="1"/>
  <c r="L124" i="11"/>
  <c r="Q124" i="11"/>
  <c r="R100" i="11"/>
  <c r="D100" i="12"/>
  <c r="F100" i="12" s="1"/>
  <c r="L100" i="11"/>
  <c r="Q100" i="11"/>
  <c r="R128" i="11"/>
  <c r="D128" i="12"/>
  <c r="F128" i="12" s="1"/>
  <c r="L128" i="11"/>
  <c r="Q128" i="11"/>
  <c r="R221" i="11"/>
  <c r="L221" i="11"/>
  <c r="D221" i="12"/>
  <c r="F221" i="12" s="1"/>
  <c r="Q221" i="11"/>
  <c r="D189" i="12"/>
  <c r="F189" i="12" s="1"/>
  <c r="R189" i="11"/>
  <c r="L189" i="11"/>
  <c r="Q189" i="11"/>
  <c r="R157" i="11"/>
  <c r="L157" i="11"/>
  <c r="D157" i="12"/>
  <c r="F157" i="12" s="1"/>
  <c r="Q157" i="11"/>
  <c r="R149" i="11"/>
  <c r="L149" i="11"/>
  <c r="D149" i="12"/>
  <c r="F149" i="12" s="1"/>
  <c r="Q149" i="11"/>
  <c r="R141" i="11"/>
  <c r="L141" i="11"/>
  <c r="D141" i="12"/>
  <c r="F141" i="12" s="1"/>
  <c r="Q141" i="11"/>
  <c r="R133" i="11"/>
  <c r="L133" i="11"/>
  <c r="D133" i="12"/>
  <c r="F133" i="12" s="1"/>
  <c r="Q133" i="11"/>
  <c r="R117" i="11"/>
  <c r="L117" i="11"/>
  <c r="D117" i="12"/>
  <c r="F117" i="12" s="1"/>
  <c r="Q117" i="11"/>
  <c r="R109" i="11"/>
  <c r="L109" i="11"/>
  <c r="D109" i="12"/>
  <c r="F109" i="12" s="1"/>
  <c r="Q109" i="11"/>
  <c r="R226" i="11"/>
  <c r="D226" i="12"/>
  <c r="F226" i="12" s="1"/>
  <c r="L226" i="11"/>
  <c r="Q226" i="11"/>
  <c r="D197" i="12"/>
  <c r="F197" i="12" s="1"/>
  <c r="R197" i="11"/>
  <c r="L197" i="11"/>
  <c r="Q197" i="11"/>
  <c r="D181" i="12"/>
  <c r="F181" i="12" s="1"/>
  <c r="R181" i="11"/>
  <c r="L181" i="11"/>
  <c r="Q181" i="11"/>
  <c r="D165" i="12"/>
  <c r="F165" i="12" s="1"/>
  <c r="R165" i="11"/>
  <c r="L165" i="11"/>
  <c r="Q165" i="11"/>
  <c r="R208" i="11"/>
  <c r="L208" i="11"/>
  <c r="D208" i="12"/>
  <c r="F208" i="12" s="1"/>
  <c r="Q208" i="11"/>
  <c r="R198" i="11"/>
  <c r="D198" i="12"/>
  <c r="F198" i="12" s="1"/>
  <c r="L198" i="11"/>
  <c r="Q198" i="11"/>
  <c r="R182" i="11"/>
  <c r="D182" i="12"/>
  <c r="F182" i="12" s="1"/>
  <c r="L182" i="11"/>
  <c r="Q182" i="11"/>
  <c r="R166" i="11"/>
  <c r="D166" i="12"/>
  <c r="F166" i="12" s="1"/>
  <c r="L166" i="11"/>
  <c r="Q166" i="11"/>
  <c r="R116" i="11"/>
  <c r="D116" i="12"/>
  <c r="F116" i="12" s="1"/>
  <c r="L116" i="11"/>
  <c r="Q116" i="11"/>
  <c r="R108" i="11"/>
  <c r="D108" i="12"/>
  <c r="F108" i="12" s="1"/>
  <c r="L108" i="11"/>
  <c r="Q108" i="11"/>
  <c r="R92" i="11"/>
  <c r="D92" i="12"/>
  <c r="F92" i="12" s="1"/>
  <c r="L92" i="11"/>
  <c r="Q92" i="11"/>
  <c r="R84" i="11"/>
  <c r="L84" i="11"/>
  <c r="D84" i="12"/>
  <c r="F84" i="12" s="1"/>
  <c r="Q84" i="11"/>
  <c r="R154" i="11"/>
  <c r="D154" i="12"/>
  <c r="F154" i="12" s="1"/>
  <c r="L154" i="11"/>
  <c r="Q154" i="11"/>
  <c r="R146" i="11"/>
  <c r="D146" i="12"/>
  <c r="F146" i="12" s="1"/>
  <c r="L146" i="11"/>
  <c r="Q146" i="11"/>
  <c r="R138" i="11"/>
  <c r="D138" i="12"/>
  <c r="F138" i="12" s="1"/>
  <c r="L138" i="11"/>
  <c r="Q138" i="11"/>
  <c r="R126" i="11"/>
  <c r="D126" i="12"/>
  <c r="F126" i="12" s="1"/>
  <c r="L126" i="11"/>
  <c r="Q126" i="11"/>
  <c r="R118" i="11"/>
  <c r="D118" i="12"/>
  <c r="F118" i="12" s="1"/>
  <c r="L118" i="11"/>
  <c r="Q118" i="11"/>
  <c r="R110" i="11"/>
  <c r="D110" i="12"/>
  <c r="F110" i="12" s="1"/>
  <c r="L110" i="11"/>
  <c r="Q110" i="11"/>
  <c r="R102" i="11"/>
  <c r="D102" i="12"/>
  <c r="F102" i="12" s="1"/>
  <c r="L102" i="11"/>
  <c r="Q102" i="11"/>
  <c r="R94" i="11"/>
  <c r="D94" i="12"/>
  <c r="F94" i="12" s="1"/>
  <c r="L94" i="11"/>
  <c r="Q94" i="11"/>
  <c r="R86" i="11"/>
  <c r="L86" i="11"/>
  <c r="D86" i="12"/>
  <c r="F86" i="12" s="1"/>
  <c r="Q86" i="11"/>
  <c r="R78" i="11"/>
  <c r="L78" i="11"/>
  <c r="D78" i="12"/>
  <c r="F78" i="12" s="1"/>
  <c r="Q78" i="11"/>
  <c r="R70" i="11"/>
  <c r="L70" i="11"/>
  <c r="D70" i="12"/>
  <c r="F70" i="12" s="1"/>
  <c r="Q70" i="11"/>
  <c r="L9" i="12"/>
  <c r="R9" i="12"/>
  <c r="Q9" i="12"/>
  <c r="D9" i="13"/>
  <c r="F9" i="13" s="1"/>
  <c r="R77" i="11"/>
  <c r="D77" i="12"/>
  <c r="F77" i="12" s="1"/>
  <c r="L77" i="11"/>
  <c r="Q77" i="11"/>
  <c r="L69" i="11"/>
  <c r="D69" i="12"/>
  <c r="F69" i="12" s="1"/>
  <c r="R69" i="11"/>
  <c r="Q69" i="11"/>
  <c r="L23" i="11"/>
  <c r="Q23" i="11"/>
  <c r="R23" i="11"/>
  <c r="D23" i="12"/>
  <c r="F23" i="12" s="1"/>
  <c r="R3" i="10"/>
  <c r="D3" i="11"/>
  <c r="L3" i="10"/>
  <c r="Q3" i="10"/>
  <c r="Q45" i="11"/>
  <c r="L45" i="11"/>
  <c r="R45" i="11"/>
  <c r="D45" i="12"/>
  <c r="F45" i="12" s="1"/>
  <c r="L37" i="11"/>
  <c r="Q37" i="11"/>
  <c r="R37" i="11"/>
  <c r="D37" i="12"/>
  <c r="F37" i="12" s="1"/>
  <c r="R56" i="11"/>
  <c r="L56" i="11"/>
  <c r="D56" i="12"/>
  <c r="F56" i="12" s="1"/>
  <c r="Q56" i="11"/>
  <c r="L40" i="11"/>
  <c r="Q40" i="11"/>
  <c r="R40" i="11"/>
  <c r="D40" i="12"/>
  <c r="F40" i="12" s="1"/>
  <c r="L28" i="11"/>
  <c r="Q28" i="11"/>
  <c r="R28" i="11"/>
  <c r="D28" i="12"/>
  <c r="F28" i="12" s="1"/>
  <c r="L20" i="11"/>
  <c r="Q20" i="11"/>
  <c r="R20" i="11"/>
  <c r="D20" i="12"/>
  <c r="F20" i="12" s="1"/>
  <c r="R63" i="11"/>
  <c r="D63" i="12"/>
  <c r="F63" i="12" s="1"/>
  <c r="L63" i="11"/>
  <c r="Q63" i="11"/>
  <c r="R235" i="11"/>
  <c r="D235" i="12"/>
  <c r="F235" i="12" s="1"/>
  <c r="L235" i="11"/>
  <c r="Q235" i="11"/>
  <c r="R187" i="11"/>
  <c r="D187" i="12"/>
  <c r="F187" i="12" s="1"/>
  <c r="L187" i="11"/>
  <c r="Q187" i="11"/>
  <c r="R215" i="11"/>
  <c r="D215" i="12"/>
  <c r="F215" i="12" s="1"/>
  <c r="L215" i="11"/>
  <c r="Q215" i="11"/>
  <c r="L42" i="11"/>
  <c r="R42" i="11"/>
  <c r="Q42" i="11"/>
  <c r="D42" i="12"/>
  <c r="F42" i="12" s="1"/>
  <c r="R57" i="11"/>
  <c r="D57" i="12"/>
  <c r="F57" i="12" s="1"/>
  <c r="Q57" i="11"/>
  <c r="L57" i="11"/>
  <c r="L41" i="11"/>
  <c r="Q41" i="11"/>
  <c r="R41" i="11"/>
  <c r="D41" i="12"/>
  <c r="F41" i="12" s="1"/>
  <c r="R227" i="11"/>
  <c r="D227" i="12"/>
  <c r="F227" i="12" s="1"/>
  <c r="L227" i="11"/>
  <c r="Q227" i="11"/>
  <c r="L22" i="11"/>
  <c r="R22" i="11"/>
  <c r="Q22" i="11"/>
  <c r="D22" i="12"/>
  <c r="F22" i="12" s="1"/>
  <c r="L6" i="11"/>
  <c r="R6" i="11"/>
  <c r="Q6" i="11"/>
  <c r="D6" i="12"/>
  <c r="F6" i="12" s="1"/>
  <c r="L32" i="11"/>
  <c r="Q32" i="11"/>
  <c r="R32" i="11"/>
  <c r="D32" i="12"/>
  <c r="F32" i="12" s="1"/>
  <c r="L52" i="11"/>
  <c r="R52" i="11"/>
  <c r="D52" i="12"/>
  <c r="F52" i="12" s="1"/>
  <c r="Q52" i="11"/>
  <c r="L44" i="11"/>
  <c r="Q44" i="11"/>
  <c r="R44" i="11"/>
  <c r="D44" i="12"/>
  <c r="F44" i="12" s="1"/>
  <c r="L21" i="11"/>
  <c r="Q21" i="11"/>
  <c r="R21" i="11"/>
  <c r="D21" i="12"/>
  <c r="F21" i="12" s="1"/>
  <c r="B7" i="16"/>
  <c r="L303" i="8"/>
  <c r="F5" i="3"/>
  <c r="R209" i="11"/>
  <c r="L209" i="11"/>
  <c r="D209" i="12"/>
  <c r="F209" i="12" s="1"/>
  <c r="Q209" i="11"/>
  <c r="D205" i="12"/>
  <c r="F205" i="12" s="1"/>
  <c r="R205" i="11"/>
  <c r="L205" i="11"/>
  <c r="Q205" i="11"/>
  <c r="D173" i="12"/>
  <c r="F173" i="12" s="1"/>
  <c r="R173" i="11"/>
  <c r="L173" i="11"/>
  <c r="Q173" i="11"/>
  <c r="R210" i="11"/>
  <c r="D210" i="12"/>
  <c r="F210" i="12" s="1"/>
  <c r="L210" i="11"/>
  <c r="Q210" i="11"/>
  <c r="R60" i="11"/>
  <c r="L60" i="11"/>
  <c r="D60" i="12"/>
  <c r="F60" i="12" s="1"/>
  <c r="Q60" i="11"/>
  <c r="L27" i="11"/>
  <c r="Q27" i="11"/>
  <c r="D27" i="12"/>
  <c r="F27" i="12" s="1"/>
  <c r="R27" i="11"/>
  <c r="L10" i="11"/>
  <c r="R10" i="11"/>
  <c r="Q10" i="11"/>
  <c r="D10" i="12"/>
  <c r="F10" i="12" s="1"/>
  <c r="R80" i="11"/>
  <c r="L80" i="11"/>
  <c r="D80" i="12"/>
  <c r="F80" i="12" s="1"/>
  <c r="Q80" i="11"/>
  <c r="R72" i="11"/>
  <c r="L72" i="11"/>
  <c r="D72" i="12"/>
  <c r="F72" i="12" s="1"/>
  <c r="Q72" i="11"/>
  <c r="R64" i="11"/>
  <c r="L64" i="11"/>
  <c r="D64" i="12"/>
  <c r="F64" i="12" s="1"/>
  <c r="Q64" i="11"/>
  <c r="R224" i="11"/>
  <c r="L224" i="11"/>
  <c r="D224" i="12"/>
  <c r="F224" i="12" s="1"/>
  <c r="Q224" i="11"/>
  <c r="R216" i="11"/>
  <c r="L216" i="11"/>
  <c r="D216" i="12"/>
  <c r="F216" i="12" s="1"/>
  <c r="Q216" i="11"/>
  <c r="R196" i="11"/>
  <c r="L196" i="11"/>
  <c r="D196" i="12"/>
  <c r="F196" i="12" s="1"/>
  <c r="Q196" i="11"/>
  <c r="R188" i="11"/>
  <c r="D188" i="12"/>
  <c r="F188" i="12" s="1"/>
  <c r="L188" i="11"/>
  <c r="Q188" i="11"/>
  <c r="R180" i="11"/>
  <c r="L180" i="11"/>
  <c r="D180" i="12"/>
  <c r="F180" i="12" s="1"/>
  <c r="Q180" i="11"/>
  <c r="R192" i="11"/>
  <c r="L192" i="11"/>
  <c r="D192" i="12"/>
  <c r="F192" i="12" s="1"/>
  <c r="Q192" i="11"/>
  <c r="R176" i="11"/>
  <c r="L176" i="11"/>
  <c r="D176" i="12"/>
  <c r="F176" i="12" s="1"/>
  <c r="Q176" i="11"/>
  <c r="L19" i="11"/>
  <c r="Q19" i="11"/>
  <c r="D19" i="12"/>
  <c r="F19" i="12" s="1"/>
  <c r="R19" i="11"/>
  <c r="R54" i="11"/>
  <c r="D54" i="12"/>
  <c r="F54" i="12" s="1"/>
  <c r="Q54" i="11"/>
  <c r="L54" i="11"/>
  <c r="L38" i="11"/>
  <c r="R38" i="11"/>
  <c r="Q38" i="11"/>
  <c r="D38" i="12"/>
  <c r="F38" i="12" s="1"/>
  <c r="L24" i="11"/>
  <c r="Q24" i="11"/>
  <c r="R24" i="11"/>
  <c r="D24" i="12"/>
  <c r="F24" i="12" s="1"/>
  <c r="L16" i="11"/>
  <c r="Q16" i="11"/>
  <c r="R16" i="11"/>
  <c r="D16" i="12"/>
  <c r="F16" i="12" s="1"/>
  <c r="L8" i="11"/>
  <c r="Q8" i="11"/>
  <c r="R8" i="11"/>
  <c r="D8" i="12"/>
  <c r="F8" i="12" s="1"/>
  <c r="R87" i="11"/>
  <c r="D87" i="12"/>
  <c r="F87" i="12" s="1"/>
  <c r="L87" i="11"/>
  <c r="Q87" i="11"/>
  <c r="D79" i="12"/>
  <c r="F79" i="12" s="1"/>
  <c r="R79" i="11"/>
  <c r="L79" i="11"/>
  <c r="Q79" i="11"/>
  <c r="L71" i="11"/>
  <c r="D71" i="12"/>
  <c r="F71" i="12" s="1"/>
  <c r="R71" i="11"/>
  <c r="Q71" i="11"/>
  <c r="R203" i="11"/>
  <c r="D203" i="12"/>
  <c r="F203" i="12" s="1"/>
  <c r="L203" i="11"/>
  <c r="Q203" i="11"/>
  <c r="R171" i="11"/>
  <c r="D171" i="12"/>
  <c r="F171" i="12" s="1"/>
  <c r="L171" i="11"/>
  <c r="Q171" i="11"/>
  <c r="L33" i="11"/>
  <c r="Q33" i="11"/>
  <c r="R33" i="11"/>
  <c r="D33" i="12"/>
  <c r="F33" i="12" s="1"/>
  <c r="R211" i="11"/>
  <c r="D211" i="12"/>
  <c r="F211" i="12" s="1"/>
  <c r="L211" i="11"/>
  <c r="Q211" i="11"/>
  <c r="R143" i="11"/>
  <c r="D143" i="12"/>
  <c r="F143" i="12" s="1"/>
  <c r="L143" i="11"/>
  <c r="Q143" i="11"/>
  <c r="R48" i="11"/>
  <c r="L48" i="11"/>
  <c r="D48" i="12"/>
  <c r="F48" i="12" s="1"/>
  <c r="Q48" i="11"/>
  <c r="L55" i="11"/>
  <c r="D55" i="12"/>
  <c r="F55" i="12" s="1"/>
  <c r="Q55" i="11"/>
  <c r="R55" i="11"/>
  <c r="L39" i="11"/>
  <c r="Q39" i="11"/>
  <c r="R39" i="11"/>
  <c r="D39" i="12"/>
  <c r="F39" i="12" s="1"/>
  <c r="G7" i="16"/>
  <c r="F10" i="3"/>
  <c r="F7" i="16"/>
  <c r="F9" i="3"/>
  <c r="I7" i="16"/>
  <c r="F12" i="3"/>
  <c r="H7" i="16"/>
  <c r="F11" i="3"/>
  <c r="R73" i="11"/>
  <c r="L73" i="11"/>
  <c r="D73" i="12"/>
  <c r="F73" i="12" s="1"/>
  <c r="Q73" i="11"/>
  <c r="R65" i="11"/>
  <c r="L65" i="11"/>
  <c r="D65" i="12"/>
  <c r="F65" i="12" s="1"/>
  <c r="Q65" i="11"/>
  <c r="L13" i="12"/>
  <c r="D13" i="13"/>
  <c r="F13" i="13" s="1"/>
  <c r="R13" i="12"/>
  <c r="Q13" i="12"/>
  <c r="L5" i="12"/>
  <c r="R5" i="12"/>
  <c r="Q5" i="12"/>
  <c r="D5" i="13"/>
  <c r="F5" i="13" s="1"/>
  <c r="R242" i="11"/>
  <c r="D242" i="12"/>
  <c r="F242" i="12" s="1"/>
  <c r="L242" i="11"/>
  <c r="Q242" i="11"/>
  <c r="R234" i="11"/>
  <c r="D234" i="12"/>
  <c r="F234" i="12" s="1"/>
  <c r="L234" i="11"/>
  <c r="Q234" i="11"/>
  <c r="R190" i="11"/>
  <c r="D190" i="12"/>
  <c r="F190" i="12" s="1"/>
  <c r="L190" i="11"/>
  <c r="Q190" i="11"/>
  <c r="R158" i="11"/>
  <c r="D158" i="12"/>
  <c r="F158" i="12" s="1"/>
  <c r="L158" i="11"/>
  <c r="Q158" i="11"/>
  <c r="R130" i="11"/>
  <c r="D130" i="12"/>
  <c r="F130" i="12" s="1"/>
  <c r="L130" i="11"/>
  <c r="Q130" i="11"/>
  <c r="R120" i="11"/>
  <c r="D120" i="12"/>
  <c r="F120" i="12" s="1"/>
  <c r="L120" i="11"/>
  <c r="Q120" i="11"/>
  <c r="R112" i="11"/>
  <c r="D112" i="12"/>
  <c r="F112" i="12" s="1"/>
  <c r="L112" i="11"/>
  <c r="Q112" i="11"/>
  <c r="R104" i="11"/>
  <c r="D104" i="12"/>
  <c r="F104" i="12" s="1"/>
  <c r="L104" i="11"/>
  <c r="Q104" i="11"/>
  <c r="R96" i="11"/>
  <c r="D96" i="12"/>
  <c r="F96" i="12" s="1"/>
  <c r="L96" i="11"/>
  <c r="Q96" i="11"/>
  <c r="R88" i="11"/>
  <c r="D88" i="12"/>
  <c r="F88" i="12" s="1"/>
  <c r="L88" i="11"/>
  <c r="Q88" i="11"/>
  <c r="R241" i="11"/>
  <c r="D241" i="12"/>
  <c r="F241" i="12" s="1"/>
  <c r="L241" i="11"/>
  <c r="Q241" i="11"/>
  <c r="R233" i="11"/>
  <c r="L233" i="11"/>
  <c r="D233" i="12"/>
  <c r="F233" i="12" s="1"/>
  <c r="Q233" i="11"/>
  <c r="D201" i="12"/>
  <c r="F201" i="12" s="1"/>
  <c r="R201" i="11"/>
  <c r="L201" i="11"/>
  <c r="Q201" i="11"/>
  <c r="D193" i="12"/>
  <c r="F193" i="12" s="1"/>
  <c r="R193" i="11"/>
  <c r="L193" i="11"/>
  <c r="Q193" i="11"/>
  <c r="D185" i="12"/>
  <c r="F185" i="12" s="1"/>
  <c r="R185" i="11"/>
  <c r="L185" i="11"/>
  <c r="Q185" i="11"/>
  <c r="D177" i="12"/>
  <c r="F177" i="12" s="1"/>
  <c r="R177" i="11"/>
  <c r="L177" i="11"/>
  <c r="Q177" i="11"/>
  <c r="R161" i="11"/>
  <c r="L161" i="11"/>
  <c r="D161" i="12"/>
  <c r="F161" i="12" s="1"/>
  <c r="Q161" i="11"/>
  <c r="R213" i="11"/>
  <c r="L213" i="11"/>
  <c r="D213" i="12"/>
  <c r="F213" i="12" s="1"/>
  <c r="Q213" i="11"/>
  <c r="R218" i="11"/>
  <c r="D218" i="12"/>
  <c r="F218" i="12" s="1"/>
  <c r="L218" i="11"/>
  <c r="Q218" i="11"/>
  <c r="R214" i="11"/>
  <c r="D214" i="12"/>
  <c r="F214" i="12" s="1"/>
  <c r="L214" i="11"/>
  <c r="Q214" i="11"/>
  <c r="R125" i="11"/>
  <c r="L125" i="11"/>
  <c r="D125" i="12"/>
  <c r="F125" i="12" s="1"/>
  <c r="Q125" i="11"/>
  <c r="R101" i="11"/>
  <c r="L101" i="11"/>
  <c r="D101" i="12"/>
  <c r="F101" i="12" s="1"/>
  <c r="Q101" i="11"/>
  <c r="R93" i="11"/>
  <c r="L93" i="11"/>
  <c r="D93" i="12"/>
  <c r="F93" i="12" s="1"/>
  <c r="Q93" i="11"/>
  <c r="R85" i="11"/>
  <c r="L85" i="11"/>
  <c r="D85" i="12"/>
  <c r="F85" i="12" s="1"/>
  <c r="Q85" i="11"/>
  <c r="R144" i="11"/>
  <c r="D144" i="12"/>
  <c r="F144" i="12" s="1"/>
  <c r="L144" i="11"/>
  <c r="Q144" i="11"/>
  <c r="R222" i="11"/>
  <c r="D222" i="12"/>
  <c r="F222" i="12" s="1"/>
  <c r="L222" i="11"/>
  <c r="Q222" i="11"/>
  <c r="R246" i="11"/>
  <c r="L246" i="11"/>
  <c r="D246" i="12"/>
  <c r="F246" i="12" s="1"/>
  <c r="Q246" i="11"/>
  <c r="R230" i="11"/>
  <c r="D230" i="12"/>
  <c r="F230" i="12" s="1"/>
  <c r="L230" i="11"/>
  <c r="Q230" i="11"/>
  <c r="R237" i="11"/>
  <c r="L237" i="11"/>
  <c r="D237" i="12"/>
  <c r="F237" i="12" s="1"/>
  <c r="Q237" i="11"/>
  <c r="R172" i="11"/>
  <c r="D172" i="12"/>
  <c r="F172" i="12" s="1"/>
  <c r="L172" i="11"/>
  <c r="Q172" i="11"/>
  <c r="R164" i="11"/>
  <c r="L164" i="11"/>
  <c r="D164" i="12"/>
  <c r="F164" i="12" s="1"/>
  <c r="Q164" i="11"/>
  <c r="R156" i="11"/>
  <c r="D156" i="12"/>
  <c r="F156" i="12" s="1"/>
  <c r="L156" i="11"/>
  <c r="Q156" i="11"/>
  <c r="R202" i="11"/>
  <c r="D202" i="12"/>
  <c r="F202" i="12" s="1"/>
  <c r="L202" i="11"/>
  <c r="Q202" i="11"/>
  <c r="R194" i="11"/>
  <c r="D194" i="12"/>
  <c r="F194" i="12" s="1"/>
  <c r="L194" i="11"/>
  <c r="Q194" i="11"/>
  <c r="R186" i="11"/>
  <c r="D186" i="12"/>
  <c r="F186" i="12" s="1"/>
  <c r="L186" i="11"/>
  <c r="Q186" i="11"/>
  <c r="R178" i="11"/>
  <c r="D178" i="12"/>
  <c r="F178" i="12" s="1"/>
  <c r="L178" i="11"/>
  <c r="Q178" i="11"/>
  <c r="R162" i="11"/>
  <c r="D162" i="12"/>
  <c r="F162" i="12" s="1"/>
  <c r="L162" i="11"/>
  <c r="Q162" i="11"/>
  <c r="R148" i="11"/>
  <c r="D148" i="12"/>
  <c r="F148" i="12" s="1"/>
  <c r="L148" i="11"/>
  <c r="Q148" i="11"/>
  <c r="R132" i="11"/>
  <c r="D132" i="12"/>
  <c r="F132" i="12" s="1"/>
  <c r="L132" i="11"/>
  <c r="Q132" i="11"/>
  <c r="R238" i="11"/>
  <c r="D238" i="12"/>
  <c r="F238" i="12" s="1"/>
  <c r="L238" i="11"/>
  <c r="Q238" i="11"/>
  <c r="R245" i="11"/>
  <c r="L245" i="11"/>
  <c r="D245" i="12"/>
  <c r="F245" i="12" s="1"/>
  <c r="Q245" i="11"/>
  <c r="R229" i="11"/>
  <c r="L229" i="11"/>
  <c r="D229" i="12"/>
  <c r="F229" i="12" s="1"/>
  <c r="Q229" i="11"/>
  <c r="R122" i="11"/>
  <c r="D122" i="12"/>
  <c r="F122" i="12" s="1"/>
  <c r="L122" i="11"/>
  <c r="Q122" i="11"/>
  <c r="R114" i="11"/>
  <c r="D114" i="12"/>
  <c r="F114" i="12" s="1"/>
  <c r="L114" i="11"/>
  <c r="Q114" i="11"/>
  <c r="R90" i="11"/>
  <c r="D90" i="12"/>
  <c r="F90" i="12" s="1"/>
  <c r="L90" i="11"/>
  <c r="Q90" i="11"/>
  <c r="R82" i="11"/>
  <c r="L82" i="11"/>
  <c r="D82" i="12"/>
  <c r="F82" i="12" s="1"/>
  <c r="Q82" i="11"/>
  <c r="R74" i="11"/>
  <c r="L74" i="11"/>
  <c r="D74" i="12"/>
  <c r="F74" i="12" s="1"/>
  <c r="Q74" i="11"/>
  <c r="R66" i="11"/>
  <c r="L66" i="11"/>
  <c r="D66" i="12"/>
  <c r="F66" i="12" s="1"/>
  <c r="Q66" i="11"/>
  <c r="R129" i="11"/>
  <c r="L129" i="11"/>
  <c r="D129" i="12"/>
  <c r="F129" i="12" s="1"/>
  <c r="Q129" i="11"/>
  <c r="R121" i="11"/>
  <c r="L121" i="11"/>
  <c r="D121" i="12"/>
  <c r="F121" i="12" s="1"/>
  <c r="Q121" i="11"/>
  <c r="R113" i="11"/>
  <c r="L113" i="11"/>
  <c r="D113" i="12"/>
  <c r="F113" i="12" s="1"/>
  <c r="Q113" i="11"/>
  <c r="R160" i="11"/>
  <c r="D160" i="12"/>
  <c r="F160" i="12" s="1"/>
  <c r="L160" i="11"/>
  <c r="Q160" i="11"/>
  <c r="L12" i="11"/>
  <c r="Q12" i="11"/>
  <c r="R12" i="11"/>
  <c r="D12" i="12"/>
  <c r="F12" i="12" s="1"/>
  <c r="R248" i="12" l="1"/>
  <c r="D248" i="13"/>
  <c r="F248" i="13" s="1"/>
  <c r="L248" i="12"/>
  <c r="Q248" i="12"/>
  <c r="L241" i="12"/>
  <c r="Q241" i="12"/>
  <c r="R241" i="12"/>
  <c r="D241" i="13"/>
  <c r="F241" i="13" s="1"/>
  <c r="L88" i="12"/>
  <c r="Q88" i="12"/>
  <c r="R88" i="12"/>
  <c r="D88" i="13"/>
  <c r="F88" i="13" s="1"/>
  <c r="L96" i="12"/>
  <c r="Q96" i="12"/>
  <c r="R96" i="12"/>
  <c r="D96" i="13"/>
  <c r="F96" i="13" s="1"/>
  <c r="L104" i="12"/>
  <c r="Q104" i="12"/>
  <c r="R104" i="12"/>
  <c r="D104" i="13"/>
  <c r="F104" i="13" s="1"/>
  <c r="L112" i="12"/>
  <c r="R112" i="12"/>
  <c r="D112" i="13"/>
  <c r="F112" i="13" s="1"/>
  <c r="Q112" i="12"/>
  <c r="L120" i="12"/>
  <c r="D120" i="13"/>
  <c r="F120" i="13" s="1"/>
  <c r="R120" i="12"/>
  <c r="Q120" i="12"/>
  <c r="L130" i="12"/>
  <c r="D130" i="13"/>
  <c r="F130" i="13" s="1"/>
  <c r="R130" i="12"/>
  <c r="Q130" i="12"/>
  <c r="L158" i="12"/>
  <c r="D158" i="13"/>
  <c r="F158" i="13" s="1"/>
  <c r="R158" i="12"/>
  <c r="Q158" i="12"/>
  <c r="L190" i="12"/>
  <c r="Q190" i="12"/>
  <c r="D190" i="13"/>
  <c r="F190" i="13" s="1"/>
  <c r="R190" i="12"/>
  <c r="L234" i="12"/>
  <c r="Q234" i="12"/>
  <c r="D234" i="13"/>
  <c r="F234" i="13" s="1"/>
  <c r="R234" i="12"/>
  <c r="L242" i="12"/>
  <c r="Q242" i="12"/>
  <c r="D242" i="13"/>
  <c r="F242" i="13" s="1"/>
  <c r="R242" i="12"/>
  <c r="R13" i="13"/>
  <c r="D13" i="14"/>
  <c r="F13" i="14" s="1"/>
  <c r="L13" i="13"/>
  <c r="Q13" i="13"/>
  <c r="L94" i="12"/>
  <c r="Q94" i="12"/>
  <c r="R94" i="12"/>
  <c r="D94" i="13"/>
  <c r="F94" i="13" s="1"/>
  <c r="L110" i="12"/>
  <c r="D110" i="13"/>
  <c r="F110" i="13" s="1"/>
  <c r="R110" i="12"/>
  <c r="Q110" i="12"/>
  <c r="L138" i="12"/>
  <c r="D138" i="13"/>
  <c r="F138" i="13" s="1"/>
  <c r="R138" i="12"/>
  <c r="Q138" i="12"/>
  <c r="L92" i="12"/>
  <c r="Q92" i="12"/>
  <c r="R92" i="12"/>
  <c r="D92" i="13"/>
  <c r="F92" i="13" s="1"/>
  <c r="L116" i="12"/>
  <c r="D116" i="13"/>
  <c r="F116" i="13" s="1"/>
  <c r="R116" i="12"/>
  <c r="Q116" i="12"/>
  <c r="L198" i="12"/>
  <c r="R198" i="12"/>
  <c r="D198" i="13"/>
  <c r="F198" i="13" s="1"/>
  <c r="Q198" i="12"/>
  <c r="L226" i="12"/>
  <c r="Q226" i="12"/>
  <c r="D226" i="13"/>
  <c r="F226" i="13" s="1"/>
  <c r="R226" i="12"/>
  <c r="L124" i="12"/>
  <c r="D124" i="13"/>
  <c r="F124" i="13" s="1"/>
  <c r="R124" i="12"/>
  <c r="Q124" i="12"/>
  <c r="L152" i="12"/>
  <c r="D152" i="13"/>
  <c r="F152" i="13" s="1"/>
  <c r="R152" i="12"/>
  <c r="Q152" i="12"/>
  <c r="L89" i="12"/>
  <c r="Q89" i="12"/>
  <c r="D89" i="13"/>
  <c r="F89" i="13" s="1"/>
  <c r="R89" i="12"/>
  <c r="L140" i="12"/>
  <c r="D140" i="13"/>
  <c r="F140" i="13" s="1"/>
  <c r="R140" i="12"/>
  <c r="Q140" i="12"/>
  <c r="L159" i="12"/>
  <c r="Q159" i="12"/>
  <c r="D159" i="13"/>
  <c r="F159" i="13" s="1"/>
  <c r="R159" i="12"/>
  <c r="L46" i="12"/>
  <c r="Q46" i="12"/>
  <c r="R46" i="12"/>
  <c r="D46" i="13"/>
  <c r="F46" i="13" s="1"/>
  <c r="L103" i="12"/>
  <c r="Q103" i="12"/>
  <c r="R103" i="12"/>
  <c r="D103" i="13"/>
  <c r="F103" i="13" s="1"/>
  <c r="L127" i="12"/>
  <c r="Q127" i="12"/>
  <c r="D127" i="13"/>
  <c r="F127" i="13" s="1"/>
  <c r="R127" i="12"/>
  <c r="L91" i="12"/>
  <c r="Q91" i="12"/>
  <c r="R91" i="12"/>
  <c r="D91" i="13"/>
  <c r="F91" i="13" s="1"/>
  <c r="L99" i="12"/>
  <c r="Q99" i="12"/>
  <c r="R99" i="12"/>
  <c r="D99" i="13"/>
  <c r="F99" i="13" s="1"/>
  <c r="L170" i="12"/>
  <c r="D170" i="13"/>
  <c r="F170" i="13" s="1"/>
  <c r="R170" i="12"/>
  <c r="Q170" i="12"/>
  <c r="L206" i="12"/>
  <c r="Q206" i="12"/>
  <c r="D206" i="13"/>
  <c r="F206" i="13" s="1"/>
  <c r="R206" i="12"/>
  <c r="L29" i="12"/>
  <c r="Q29" i="12"/>
  <c r="R29" i="12"/>
  <c r="D29" i="13"/>
  <c r="F29" i="13" s="1"/>
  <c r="L177" i="12"/>
  <c r="R177" i="12"/>
  <c r="Q177" i="12"/>
  <c r="D177" i="13"/>
  <c r="F177" i="13" s="1"/>
  <c r="L185" i="12"/>
  <c r="Q185" i="12"/>
  <c r="R185" i="12"/>
  <c r="D185" i="13"/>
  <c r="F185" i="13" s="1"/>
  <c r="L193" i="12"/>
  <c r="R193" i="12"/>
  <c r="Q193" i="12"/>
  <c r="D193" i="13"/>
  <c r="F193" i="13" s="1"/>
  <c r="L201" i="12"/>
  <c r="Q201" i="12"/>
  <c r="R201" i="12"/>
  <c r="D201" i="13"/>
  <c r="F201" i="13" s="1"/>
  <c r="L79" i="12"/>
  <c r="Q79" i="12"/>
  <c r="R79" i="12"/>
  <c r="D79" i="13"/>
  <c r="F79" i="13" s="1"/>
  <c r="L173" i="12"/>
  <c r="Q173" i="12"/>
  <c r="D173" i="13"/>
  <c r="F173" i="13" s="1"/>
  <c r="R173" i="12"/>
  <c r="L205" i="12"/>
  <c r="Q205" i="12"/>
  <c r="D205" i="13"/>
  <c r="F205" i="13" s="1"/>
  <c r="R205" i="12"/>
  <c r="L21" i="12"/>
  <c r="D21" i="13"/>
  <c r="F21" i="13" s="1"/>
  <c r="R21" i="12"/>
  <c r="Q21" i="12"/>
  <c r="L44" i="12"/>
  <c r="R44" i="12"/>
  <c r="Q44" i="12"/>
  <c r="D44" i="13"/>
  <c r="F44" i="13" s="1"/>
  <c r="L32" i="12"/>
  <c r="D32" i="13"/>
  <c r="F32" i="13" s="1"/>
  <c r="R32" i="12"/>
  <c r="Q32" i="12"/>
  <c r="L6" i="12"/>
  <c r="D6" i="13"/>
  <c r="F6" i="13" s="1"/>
  <c r="R6" i="12"/>
  <c r="Q6" i="12"/>
  <c r="L22" i="12"/>
  <c r="R22" i="12"/>
  <c r="D22" i="13"/>
  <c r="F22" i="13" s="1"/>
  <c r="Q22" i="12"/>
  <c r="L41" i="12"/>
  <c r="D41" i="13"/>
  <c r="F41" i="13" s="1"/>
  <c r="R41" i="12"/>
  <c r="Q41" i="12"/>
  <c r="L42" i="12"/>
  <c r="Q42" i="12"/>
  <c r="D42" i="13"/>
  <c r="F42" i="13" s="1"/>
  <c r="R42" i="12"/>
  <c r="L20" i="12"/>
  <c r="R20" i="12"/>
  <c r="Q20" i="12"/>
  <c r="D20" i="13"/>
  <c r="F20" i="13" s="1"/>
  <c r="L28" i="12"/>
  <c r="D28" i="13"/>
  <c r="F28" i="13" s="1"/>
  <c r="Q28" i="12"/>
  <c r="R28" i="12"/>
  <c r="L40" i="12"/>
  <c r="R40" i="12"/>
  <c r="Q40" i="12"/>
  <c r="D40" i="13"/>
  <c r="F40" i="13" s="1"/>
  <c r="L37" i="12"/>
  <c r="R37" i="12"/>
  <c r="D37" i="13"/>
  <c r="F37" i="13" s="1"/>
  <c r="Q37" i="12"/>
  <c r="L45" i="12"/>
  <c r="D45" i="13"/>
  <c r="F45" i="13" s="1"/>
  <c r="R45" i="12"/>
  <c r="Q45" i="12"/>
  <c r="L165" i="12"/>
  <c r="Q165" i="12"/>
  <c r="R165" i="12"/>
  <c r="D165" i="13"/>
  <c r="F165" i="13" s="1"/>
  <c r="L181" i="12"/>
  <c r="Q181" i="12"/>
  <c r="R181" i="12"/>
  <c r="D181" i="13"/>
  <c r="F181" i="13" s="1"/>
  <c r="L197" i="12"/>
  <c r="Q197" i="12"/>
  <c r="R197" i="12"/>
  <c r="D197" i="13"/>
  <c r="F197" i="13" s="1"/>
  <c r="L189" i="12"/>
  <c r="Q189" i="12"/>
  <c r="D189" i="13"/>
  <c r="F189" i="13" s="1"/>
  <c r="R189" i="12"/>
  <c r="L67" i="12"/>
  <c r="R67" i="12"/>
  <c r="Q67" i="12"/>
  <c r="D67" i="13"/>
  <c r="F67" i="13" s="1"/>
  <c r="L83" i="12"/>
  <c r="Q83" i="12"/>
  <c r="R83" i="12"/>
  <c r="D83" i="13"/>
  <c r="F83" i="13" s="1"/>
  <c r="L169" i="12"/>
  <c r="Q169" i="12"/>
  <c r="R169" i="12"/>
  <c r="D169" i="13"/>
  <c r="F169" i="13" s="1"/>
  <c r="R11" i="13"/>
  <c r="Q11" i="13"/>
  <c r="L11" i="13"/>
  <c r="D11" i="14"/>
  <c r="F11" i="14" s="1"/>
  <c r="L247" i="12"/>
  <c r="Q247" i="12"/>
  <c r="D247" i="13"/>
  <c r="F247" i="13" s="1"/>
  <c r="R247" i="12"/>
  <c r="L232" i="12"/>
  <c r="Q232" i="12"/>
  <c r="R232" i="12"/>
  <c r="D232" i="13"/>
  <c r="F232" i="13" s="1"/>
  <c r="L243" i="12"/>
  <c r="Q243" i="12"/>
  <c r="D243" i="13"/>
  <c r="F243" i="13" s="1"/>
  <c r="R243" i="12"/>
  <c r="L35" i="12"/>
  <c r="R35" i="12"/>
  <c r="Q35" i="12"/>
  <c r="D35" i="13"/>
  <c r="F35" i="13" s="1"/>
  <c r="L43" i="12"/>
  <c r="R43" i="12"/>
  <c r="Q43" i="12"/>
  <c r="D43" i="13"/>
  <c r="F43" i="13" s="1"/>
  <c r="L62" i="12"/>
  <c r="Q62" i="12"/>
  <c r="R62" i="12"/>
  <c r="D62" i="13"/>
  <c r="F62" i="13" s="1"/>
  <c r="L90" i="12"/>
  <c r="Q90" i="12"/>
  <c r="R90" i="12"/>
  <c r="D90" i="13"/>
  <c r="F90" i="13" s="1"/>
  <c r="L122" i="12"/>
  <c r="D122" i="13"/>
  <c r="F122" i="13" s="1"/>
  <c r="R122" i="12"/>
  <c r="Q122" i="12"/>
  <c r="L132" i="12"/>
  <c r="D132" i="13"/>
  <c r="F132" i="13" s="1"/>
  <c r="R132" i="12"/>
  <c r="Q132" i="12"/>
  <c r="L162" i="12"/>
  <c r="D162" i="13"/>
  <c r="F162" i="13" s="1"/>
  <c r="R162" i="12"/>
  <c r="Q162" i="12"/>
  <c r="L178" i="12"/>
  <c r="R178" i="12"/>
  <c r="D178" i="13"/>
  <c r="F178" i="13" s="1"/>
  <c r="Q178" i="12"/>
  <c r="L186" i="12"/>
  <c r="D186" i="13"/>
  <c r="F186" i="13" s="1"/>
  <c r="R186" i="12"/>
  <c r="Q186" i="12"/>
  <c r="L202" i="12"/>
  <c r="D202" i="13"/>
  <c r="F202" i="13" s="1"/>
  <c r="R202" i="12"/>
  <c r="Q202" i="12"/>
  <c r="L172" i="12"/>
  <c r="Q172" i="12"/>
  <c r="R172" i="12"/>
  <c r="D172" i="13"/>
  <c r="F172" i="13" s="1"/>
  <c r="L144" i="12"/>
  <c r="R144" i="12"/>
  <c r="D144" i="13"/>
  <c r="F144" i="13" s="1"/>
  <c r="Q144" i="12"/>
  <c r="L218" i="12"/>
  <c r="Q218" i="12"/>
  <c r="D218" i="13"/>
  <c r="F218" i="13" s="1"/>
  <c r="R218" i="12"/>
  <c r="L55" i="12"/>
  <c r="R55" i="12"/>
  <c r="Q55" i="12"/>
  <c r="D55" i="13"/>
  <c r="F55" i="13" s="1"/>
  <c r="L211" i="12"/>
  <c r="Q211" i="12"/>
  <c r="D211" i="13"/>
  <c r="F211" i="13" s="1"/>
  <c r="R211" i="12"/>
  <c r="L171" i="12"/>
  <c r="Q171" i="12"/>
  <c r="R171" i="12"/>
  <c r="D171" i="13"/>
  <c r="F171" i="13" s="1"/>
  <c r="L203" i="12"/>
  <c r="Q203" i="12"/>
  <c r="R203" i="12"/>
  <c r="D203" i="13"/>
  <c r="F203" i="13" s="1"/>
  <c r="L54" i="12"/>
  <c r="Q54" i="12"/>
  <c r="R54" i="12"/>
  <c r="D54" i="13"/>
  <c r="F54" i="13" s="1"/>
  <c r="L210" i="12"/>
  <c r="Q210" i="12"/>
  <c r="D210" i="13"/>
  <c r="F210" i="13" s="1"/>
  <c r="R210" i="12"/>
  <c r="L77" i="12"/>
  <c r="D77" i="13"/>
  <c r="F77" i="13" s="1"/>
  <c r="R77" i="12"/>
  <c r="Q77" i="12"/>
  <c r="L102" i="12"/>
  <c r="Q102" i="12"/>
  <c r="R102" i="12"/>
  <c r="D102" i="13"/>
  <c r="F102" i="13" s="1"/>
  <c r="L126" i="12"/>
  <c r="D126" i="13"/>
  <c r="F126" i="13" s="1"/>
  <c r="R126" i="12"/>
  <c r="Q126" i="12"/>
  <c r="L146" i="12"/>
  <c r="D146" i="13"/>
  <c r="F146" i="13" s="1"/>
  <c r="R146" i="12"/>
  <c r="Q146" i="12"/>
  <c r="L108" i="12"/>
  <c r="Q108" i="12"/>
  <c r="R108" i="12"/>
  <c r="D108" i="13"/>
  <c r="F108" i="13" s="1"/>
  <c r="L182" i="12"/>
  <c r="R182" i="12"/>
  <c r="D182" i="13"/>
  <c r="F182" i="13" s="1"/>
  <c r="Q182" i="12"/>
  <c r="L128" i="12"/>
  <c r="D128" i="13"/>
  <c r="F128" i="13" s="1"/>
  <c r="R128" i="12"/>
  <c r="Q128" i="12"/>
  <c r="L134" i="12"/>
  <c r="D134" i="13"/>
  <c r="F134" i="13" s="1"/>
  <c r="R134" i="12"/>
  <c r="Q134" i="12"/>
  <c r="L136" i="12"/>
  <c r="D136" i="13"/>
  <c r="F136" i="13" s="1"/>
  <c r="R136" i="12"/>
  <c r="Q136" i="12"/>
  <c r="L105" i="12"/>
  <c r="Q105" i="12"/>
  <c r="D105" i="13"/>
  <c r="F105" i="13" s="1"/>
  <c r="R105" i="12"/>
  <c r="L98" i="12"/>
  <c r="Q98" i="12"/>
  <c r="R98" i="12"/>
  <c r="D98" i="13"/>
  <c r="F98" i="13" s="1"/>
  <c r="L167" i="12"/>
  <c r="Q167" i="12"/>
  <c r="D167" i="13"/>
  <c r="F167" i="13" s="1"/>
  <c r="R167" i="12"/>
  <c r="L142" i="12"/>
  <c r="D142" i="13"/>
  <c r="F142" i="13" s="1"/>
  <c r="R142" i="12"/>
  <c r="Q142" i="12"/>
  <c r="L111" i="12"/>
  <c r="Q111" i="12"/>
  <c r="D111" i="13"/>
  <c r="F111" i="13" s="1"/>
  <c r="R111" i="12"/>
  <c r="L163" i="12"/>
  <c r="Q163" i="12"/>
  <c r="R163" i="12"/>
  <c r="D163" i="13"/>
  <c r="F163" i="13" s="1"/>
  <c r="L135" i="12"/>
  <c r="Q135" i="12"/>
  <c r="D135" i="13"/>
  <c r="F135" i="13" s="1"/>
  <c r="R135" i="12"/>
  <c r="L107" i="12"/>
  <c r="Q107" i="12"/>
  <c r="R107" i="12"/>
  <c r="D107" i="13"/>
  <c r="F107" i="13" s="1"/>
  <c r="L47" i="12"/>
  <c r="R47" i="12"/>
  <c r="Q47" i="12"/>
  <c r="D47" i="13"/>
  <c r="F47" i="13" s="1"/>
  <c r="L174" i="12"/>
  <c r="Q174" i="12"/>
  <c r="D174" i="13"/>
  <c r="F174" i="13" s="1"/>
  <c r="R174" i="12"/>
  <c r="L244" i="12"/>
  <c r="Q244" i="12"/>
  <c r="R244" i="12"/>
  <c r="D244" i="13"/>
  <c r="F244" i="13" s="1"/>
  <c r="L18" i="12"/>
  <c r="R18" i="12"/>
  <c r="D18" i="13"/>
  <c r="F18" i="13" s="1"/>
  <c r="Q18" i="12"/>
  <c r="L12" i="12"/>
  <c r="D12" i="13"/>
  <c r="F12" i="13" s="1"/>
  <c r="Q12" i="12"/>
  <c r="R12" i="12"/>
  <c r="R5" i="13"/>
  <c r="L5" i="13"/>
  <c r="D5" i="14"/>
  <c r="F5" i="14" s="1"/>
  <c r="Q5" i="13"/>
  <c r="L39" i="12"/>
  <c r="R39" i="12"/>
  <c r="Q39" i="12"/>
  <c r="D39" i="13"/>
  <c r="F39" i="13" s="1"/>
  <c r="L33" i="12"/>
  <c r="D33" i="13"/>
  <c r="F33" i="13" s="1"/>
  <c r="R33" i="12"/>
  <c r="Q33" i="12"/>
  <c r="L8" i="12"/>
  <c r="R8" i="12"/>
  <c r="Q8" i="12"/>
  <c r="D8" i="13"/>
  <c r="F8" i="13" s="1"/>
  <c r="L16" i="12"/>
  <c r="R16" i="12"/>
  <c r="D16" i="13"/>
  <c r="F16" i="13" s="1"/>
  <c r="Q16" i="12"/>
  <c r="L24" i="12"/>
  <c r="D24" i="13"/>
  <c r="F24" i="13" s="1"/>
  <c r="Q24" i="12"/>
  <c r="R24" i="12"/>
  <c r="L38" i="12"/>
  <c r="Q38" i="12"/>
  <c r="D38" i="13"/>
  <c r="F38" i="13" s="1"/>
  <c r="R38" i="12"/>
  <c r="L10" i="12"/>
  <c r="R10" i="12"/>
  <c r="D10" i="13"/>
  <c r="F10" i="13" s="1"/>
  <c r="Q10" i="12"/>
  <c r="L52" i="12"/>
  <c r="R52" i="12"/>
  <c r="Q52" i="12"/>
  <c r="D52" i="13"/>
  <c r="F52" i="13" s="1"/>
  <c r="L56" i="12"/>
  <c r="R56" i="12"/>
  <c r="Q56" i="12"/>
  <c r="D56" i="13"/>
  <c r="F56" i="13" s="1"/>
  <c r="L23" i="12"/>
  <c r="D23" i="13"/>
  <c r="F23" i="13" s="1"/>
  <c r="Q23" i="12"/>
  <c r="R23" i="12"/>
  <c r="R9" i="13"/>
  <c r="L9" i="13"/>
  <c r="D9" i="14"/>
  <c r="F9" i="14" s="1"/>
  <c r="Q9" i="13"/>
  <c r="L25" i="12"/>
  <c r="Q25" i="12"/>
  <c r="D25" i="13"/>
  <c r="F25" i="13" s="1"/>
  <c r="R25" i="12"/>
  <c r="L34" i="12"/>
  <c r="D34" i="13"/>
  <c r="F34" i="13" s="1"/>
  <c r="Q34" i="12"/>
  <c r="R34" i="12"/>
  <c r="L30" i="12"/>
  <c r="D30" i="13"/>
  <c r="F30" i="13" s="1"/>
  <c r="Q30" i="12"/>
  <c r="R30" i="12"/>
  <c r="L36" i="12"/>
  <c r="R36" i="12"/>
  <c r="Q36" i="12"/>
  <c r="D36" i="13"/>
  <c r="F36" i="13" s="1"/>
  <c r="R15" i="13"/>
  <c r="L15" i="13"/>
  <c r="D15" i="14"/>
  <c r="F15" i="14" s="1"/>
  <c r="Q15" i="13"/>
  <c r="L31" i="12"/>
  <c r="R31" i="12"/>
  <c r="Q31" i="12"/>
  <c r="D31" i="13"/>
  <c r="F31" i="13" s="1"/>
  <c r="L14" i="12"/>
  <c r="D14" i="13"/>
  <c r="F14" i="13" s="1"/>
  <c r="R14" i="12"/>
  <c r="Q14" i="12"/>
  <c r="L17" i="12"/>
  <c r="D17" i="13"/>
  <c r="F17" i="13" s="1"/>
  <c r="R17" i="12"/>
  <c r="Q17" i="12"/>
  <c r="L26" i="12"/>
  <c r="D26" i="13"/>
  <c r="F26" i="13" s="1"/>
  <c r="Q26" i="12"/>
  <c r="R26" i="12"/>
  <c r="L175" i="12"/>
  <c r="Q175" i="12"/>
  <c r="R175" i="12"/>
  <c r="D175" i="13"/>
  <c r="F175" i="13" s="1"/>
  <c r="L183" i="12"/>
  <c r="Q183" i="12"/>
  <c r="D183" i="13"/>
  <c r="F183" i="13" s="1"/>
  <c r="R183" i="12"/>
  <c r="L191" i="12"/>
  <c r="Q191" i="12"/>
  <c r="R191" i="12"/>
  <c r="D191" i="13"/>
  <c r="F191" i="13" s="1"/>
  <c r="L199" i="12"/>
  <c r="Q199" i="12"/>
  <c r="D199" i="13"/>
  <c r="F199" i="13" s="1"/>
  <c r="R199" i="12"/>
  <c r="L207" i="12"/>
  <c r="Q207" i="12"/>
  <c r="R207" i="12"/>
  <c r="D207" i="13"/>
  <c r="F207" i="13" s="1"/>
  <c r="L231" i="12"/>
  <c r="Q231" i="12"/>
  <c r="D231" i="13"/>
  <c r="F231" i="13" s="1"/>
  <c r="R231" i="12"/>
  <c r="L239" i="12"/>
  <c r="Q239" i="12"/>
  <c r="D239" i="13"/>
  <c r="F239" i="13" s="1"/>
  <c r="R239" i="12"/>
  <c r="L223" i="12"/>
  <c r="Q223" i="12"/>
  <c r="D223" i="13"/>
  <c r="F223" i="13" s="1"/>
  <c r="R223" i="12"/>
  <c r="L219" i="12"/>
  <c r="Q219" i="12"/>
  <c r="D219" i="13"/>
  <c r="F219" i="13" s="1"/>
  <c r="R219" i="12"/>
  <c r="L179" i="12"/>
  <c r="Q179" i="12"/>
  <c r="R179" i="12"/>
  <c r="D179" i="13"/>
  <c r="F179" i="13" s="1"/>
  <c r="L195" i="12"/>
  <c r="Q195" i="12"/>
  <c r="R195" i="12"/>
  <c r="D195" i="13"/>
  <c r="F195" i="13" s="1"/>
  <c r="L51" i="12"/>
  <c r="R51" i="12"/>
  <c r="Q51" i="12"/>
  <c r="D51" i="13"/>
  <c r="F51" i="13" s="1"/>
  <c r="L160" i="12"/>
  <c r="D160" i="13"/>
  <c r="F160" i="13" s="1"/>
  <c r="R160" i="12"/>
  <c r="Q160" i="12"/>
  <c r="L114" i="12"/>
  <c r="D114" i="13"/>
  <c r="F114" i="13" s="1"/>
  <c r="R114" i="12"/>
  <c r="Q114" i="12"/>
  <c r="L238" i="12"/>
  <c r="Q238" i="12"/>
  <c r="D238" i="13"/>
  <c r="F238" i="13" s="1"/>
  <c r="R238" i="12"/>
  <c r="L148" i="12"/>
  <c r="D148" i="13"/>
  <c r="F148" i="13" s="1"/>
  <c r="R148" i="12"/>
  <c r="Q148" i="12"/>
  <c r="L194" i="12"/>
  <c r="R194" i="12"/>
  <c r="D194" i="13"/>
  <c r="F194" i="13" s="1"/>
  <c r="Q194" i="12"/>
  <c r="L156" i="12"/>
  <c r="D156" i="13"/>
  <c r="F156" i="13" s="1"/>
  <c r="R156" i="12"/>
  <c r="Q156" i="12"/>
  <c r="L230" i="12"/>
  <c r="Q230" i="12"/>
  <c r="D230" i="13"/>
  <c r="F230" i="13" s="1"/>
  <c r="R230" i="12"/>
  <c r="L222" i="12"/>
  <c r="Q222" i="12"/>
  <c r="D222" i="13"/>
  <c r="F222" i="13" s="1"/>
  <c r="R222" i="12"/>
  <c r="L214" i="12"/>
  <c r="Q214" i="12"/>
  <c r="D214" i="13"/>
  <c r="F214" i="13" s="1"/>
  <c r="R214" i="12"/>
  <c r="L143" i="12"/>
  <c r="Q143" i="12"/>
  <c r="D143" i="13"/>
  <c r="F143" i="13" s="1"/>
  <c r="R143" i="12"/>
  <c r="L71" i="12"/>
  <c r="R71" i="12"/>
  <c r="Q71" i="12"/>
  <c r="D71" i="13"/>
  <c r="F71" i="13" s="1"/>
  <c r="L87" i="12"/>
  <c r="Q87" i="12"/>
  <c r="R87" i="12"/>
  <c r="D87" i="13"/>
  <c r="F87" i="13" s="1"/>
  <c r="L188" i="12"/>
  <c r="Q188" i="12"/>
  <c r="R188" i="12"/>
  <c r="D188" i="13"/>
  <c r="F188" i="13" s="1"/>
  <c r="L69" i="12"/>
  <c r="D69" i="13"/>
  <c r="F69" i="13" s="1"/>
  <c r="R69" i="12"/>
  <c r="Q69" i="12"/>
  <c r="L118" i="12"/>
  <c r="D118" i="13"/>
  <c r="F118" i="13" s="1"/>
  <c r="R118" i="12"/>
  <c r="Q118" i="12"/>
  <c r="L154" i="12"/>
  <c r="D154" i="13"/>
  <c r="F154" i="13" s="1"/>
  <c r="R154" i="12"/>
  <c r="Q154" i="12"/>
  <c r="L166" i="12"/>
  <c r="R166" i="12"/>
  <c r="D166" i="13"/>
  <c r="F166" i="13" s="1"/>
  <c r="Q166" i="12"/>
  <c r="L100" i="12"/>
  <c r="Q100" i="12"/>
  <c r="R100" i="12"/>
  <c r="D100" i="13"/>
  <c r="F100" i="13" s="1"/>
  <c r="L150" i="12"/>
  <c r="D150" i="13"/>
  <c r="F150" i="13" s="1"/>
  <c r="R150" i="12"/>
  <c r="Q150" i="12"/>
  <c r="L97" i="12"/>
  <c r="Q97" i="12"/>
  <c r="D97" i="13"/>
  <c r="F97" i="13" s="1"/>
  <c r="R97" i="12"/>
  <c r="L106" i="12"/>
  <c r="Q106" i="12"/>
  <c r="R106" i="12"/>
  <c r="D106" i="13"/>
  <c r="F106" i="13" s="1"/>
  <c r="L95" i="12"/>
  <c r="Q95" i="12"/>
  <c r="R95" i="12"/>
  <c r="D95" i="13"/>
  <c r="F95" i="13" s="1"/>
  <c r="L119" i="12"/>
  <c r="Q119" i="12"/>
  <c r="D119" i="13"/>
  <c r="F119" i="13" s="1"/>
  <c r="R119" i="12"/>
  <c r="L151" i="12"/>
  <c r="Q151" i="12"/>
  <c r="D151" i="13"/>
  <c r="F151" i="13" s="1"/>
  <c r="R151" i="12"/>
  <c r="L204" i="12"/>
  <c r="Q204" i="12"/>
  <c r="R204" i="12"/>
  <c r="D204" i="13"/>
  <c r="F204" i="13" s="1"/>
  <c r="L113" i="12"/>
  <c r="Q113" i="12"/>
  <c r="D113" i="13"/>
  <c r="F113" i="13" s="1"/>
  <c r="R113" i="12"/>
  <c r="L121" i="12"/>
  <c r="Q121" i="12"/>
  <c r="D121" i="13"/>
  <c r="F121" i="13" s="1"/>
  <c r="R121" i="12"/>
  <c r="L129" i="12"/>
  <c r="Q129" i="12"/>
  <c r="D129" i="13"/>
  <c r="F129" i="13" s="1"/>
  <c r="R129" i="12"/>
  <c r="L66" i="12"/>
  <c r="Q66" i="12"/>
  <c r="R66" i="12"/>
  <c r="D66" i="13"/>
  <c r="F66" i="13" s="1"/>
  <c r="L74" i="12"/>
  <c r="Q74" i="12"/>
  <c r="R74" i="12"/>
  <c r="D74" i="13"/>
  <c r="F74" i="13" s="1"/>
  <c r="L82" i="12"/>
  <c r="Q82" i="12"/>
  <c r="R82" i="12"/>
  <c r="D82" i="13"/>
  <c r="F82" i="13" s="1"/>
  <c r="L229" i="12"/>
  <c r="Q229" i="12"/>
  <c r="R229" i="12"/>
  <c r="D229" i="13"/>
  <c r="F229" i="13" s="1"/>
  <c r="L245" i="12"/>
  <c r="Q245" i="12"/>
  <c r="R245" i="12"/>
  <c r="D245" i="13"/>
  <c r="F245" i="13" s="1"/>
  <c r="L164" i="12"/>
  <c r="Q164" i="12"/>
  <c r="R164" i="12"/>
  <c r="D164" i="13"/>
  <c r="F164" i="13" s="1"/>
  <c r="L237" i="12"/>
  <c r="Q237" i="12"/>
  <c r="R237" i="12"/>
  <c r="D237" i="13"/>
  <c r="F237" i="13" s="1"/>
  <c r="L246" i="12"/>
  <c r="Q246" i="12"/>
  <c r="D246" i="13"/>
  <c r="F246" i="13" s="1"/>
  <c r="R246" i="12"/>
  <c r="L85" i="12"/>
  <c r="Q85" i="12"/>
  <c r="D85" i="13"/>
  <c r="F85" i="13" s="1"/>
  <c r="R85" i="12"/>
  <c r="L93" i="12"/>
  <c r="Q93" i="12"/>
  <c r="D93" i="13"/>
  <c r="F93" i="13" s="1"/>
  <c r="R93" i="12"/>
  <c r="L101" i="12"/>
  <c r="Q101" i="12"/>
  <c r="D101" i="13"/>
  <c r="F101" i="13" s="1"/>
  <c r="R101" i="12"/>
  <c r="L125" i="12"/>
  <c r="Q125" i="12"/>
  <c r="D125" i="13"/>
  <c r="F125" i="13" s="1"/>
  <c r="R125" i="12"/>
  <c r="L213" i="12"/>
  <c r="Q213" i="12"/>
  <c r="R213" i="12"/>
  <c r="D213" i="13"/>
  <c r="F213" i="13" s="1"/>
  <c r="L161" i="12"/>
  <c r="Q161" i="12"/>
  <c r="D161" i="13"/>
  <c r="F161" i="13" s="1"/>
  <c r="R161" i="12"/>
  <c r="L233" i="12"/>
  <c r="Q233" i="12"/>
  <c r="R233" i="12"/>
  <c r="D233" i="13"/>
  <c r="F233" i="13" s="1"/>
  <c r="L65" i="12"/>
  <c r="D65" i="13"/>
  <c r="F65" i="13" s="1"/>
  <c r="R65" i="12"/>
  <c r="Q65" i="12"/>
  <c r="L73" i="12"/>
  <c r="D73" i="13"/>
  <c r="F73" i="13" s="1"/>
  <c r="R73" i="12"/>
  <c r="Q73" i="12"/>
  <c r="L48" i="12"/>
  <c r="R48" i="12"/>
  <c r="Q48" i="12"/>
  <c r="D48" i="13"/>
  <c r="F48" i="13" s="1"/>
  <c r="L19" i="12"/>
  <c r="R19" i="12"/>
  <c r="Q19" i="12"/>
  <c r="D19" i="13"/>
  <c r="F19" i="13" s="1"/>
  <c r="L176" i="12"/>
  <c r="Q176" i="12"/>
  <c r="R176" i="12"/>
  <c r="D176" i="13"/>
  <c r="F176" i="13" s="1"/>
  <c r="L192" i="12"/>
  <c r="Q192" i="12"/>
  <c r="R192" i="12"/>
  <c r="D192" i="13"/>
  <c r="F192" i="13" s="1"/>
  <c r="L180" i="12"/>
  <c r="Q180" i="12"/>
  <c r="R180" i="12"/>
  <c r="D180" i="13"/>
  <c r="F180" i="13" s="1"/>
  <c r="L196" i="12"/>
  <c r="Q196" i="12"/>
  <c r="R196" i="12"/>
  <c r="D196" i="13"/>
  <c r="F196" i="13" s="1"/>
  <c r="L216" i="12"/>
  <c r="Q216" i="12"/>
  <c r="R216" i="12"/>
  <c r="D216" i="13"/>
  <c r="F216" i="13" s="1"/>
  <c r="L224" i="12"/>
  <c r="Q224" i="12"/>
  <c r="R224" i="12"/>
  <c r="D224" i="13"/>
  <c r="F224" i="13" s="1"/>
  <c r="L64" i="12"/>
  <c r="R64" i="12"/>
  <c r="Q64" i="12"/>
  <c r="D64" i="13"/>
  <c r="F64" i="13" s="1"/>
  <c r="L72" i="12"/>
  <c r="R72" i="12"/>
  <c r="Q72" i="12"/>
  <c r="D72" i="13"/>
  <c r="F72" i="13" s="1"/>
  <c r="L80" i="12"/>
  <c r="Q80" i="12"/>
  <c r="R80" i="12"/>
  <c r="D80" i="13"/>
  <c r="F80" i="13" s="1"/>
  <c r="L27" i="12"/>
  <c r="R27" i="12"/>
  <c r="D27" i="13"/>
  <c r="F27" i="13" s="1"/>
  <c r="Q27" i="12"/>
  <c r="L60" i="12"/>
  <c r="R60" i="12"/>
  <c r="Q60" i="12"/>
  <c r="D60" i="13"/>
  <c r="F60" i="13" s="1"/>
  <c r="L209" i="12"/>
  <c r="Q209" i="12"/>
  <c r="R209" i="12"/>
  <c r="D209" i="13"/>
  <c r="F209" i="13" s="1"/>
  <c r="L227" i="12"/>
  <c r="Q227" i="12"/>
  <c r="D227" i="13"/>
  <c r="F227" i="13" s="1"/>
  <c r="R227" i="12"/>
  <c r="L57" i="12"/>
  <c r="D57" i="13"/>
  <c r="F57" i="13" s="1"/>
  <c r="R57" i="12"/>
  <c r="Q57" i="12"/>
  <c r="L215" i="12"/>
  <c r="Q215" i="12"/>
  <c r="D215" i="13"/>
  <c r="F215" i="13" s="1"/>
  <c r="R215" i="12"/>
  <c r="L187" i="12"/>
  <c r="Q187" i="12"/>
  <c r="R187" i="12"/>
  <c r="D187" i="13"/>
  <c r="F187" i="13" s="1"/>
  <c r="L235" i="12"/>
  <c r="Q235" i="12"/>
  <c r="D235" i="13"/>
  <c r="F235" i="13" s="1"/>
  <c r="R235" i="12"/>
  <c r="L63" i="12"/>
  <c r="R63" i="12"/>
  <c r="Q63" i="12"/>
  <c r="D63" i="13"/>
  <c r="F63" i="13" s="1"/>
  <c r="F3" i="11"/>
  <c r="L70" i="12"/>
  <c r="Q70" i="12"/>
  <c r="R70" i="12"/>
  <c r="D70" i="13"/>
  <c r="F70" i="13" s="1"/>
  <c r="L78" i="12"/>
  <c r="Q78" i="12"/>
  <c r="R78" i="12"/>
  <c r="D78" i="13"/>
  <c r="F78" i="13" s="1"/>
  <c r="L86" i="12"/>
  <c r="Q86" i="12"/>
  <c r="R86" i="12"/>
  <c r="D86" i="13"/>
  <c r="F86" i="13" s="1"/>
  <c r="L84" i="12"/>
  <c r="Q84" i="12"/>
  <c r="R84" i="12"/>
  <c r="D84" i="13"/>
  <c r="F84" i="13" s="1"/>
  <c r="L208" i="12"/>
  <c r="Q208" i="12"/>
  <c r="R208" i="12"/>
  <c r="D208" i="13"/>
  <c r="F208" i="13" s="1"/>
  <c r="L109" i="12"/>
  <c r="Q109" i="12"/>
  <c r="D109" i="13"/>
  <c r="F109" i="13" s="1"/>
  <c r="R109" i="12"/>
  <c r="L117" i="12"/>
  <c r="Q117" i="12"/>
  <c r="D117" i="13"/>
  <c r="F117" i="13" s="1"/>
  <c r="R117" i="12"/>
  <c r="L133" i="12"/>
  <c r="Q133" i="12"/>
  <c r="D133" i="13"/>
  <c r="F133" i="13" s="1"/>
  <c r="R133" i="12"/>
  <c r="L141" i="12"/>
  <c r="Q141" i="12"/>
  <c r="D141" i="13"/>
  <c r="F141" i="13" s="1"/>
  <c r="R141" i="12"/>
  <c r="L149" i="12"/>
  <c r="Q149" i="12"/>
  <c r="D149" i="13"/>
  <c r="F149" i="13" s="1"/>
  <c r="R149" i="12"/>
  <c r="L157" i="12"/>
  <c r="Q157" i="12"/>
  <c r="D157" i="13"/>
  <c r="F157" i="13" s="1"/>
  <c r="R157" i="12"/>
  <c r="L221" i="12"/>
  <c r="Q221" i="12"/>
  <c r="R221" i="12"/>
  <c r="D221" i="13"/>
  <c r="F221" i="13" s="1"/>
  <c r="L168" i="12"/>
  <c r="Q168" i="12"/>
  <c r="R168" i="12"/>
  <c r="D168" i="13"/>
  <c r="F168" i="13" s="1"/>
  <c r="L200" i="12"/>
  <c r="Q200" i="12"/>
  <c r="R200" i="12"/>
  <c r="D200" i="13"/>
  <c r="F200" i="13" s="1"/>
  <c r="L81" i="12"/>
  <c r="Q81" i="12"/>
  <c r="D81" i="13"/>
  <c r="F81" i="13" s="1"/>
  <c r="R81" i="12"/>
  <c r="L137" i="12"/>
  <c r="Q137" i="12"/>
  <c r="D137" i="13"/>
  <c r="F137" i="13" s="1"/>
  <c r="R137" i="12"/>
  <c r="L145" i="12"/>
  <c r="Q145" i="12"/>
  <c r="D145" i="13"/>
  <c r="F145" i="13" s="1"/>
  <c r="R145" i="12"/>
  <c r="L153" i="12"/>
  <c r="Q153" i="12"/>
  <c r="D153" i="13"/>
  <c r="F153" i="13" s="1"/>
  <c r="R153" i="12"/>
  <c r="L50" i="12"/>
  <c r="Q50" i="12"/>
  <c r="R50" i="12"/>
  <c r="D50" i="13"/>
  <c r="F50" i="13" s="1"/>
  <c r="L217" i="12"/>
  <c r="Q217" i="12"/>
  <c r="R217" i="12"/>
  <c r="D217" i="13"/>
  <c r="F217" i="13" s="1"/>
  <c r="L225" i="12"/>
  <c r="Q225" i="12"/>
  <c r="R225" i="12"/>
  <c r="D225" i="13"/>
  <c r="F225" i="13" s="1"/>
  <c r="L131" i="12"/>
  <c r="Q131" i="12"/>
  <c r="D131" i="13"/>
  <c r="F131" i="13" s="1"/>
  <c r="R131" i="12"/>
  <c r="L139" i="12"/>
  <c r="Q139" i="12"/>
  <c r="D139" i="13"/>
  <c r="F139" i="13" s="1"/>
  <c r="R139" i="12"/>
  <c r="L147" i="12"/>
  <c r="Q147" i="12"/>
  <c r="D147" i="13"/>
  <c r="F147" i="13" s="1"/>
  <c r="R147" i="12"/>
  <c r="L155" i="12"/>
  <c r="Q155" i="12"/>
  <c r="D155" i="13"/>
  <c r="F155" i="13" s="1"/>
  <c r="R155" i="12"/>
  <c r="L75" i="12"/>
  <c r="R75" i="12"/>
  <c r="Q75" i="12"/>
  <c r="D75" i="13"/>
  <c r="F75" i="13" s="1"/>
  <c r="L123" i="12"/>
  <c r="Q123" i="12"/>
  <c r="D123" i="13"/>
  <c r="F123" i="13" s="1"/>
  <c r="R123" i="12"/>
  <c r="L115" i="12"/>
  <c r="Q115" i="12"/>
  <c r="D115" i="13"/>
  <c r="F115" i="13" s="1"/>
  <c r="R115" i="12"/>
  <c r="R7" i="13"/>
  <c r="L7" i="13"/>
  <c r="Q7" i="13"/>
  <c r="D7" i="14"/>
  <c r="F7" i="14" s="1"/>
  <c r="L49" i="12"/>
  <c r="D49" i="13"/>
  <c r="F49" i="13" s="1"/>
  <c r="R49" i="12"/>
  <c r="Q49" i="12"/>
  <c r="L58" i="12"/>
  <c r="Q58" i="12"/>
  <c r="R58" i="12"/>
  <c r="D58" i="13"/>
  <c r="F58" i="13" s="1"/>
  <c r="L53" i="12"/>
  <c r="D53" i="13"/>
  <c r="F53" i="13" s="1"/>
  <c r="R53" i="12"/>
  <c r="Q53" i="12"/>
  <c r="L68" i="12"/>
  <c r="R68" i="12"/>
  <c r="Q68" i="12"/>
  <c r="D68" i="13"/>
  <c r="F68" i="13" s="1"/>
  <c r="L76" i="12"/>
  <c r="R76" i="12"/>
  <c r="Q76" i="12"/>
  <c r="D76" i="13"/>
  <c r="F76" i="13" s="1"/>
  <c r="L212" i="12"/>
  <c r="Q212" i="12"/>
  <c r="R212" i="12"/>
  <c r="D212" i="13"/>
  <c r="F212" i="13" s="1"/>
  <c r="L220" i="12"/>
  <c r="Q220" i="12"/>
  <c r="R220" i="12"/>
  <c r="D220" i="13"/>
  <c r="F220" i="13" s="1"/>
  <c r="L228" i="12"/>
  <c r="Q228" i="12"/>
  <c r="R228" i="12"/>
  <c r="D228" i="13"/>
  <c r="F228" i="13" s="1"/>
  <c r="L236" i="12"/>
  <c r="Q236" i="12"/>
  <c r="R236" i="12"/>
  <c r="D236" i="13"/>
  <c r="F236" i="13" s="1"/>
  <c r="L240" i="12"/>
  <c r="Q240" i="12"/>
  <c r="R240" i="12"/>
  <c r="D240" i="13"/>
  <c r="F240" i="13" s="1"/>
  <c r="L184" i="12"/>
  <c r="Q184" i="12"/>
  <c r="R184" i="12"/>
  <c r="D184" i="13"/>
  <c r="F184" i="13" s="1"/>
  <c r="L4" i="9"/>
  <c r="R4" i="9"/>
  <c r="D4" i="10"/>
  <c r="Q4" i="9"/>
  <c r="F303" i="9"/>
  <c r="L61" i="12"/>
  <c r="D61" i="13"/>
  <c r="F61" i="13" s="1"/>
  <c r="R61" i="12"/>
  <c r="Q61" i="12"/>
  <c r="L59" i="12"/>
  <c r="R59" i="12"/>
  <c r="Q59" i="12"/>
  <c r="D59" i="13"/>
  <c r="F59" i="13" s="1"/>
  <c r="L248" i="13" l="1"/>
  <c r="R248" i="13"/>
  <c r="D248" i="14"/>
  <c r="F248" i="14" s="1"/>
  <c r="Q248" i="13"/>
  <c r="R61" i="13"/>
  <c r="D61" i="14"/>
  <c r="F61" i="14" s="1"/>
  <c r="L61" i="13"/>
  <c r="Q61" i="13"/>
  <c r="R123" i="13"/>
  <c r="Q123" i="13"/>
  <c r="L123" i="13"/>
  <c r="D123" i="14"/>
  <c r="F123" i="14" s="1"/>
  <c r="R155" i="13"/>
  <c r="Q155" i="13"/>
  <c r="L155" i="13"/>
  <c r="D155" i="14"/>
  <c r="F155" i="14" s="1"/>
  <c r="R139" i="13"/>
  <c r="Q139" i="13"/>
  <c r="L139" i="13"/>
  <c r="D139" i="14"/>
  <c r="F139" i="14" s="1"/>
  <c r="R145" i="13"/>
  <c r="Q145" i="13"/>
  <c r="D145" i="14"/>
  <c r="F145" i="14" s="1"/>
  <c r="L145" i="13"/>
  <c r="D81" i="14"/>
  <c r="F81" i="14" s="1"/>
  <c r="R81" i="13"/>
  <c r="Q81" i="13"/>
  <c r="L81" i="13"/>
  <c r="R141" i="13"/>
  <c r="D141" i="14"/>
  <c r="F141" i="14" s="1"/>
  <c r="Q141" i="13"/>
  <c r="L141" i="13"/>
  <c r="R109" i="13"/>
  <c r="L109" i="13"/>
  <c r="Q109" i="13"/>
  <c r="D109" i="14"/>
  <c r="F109" i="14" s="1"/>
  <c r="Q52" i="13"/>
  <c r="R52" i="13"/>
  <c r="L52" i="13"/>
  <c r="D52" i="14"/>
  <c r="F52" i="14" s="1"/>
  <c r="R163" i="13"/>
  <c r="Q163" i="13"/>
  <c r="L163" i="13"/>
  <c r="D163" i="14"/>
  <c r="F163" i="14" s="1"/>
  <c r="Q108" i="13"/>
  <c r="R108" i="13"/>
  <c r="L108" i="13"/>
  <c r="D108" i="14"/>
  <c r="F108" i="14" s="1"/>
  <c r="R203" i="13"/>
  <c r="L203" i="13"/>
  <c r="D203" i="14"/>
  <c r="F203" i="14" s="1"/>
  <c r="Q203" i="13"/>
  <c r="R55" i="13"/>
  <c r="L55" i="13"/>
  <c r="Q55" i="13"/>
  <c r="D55" i="14"/>
  <c r="F55" i="14" s="1"/>
  <c r="Q90" i="13"/>
  <c r="R90" i="13"/>
  <c r="L90" i="13"/>
  <c r="D90" i="14"/>
  <c r="F90" i="14" s="1"/>
  <c r="R35" i="13"/>
  <c r="L35" i="13"/>
  <c r="Q35" i="13"/>
  <c r="D35" i="14"/>
  <c r="F35" i="14" s="1"/>
  <c r="R83" i="13"/>
  <c r="L83" i="13"/>
  <c r="Q83" i="13"/>
  <c r="D83" i="14"/>
  <c r="F83" i="14" s="1"/>
  <c r="R181" i="13"/>
  <c r="Q181" i="13"/>
  <c r="L181" i="13"/>
  <c r="D181" i="14"/>
  <c r="F181" i="14" s="1"/>
  <c r="Q44" i="13"/>
  <c r="R44" i="13"/>
  <c r="L44" i="13"/>
  <c r="D44" i="14"/>
  <c r="F44" i="14" s="1"/>
  <c r="R79" i="13"/>
  <c r="L79" i="13"/>
  <c r="Q79" i="13"/>
  <c r="D79" i="14"/>
  <c r="F79" i="14" s="1"/>
  <c r="R185" i="13"/>
  <c r="Q185" i="13"/>
  <c r="L185" i="13"/>
  <c r="D185" i="14"/>
  <c r="F185" i="14" s="1"/>
  <c r="R91" i="13"/>
  <c r="L91" i="13"/>
  <c r="D91" i="14"/>
  <c r="F91" i="14" s="1"/>
  <c r="Q91" i="13"/>
  <c r="Q46" i="13"/>
  <c r="R46" i="13"/>
  <c r="L46" i="13"/>
  <c r="D46" i="14"/>
  <c r="F46" i="14" s="1"/>
  <c r="R241" i="13"/>
  <c r="Q241" i="13"/>
  <c r="D241" i="14"/>
  <c r="F241" i="14" s="1"/>
  <c r="L241" i="13"/>
  <c r="H8" i="16"/>
  <c r="G11" i="3"/>
  <c r="G8" i="16"/>
  <c r="G9" i="3"/>
  <c r="F8" i="16"/>
  <c r="G10" i="3"/>
  <c r="I8" i="16"/>
  <c r="G12" i="3"/>
  <c r="D53" i="14"/>
  <c r="F53" i="14" s="1"/>
  <c r="R53" i="13"/>
  <c r="L53" i="13"/>
  <c r="Q53" i="13"/>
  <c r="D49" i="14"/>
  <c r="F49" i="14" s="1"/>
  <c r="R49" i="13"/>
  <c r="Q49" i="13"/>
  <c r="L49" i="13"/>
  <c r="R63" i="13"/>
  <c r="L63" i="13"/>
  <c r="Q63" i="13"/>
  <c r="D63" i="14"/>
  <c r="F63" i="14" s="1"/>
  <c r="R187" i="13"/>
  <c r="Q187" i="13"/>
  <c r="L187" i="13"/>
  <c r="D187" i="14"/>
  <c r="F187" i="14" s="1"/>
  <c r="R209" i="13"/>
  <c r="Q209" i="13"/>
  <c r="L209" i="13"/>
  <c r="D209" i="14"/>
  <c r="F209" i="14" s="1"/>
  <c r="Q60" i="13"/>
  <c r="R60" i="13"/>
  <c r="L60" i="13"/>
  <c r="D60" i="14"/>
  <c r="F60" i="14" s="1"/>
  <c r="Q80" i="13"/>
  <c r="R80" i="13"/>
  <c r="D80" i="14"/>
  <c r="F80" i="14" s="1"/>
  <c r="L80" i="13"/>
  <c r="Q72" i="13"/>
  <c r="R72" i="13"/>
  <c r="D72" i="14"/>
  <c r="F72" i="14" s="1"/>
  <c r="L72" i="13"/>
  <c r="Q64" i="13"/>
  <c r="R64" i="13"/>
  <c r="D64" i="14"/>
  <c r="F64" i="14" s="1"/>
  <c r="L64" i="13"/>
  <c r="R224" i="13"/>
  <c r="L224" i="13"/>
  <c r="D224" i="14"/>
  <c r="F224" i="14" s="1"/>
  <c r="Q224" i="13"/>
  <c r="R216" i="13"/>
  <c r="L216" i="13"/>
  <c r="D216" i="14"/>
  <c r="F216" i="14" s="1"/>
  <c r="Q216" i="13"/>
  <c r="R196" i="13"/>
  <c r="Q196" i="13"/>
  <c r="D196" i="14"/>
  <c r="F196" i="14" s="1"/>
  <c r="L196" i="13"/>
  <c r="R180" i="13"/>
  <c r="Q180" i="13"/>
  <c r="D180" i="14"/>
  <c r="F180" i="14" s="1"/>
  <c r="L180" i="13"/>
  <c r="R192" i="13"/>
  <c r="Q192" i="13"/>
  <c r="D192" i="14"/>
  <c r="F192" i="14" s="1"/>
  <c r="L192" i="13"/>
  <c r="R176" i="13"/>
  <c r="Q176" i="13"/>
  <c r="D176" i="14"/>
  <c r="F176" i="14" s="1"/>
  <c r="L176" i="13"/>
  <c r="R19" i="13"/>
  <c r="Q19" i="13"/>
  <c r="L19" i="13"/>
  <c r="D19" i="14"/>
  <c r="F19" i="14" s="1"/>
  <c r="Q48" i="13"/>
  <c r="R48" i="13"/>
  <c r="D48" i="14"/>
  <c r="F48" i="14" s="1"/>
  <c r="L48" i="13"/>
  <c r="R233" i="13"/>
  <c r="Q233" i="13"/>
  <c r="D233" i="14"/>
  <c r="F233" i="14" s="1"/>
  <c r="L233" i="13"/>
  <c r="R213" i="13"/>
  <c r="Q213" i="13"/>
  <c r="L213" i="13"/>
  <c r="D213" i="14"/>
  <c r="F213" i="14" s="1"/>
  <c r="R237" i="13"/>
  <c r="Q237" i="13"/>
  <c r="L237" i="13"/>
  <c r="D237" i="14"/>
  <c r="F237" i="14" s="1"/>
  <c r="R164" i="13"/>
  <c r="Q164" i="13"/>
  <c r="D164" i="14"/>
  <c r="F164" i="14" s="1"/>
  <c r="L164" i="13"/>
  <c r="R245" i="13"/>
  <c r="Q245" i="13"/>
  <c r="L245" i="13"/>
  <c r="D245" i="14"/>
  <c r="F245" i="14" s="1"/>
  <c r="R229" i="13"/>
  <c r="Q229" i="13"/>
  <c r="L229" i="13"/>
  <c r="D229" i="14"/>
  <c r="F229" i="14" s="1"/>
  <c r="Q82" i="13"/>
  <c r="R82" i="13"/>
  <c r="L82" i="13"/>
  <c r="D82" i="14"/>
  <c r="F82" i="14" s="1"/>
  <c r="Q74" i="13"/>
  <c r="R74" i="13"/>
  <c r="L74" i="13"/>
  <c r="D74" i="14"/>
  <c r="F74" i="14" s="1"/>
  <c r="Q66" i="13"/>
  <c r="R66" i="13"/>
  <c r="L66" i="13"/>
  <c r="D66" i="14"/>
  <c r="F66" i="14" s="1"/>
  <c r="R204" i="13"/>
  <c r="Q204" i="13"/>
  <c r="L204" i="13"/>
  <c r="D204" i="14"/>
  <c r="F204" i="14" s="1"/>
  <c r="R95" i="13"/>
  <c r="L95" i="13"/>
  <c r="Q95" i="13"/>
  <c r="D95" i="14"/>
  <c r="F95" i="14" s="1"/>
  <c r="Q106" i="13"/>
  <c r="R106" i="13"/>
  <c r="L106" i="13"/>
  <c r="D106" i="14"/>
  <c r="F106" i="14" s="1"/>
  <c r="Q100" i="13"/>
  <c r="R100" i="13"/>
  <c r="L100" i="13"/>
  <c r="D100" i="14"/>
  <c r="F100" i="14" s="1"/>
  <c r="R188" i="13"/>
  <c r="Q188" i="13"/>
  <c r="D188" i="14"/>
  <c r="F188" i="14" s="1"/>
  <c r="L188" i="13"/>
  <c r="R87" i="13"/>
  <c r="L87" i="13"/>
  <c r="Q87" i="13"/>
  <c r="D87" i="14"/>
  <c r="F87" i="14" s="1"/>
  <c r="R71" i="13"/>
  <c r="L71" i="13"/>
  <c r="Q71" i="13"/>
  <c r="D71" i="14"/>
  <c r="F71" i="14" s="1"/>
  <c r="R51" i="13"/>
  <c r="L51" i="13"/>
  <c r="Q51" i="13"/>
  <c r="D51" i="14"/>
  <c r="F51" i="14" s="1"/>
  <c r="R195" i="13"/>
  <c r="Q195" i="13"/>
  <c r="L195" i="13"/>
  <c r="D195" i="14"/>
  <c r="F195" i="14" s="1"/>
  <c r="R179" i="13"/>
  <c r="Q179" i="13"/>
  <c r="L179" i="13"/>
  <c r="D179" i="14"/>
  <c r="F179" i="14" s="1"/>
  <c r="R207" i="13"/>
  <c r="D207" i="14"/>
  <c r="F207" i="14" s="1"/>
  <c r="Q207" i="13"/>
  <c r="L207" i="13"/>
  <c r="R191" i="13"/>
  <c r="Q191" i="13"/>
  <c r="L191" i="13"/>
  <c r="D191" i="14"/>
  <c r="F191" i="14" s="1"/>
  <c r="R175" i="13"/>
  <c r="Q175" i="13"/>
  <c r="L175" i="13"/>
  <c r="D175" i="14"/>
  <c r="F175" i="14" s="1"/>
  <c r="R31" i="13"/>
  <c r="L31" i="13"/>
  <c r="Q31" i="13"/>
  <c r="D31" i="14"/>
  <c r="F31" i="14" s="1"/>
  <c r="R36" i="13"/>
  <c r="L36" i="13"/>
  <c r="Q36" i="13"/>
  <c r="D36" i="14"/>
  <c r="F36" i="14" s="1"/>
  <c r="R10" i="13"/>
  <c r="Q10" i="13"/>
  <c r="L10" i="13"/>
  <c r="D10" i="14"/>
  <c r="F10" i="14" s="1"/>
  <c r="R38" i="13"/>
  <c r="Q38" i="13"/>
  <c r="D38" i="14"/>
  <c r="F38" i="14" s="1"/>
  <c r="L38" i="13"/>
  <c r="R16" i="13"/>
  <c r="Q16" i="13"/>
  <c r="L16" i="13"/>
  <c r="D16" i="14"/>
  <c r="F16" i="14" s="1"/>
  <c r="L5" i="14"/>
  <c r="D5" i="15"/>
  <c r="F5" i="15" s="1"/>
  <c r="R5" i="14"/>
  <c r="Q5" i="14"/>
  <c r="R18" i="13"/>
  <c r="D18" i="14"/>
  <c r="F18" i="14" s="1"/>
  <c r="Q18" i="13"/>
  <c r="L18" i="13"/>
  <c r="R174" i="13"/>
  <c r="Q174" i="13"/>
  <c r="L174" i="13"/>
  <c r="D174" i="14"/>
  <c r="F174" i="14" s="1"/>
  <c r="R135" i="13"/>
  <c r="Q135" i="13"/>
  <c r="D135" i="14"/>
  <c r="F135" i="14" s="1"/>
  <c r="L135" i="13"/>
  <c r="R111" i="13"/>
  <c r="L111" i="13"/>
  <c r="Q111" i="13"/>
  <c r="D111" i="14"/>
  <c r="F111" i="14" s="1"/>
  <c r="R167" i="13"/>
  <c r="Q167" i="13"/>
  <c r="D167" i="14"/>
  <c r="F167" i="14" s="1"/>
  <c r="L167" i="13"/>
  <c r="R105" i="13"/>
  <c r="Q105" i="13"/>
  <c r="D105" i="14"/>
  <c r="F105" i="14" s="1"/>
  <c r="L105" i="13"/>
  <c r="R182" i="13"/>
  <c r="Q182" i="13"/>
  <c r="L182" i="13"/>
  <c r="D182" i="14"/>
  <c r="F182" i="14" s="1"/>
  <c r="R210" i="13"/>
  <c r="D210" i="14"/>
  <c r="F210" i="14" s="1"/>
  <c r="L210" i="13"/>
  <c r="Q210" i="13"/>
  <c r="R211" i="13"/>
  <c r="Q211" i="13"/>
  <c r="L211" i="13"/>
  <c r="D211" i="14"/>
  <c r="F211" i="14" s="1"/>
  <c r="R218" i="13"/>
  <c r="D218" i="14"/>
  <c r="F218" i="14" s="1"/>
  <c r="L218" i="13"/>
  <c r="Q218" i="13"/>
  <c r="R144" i="13"/>
  <c r="Q144" i="13"/>
  <c r="L144" i="13"/>
  <c r="D144" i="14"/>
  <c r="F144" i="14" s="1"/>
  <c r="R178" i="13"/>
  <c r="Q178" i="13"/>
  <c r="L178" i="13"/>
  <c r="D178" i="14"/>
  <c r="F178" i="14" s="1"/>
  <c r="R243" i="13"/>
  <c r="Q243" i="13"/>
  <c r="L243" i="13"/>
  <c r="D243" i="14"/>
  <c r="F243" i="14" s="1"/>
  <c r="R247" i="13"/>
  <c r="Q247" i="13"/>
  <c r="D247" i="14"/>
  <c r="F247" i="14" s="1"/>
  <c r="L247" i="13"/>
  <c r="R189" i="13"/>
  <c r="Q189" i="13"/>
  <c r="L189" i="13"/>
  <c r="D189" i="14"/>
  <c r="F189" i="14" s="1"/>
  <c r="R37" i="13"/>
  <c r="Q37" i="13"/>
  <c r="D37" i="14"/>
  <c r="F37" i="14" s="1"/>
  <c r="L37" i="13"/>
  <c r="R42" i="13"/>
  <c r="D42" i="14"/>
  <c r="F42" i="14" s="1"/>
  <c r="L42" i="13"/>
  <c r="Q42" i="13"/>
  <c r="R22" i="13"/>
  <c r="L22" i="13"/>
  <c r="Q22" i="13"/>
  <c r="D22" i="14"/>
  <c r="F22" i="14" s="1"/>
  <c r="R205" i="13"/>
  <c r="Q205" i="13"/>
  <c r="D205" i="14"/>
  <c r="F205" i="14" s="1"/>
  <c r="L205" i="13"/>
  <c r="R173" i="13"/>
  <c r="Q173" i="13"/>
  <c r="L173" i="13"/>
  <c r="D173" i="14"/>
  <c r="F173" i="14" s="1"/>
  <c r="L206" i="13"/>
  <c r="R206" i="13"/>
  <c r="D206" i="14"/>
  <c r="F206" i="14" s="1"/>
  <c r="Q206" i="13"/>
  <c r="R127" i="13"/>
  <c r="Q127" i="13"/>
  <c r="D127" i="14"/>
  <c r="F127" i="14" s="1"/>
  <c r="L127" i="13"/>
  <c r="R159" i="13"/>
  <c r="Q159" i="13"/>
  <c r="D159" i="14"/>
  <c r="F159" i="14" s="1"/>
  <c r="L159" i="13"/>
  <c r="R89" i="13"/>
  <c r="D89" i="14"/>
  <c r="F89" i="14" s="1"/>
  <c r="Q89" i="13"/>
  <c r="L89" i="13"/>
  <c r="R226" i="13"/>
  <c r="D226" i="14"/>
  <c r="F226" i="14" s="1"/>
  <c r="L226" i="13"/>
  <c r="Q226" i="13"/>
  <c r="R198" i="13"/>
  <c r="L198" i="13"/>
  <c r="D198" i="14"/>
  <c r="F198" i="14" s="1"/>
  <c r="Q198" i="13"/>
  <c r="R242" i="13"/>
  <c r="D242" i="14"/>
  <c r="F242" i="14" s="1"/>
  <c r="L242" i="13"/>
  <c r="Q242" i="13"/>
  <c r="R234" i="13"/>
  <c r="D234" i="14"/>
  <c r="F234" i="14" s="1"/>
  <c r="L234" i="13"/>
  <c r="Q234" i="13"/>
  <c r="R190" i="13"/>
  <c r="Q190" i="13"/>
  <c r="L190" i="13"/>
  <c r="D190" i="14"/>
  <c r="F190" i="14" s="1"/>
  <c r="Q112" i="13"/>
  <c r="R112" i="13"/>
  <c r="L112" i="13"/>
  <c r="D112" i="14"/>
  <c r="F112" i="14" s="1"/>
  <c r="R157" i="13"/>
  <c r="Q157" i="13"/>
  <c r="L157" i="13"/>
  <c r="D157" i="14"/>
  <c r="F157" i="14" s="1"/>
  <c r="R133" i="13"/>
  <c r="D133" i="14"/>
  <c r="F133" i="14" s="1"/>
  <c r="Q133" i="13"/>
  <c r="L133" i="13"/>
  <c r="Q56" i="13"/>
  <c r="R56" i="13"/>
  <c r="D56" i="14"/>
  <c r="F56" i="14" s="1"/>
  <c r="L56" i="13"/>
  <c r="R8" i="13"/>
  <c r="L8" i="13"/>
  <c r="D8" i="14"/>
  <c r="F8" i="14" s="1"/>
  <c r="Q8" i="13"/>
  <c r="R47" i="13"/>
  <c r="L47" i="13"/>
  <c r="Q47" i="13"/>
  <c r="D47" i="14"/>
  <c r="F47" i="14" s="1"/>
  <c r="Q98" i="13"/>
  <c r="R98" i="13"/>
  <c r="L98" i="13"/>
  <c r="D98" i="14"/>
  <c r="F98" i="14" s="1"/>
  <c r="Q102" i="13"/>
  <c r="R102" i="13"/>
  <c r="L102" i="13"/>
  <c r="D102" i="14"/>
  <c r="F102" i="14" s="1"/>
  <c r="R43" i="13"/>
  <c r="D43" i="14"/>
  <c r="F43" i="14" s="1"/>
  <c r="L43" i="13"/>
  <c r="Q43" i="13"/>
  <c r="R232" i="13"/>
  <c r="L232" i="13"/>
  <c r="D232" i="14"/>
  <c r="F232" i="14" s="1"/>
  <c r="Q232" i="13"/>
  <c r="R67" i="13"/>
  <c r="L67" i="13"/>
  <c r="Q67" i="13"/>
  <c r="D67" i="14"/>
  <c r="F67" i="14" s="1"/>
  <c r="R165" i="13"/>
  <c r="Q165" i="13"/>
  <c r="D165" i="14"/>
  <c r="F165" i="14" s="1"/>
  <c r="L165" i="13"/>
  <c r="R40" i="13"/>
  <c r="Q40" i="13"/>
  <c r="D40" i="14"/>
  <c r="F40" i="14" s="1"/>
  <c r="L40" i="13"/>
  <c r="R201" i="13"/>
  <c r="Q201" i="13"/>
  <c r="L201" i="13"/>
  <c r="D201" i="14"/>
  <c r="F201" i="14" s="1"/>
  <c r="R177" i="13"/>
  <c r="Q177" i="13"/>
  <c r="L177" i="13"/>
  <c r="D177" i="14"/>
  <c r="F177" i="14" s="1"/>
  <c r="Q96" i="13"/>
  <c r="R96" i="13"/>
  <c r="D96" i="14"/>
  <c r="F96" i="14" s="1"/>
  <c r="L96" i="13"/>
  <c r="R59" i="13"/>
  <c r="L59" i="13"/>
  <c r="D59" i="14"/>
  <c r="F59" i="14" s="1"/>
  <c r="Q59" i="13"/>
  <c r="G5" i="3"/>
  <c r="B8" i="16"/>
  <c r="L303" i="9"/>
  <c r="R235" i="13"/>
  <c r="Q235" i="13"/>
  <c r="L235" i="13"/>
  <c r="D235" i="14"/>
  <c r="F235" i="14" s="1"/>
  <c r="R215" i="13"/>
  <c r="Q215" i="13"/>
  <c r="D215" i="14"/>
  <c r="F215" i="14" s="1"/>
  <c r="L215" i="13"/>
  <c r="R227" i="13"/>
  <c r="Q227" i="13"/>
  <c r="L227" i="13"/>
  <c r="D227" i="14"/>
  <c r="F227" i="14" s="1"/>
  <c r="R27" i="13"/>
  <c r="D27" i="14"/>
  <c r="F27" i="14" s="1"/>
  <c r="Q27" i="13"/>
  <c r="L27" i="13"/>
  <c r="R161" i="13"/>
  <c r="D161" i="14"/>
  <c r="F161" i="14" s="1"/>
  <c r="Q161" i="13"/>
  <c r="L161" i="13"/>
  <c r="R125" i="13"/>
  <c r="D125" i="14"/>
  <c r="F125" i="14" s="1"/>
  <c r="Q125" i="13"/>
  <c r="L125" i="13"/>
  <c r="R101" i="13"/>
  <c r="L101" i="13"/>
  <c r="Q101" i="13"/>
  <c r="D101" i="14"/>
  <c r="F101" i="14" s="1"/>
  <c r="R93" i="13"/>
  <c r="D93" i="14"/>
  <c r="F93" i="14" s="1"/>
  <c r="L93" i="13"/>
  <c r="Q93" i="13"/>
  <c r="D85" i="14"/>
  <c r="F85" i="14" s="1"/>
  <c r="R85" i="13"/>
  <c r="L85" i="13"/>
  <c r="Q85" i="13"/>
  <c r="R246" i="13"/>
  <c r="D246" i="14"/>
  <c r="F246" i="14" s="1"/>
  <c r="L246" i="13"/>
  <c r="Q246" i="13"/>
  <c r="R129" i="13"/>
  <c r="Q129" i="13"/>
  <c r="L129" i="13"/>
  <c r="D129" i="14"/>
  <c r="F129" i="14" s="1"/>
  <c r="R121" i="13"/>
  <c r="Q121" i="13"/>
  <c r="D121" i="14"/>
  <c r="F121" i="14" s="1"/>
  <c r="L121" i="13"/>
  <c r="R113" i="13"/>
  <c r="Q113" i="13"/>
  <c r="D113" i="14"/>
  <c r="F113" i="14" s="1"/>
  <c r="L113" i="13"/>
  <c r="R151" i="13"/>
  <c r="Q151" i="13"/>
  <c r="D151" i="14"/>
  <c r="F151" i="14" s="1"/>
  <c r="L151" i="13"/>
  <c r="R119" i="13"/>
  <c r="Q119" i="13"/>
  <c r="L119" i="13"/>
  <c r="D119" i="14"/>
  <c r="F119" i="14" s="1"/>
  <c r="D97" i="14"/>
  <c r="F97" i="14" s="1"/>
  <c r="R97" i="13"/>
  <c r="Q97" i="13"/>
  <c r="L97" i="13"/>
  <c r="R166" i="13"/>
  <c r="Q166" i="13"/>
  <c r="L166" i="13"/>
  <c r="D166" i="14"/>
  <c r="F166" i="14" s="1"/>
  <c r="R143" i="13"/>
  <c r="Q143" i="13"/>
  <c r="D143" i="14"/>
  <c r="F143" i="14" s="1"/>
  <c r="L143" i="13"/>
  <c r="R214" i="13"/>
  <c r="D214" i="14"/>
  <c r="F214" i="14" s="1"/>
  <c r="L214" i="13"/>
  <c r="Q214" i="13"/>
  <c r="R222" i="13"/>
  <c r="D222" i="14"/>
  <c r="F222" i="14" s="1"/>
  <c r="L222" i="13"/>
  <c r="Q222" i="13"/>
  <c r="R230" i="13"/>
  <c r="D230" i="14"/>
  <c r="F230" i="14" s="1"/>
  <c r="L230" i="13"/>
  <c r="Q230" i="13"/>
  <c r="R194" i="13"/>
  <c r="Q194" i="13"/>
  <c r="L194" i="13"/>
  <c r="D194" i="14"/>
  <c r="F194" i="14" s="1"/>
  <c r="R238" i="13"/>
  <c r="D238" i="14"/>
  <c r="F238" i="14" s="1"/>
  <c r="L238" i="13"/>
  <c r="Q238" i="13"/>
  <c r="R219" i="13"/>
  <c r="Q219" i="13"/>
  <c r="L219" i="13"/>
  <c r="D219" i="14"/>
  <c r="F219" i="14" s="1"/>
  <c r="R223" i="13"/>
  <c r="Q223" i="13"/>
  <c r="D223" i="14"/>
  <c r="F223" i="14" s="1"/>
  <c r="L223" i="13"/>
  <c r="R239" i="13"/>
  <c r="Q239" i="13"/>
  <c r="D239" i="14"/>
  <c r="F239" i="14" s="1"/>
  <c r="L239" i="13"/>
  <c r="R231" i="13"/>
  <c r="Q231" i="13"/>
  <c r="D231" i="14"/>
  <c r="F231" i="14" s="1"/>
  <c r="L231" i="13"/>
  <c r="R199" i="13"/>
  <c r="L199" i="13"/>
  <c r="D199" i="14"/>
  <c r="F199" i="14" s="1"/>
  <c r="Q199" i="13"/>
  <c r="R183" i="13"/>
  <c r="Q183" i="13"/>
  <c r="L183" i="13"/>
  <c r="D183" i="14"/>
  <c r="F183" i="14" s="1"/>
  <c r="L15" i="14"/>
  <c r="D15" i="15"/>
  <c r="F15" i="15" s="1"/>
  <c r="R15" i="14"/>
  <c r="Q15" i="14"/>
  <c r="R25" i="13"/>
  <c r="L25" i="13"/>
  <c r="D25" i="14"/>
  <c r="F25" i="14" s="1"/>
  <c r="Q25" i="13"/>
  <c r="L9" i="14"/>
  <c r="D9" i="15"/>
  <c r="F9" i="15" s="1"/>
  <c r="R9" i="14"/>
  <c r="Q9" i="14"/>
  <c r="R24" i="13"/>
  <c r="L24" i="13"/>
  <c r="D24" i="14"/>
  <c r="F24" i="14" s="1"/>
  <c r="Q24" i="13"/>
  <c r="R33" i="13"/>
  <c r="D33" i="14"/>
  <c r="F33" i="14" s="1"/>
  <c r="L33" i="13"/>
  <c r="Q33" i="13"/>
  <c r="R12" i="13"/>
  <c r="L12" i="13"/>
  <c r="D12" i="14"/>
  <c r="F12" i="14" s="1"/>
  <c r="Q12" i="13"/>
  <c r="R142" i="13"/>
  <c r="Q142" i="13"/>
  <c r="L142" i="13"/>
  <c r="D142" i="14"/>
  <c r="F142" i="14" s="1"/>
  <c r="R136" i="13"/>
  <c r="Q136" i="13"/>
  <c r="L136" i="13"/>
  <c r="D136" i="14"/>
  <c r="F136" i="14" s="1"/>
  <c r="R134" i="13"/>
  <c r="Q134" i="13"/>
  <c r="L134" i="13"/>
  <c r="D134" i="14"/>
  <c r="F134" i="14" s="1"/>
  <c r="R128" i="13"/>
  <c r="Q128" i="13"/>
  <c r="L128" i="13"/>
  <c r="D128" i="14"/>
  <c r="F128" i="14" s="1"/>
  <c r="R146" i="13"/>
  <c r="Q146" i="13"/>
  <c r="L146" i="13"/>
  <c r="D146" i="14"/>
  <c r="F146" i="14" s="1"/>
  <c r="R126" i="13"/>
  <c r="Q126" i="13"/>
  <c r="L126" i="13"/>
  <c r="D126" i="14"/>
  <c r="F126" i="14" s="1"/>
  <c r="R77" i="13"/>
  <c r="D77" i="14"/>
  <c r="F77" i="14" s="1"/>
  <c r="L77" i="13"/>
  <c r="Q77" i="13"/>
  <c r="D202" i="14"/>
  <c r="F202" i="14" s="1"/>
  <c r="R202" i="13"/>
  <c r="L202" i="13"/>
  <c r="Q202" i="13"/>
  <c r="R186" i="13"/>
  <c r="Q186" i="13"/>
  <c r="L186" i="13"/>
  <c r="D186" i="14"/>
  <c r="F186" i="14" s="1"/>
  <c r="R162" i="13"/>
  <c r="Q162" i="13"/>
  <c r="L162" i="13"/>
  <c r="D162" i="14"/>
  <c r="F162" i="14" s="1"/>
  <c r="R132" i="13"/>
  <c r="Q132" i="13"/>
  <c r="D132" i="14"/>
  <c r="F132" i="14" s="1"/>
  <c r="L132" i="13"/>
  <c r="R122" i="13"/>
  <c r="Q122" i="13"/>
  <c r="L122" i="13"/>
  <c r="D122" i="14"/>
  <c r="F122" i="14" s="1"/>
  <c r="R45" i="13"/>
  <c r="D45" i="14"/>
  <c r="F45" i="14" s="1"/>
  <c r="L45" i="13"/>
  <c r="Q45" i="13"/>
  <c r="R28" i="13"/>
  <c r="L28" i="13"/>
  <c r="D28" i="14"/>
  <c r="F28" i="14" s="1"/>
  <c r="Q28" i="13"/>
  <c r="R41" i="13"/>
  <c r="Q41" i="13"/>
  <c r="D41" i="14"/>
  <c r="F41" i="14" s="1"/>
  <c r="L41" i="13"/>
  <c r="R6" i="13"/>
  <c r="L6" i="13"/>
  <c r="D6" i="14"/>
  <c r="F6" i="14" s="1"/>
  <c r="Q6" i="13"/>
  <c r="R32" i="13"/>
  <c r="D32" i="14"/>
  <c r="F32" i="14" s="1"/>
  <c r="Q32" i="13"/>
  <c r="L32" i="13"/>
  <c r="R21" i="13"/>
  <c r="L21" i="13"/>
  <c r="D21" i="14"/>
  <c r="F21" i="14" s="1"/>
  <c r="Q21" i="13"/>
  <c r="R170" i="13"/>
  <c r="Q170" i="13"/>
  <c r="L170" i="13"/>
  <c r="D170" i="14"/>
  <c r="F170" i="14" s="1"/>
  <c r="R140" i="13"/>
  <c r="Q140" i="13"/>
  <c r="D140" i="14"/>
  <c r="F140" i="14" s="1"/>
  <c r="L140" i="13"/>
  <c r="R152" i="13"/>
  <c r="Q152" i="13"/>
  <c r="L152" i="13"/>
  <c r="D152" i="14"/>
  <c r="F152" i="14" s="1"/>
  <c r="R124" i="13"/>
  <c r="Q124" i="13"/>
  <c r="D124" i="14"/>
  <c r="F124" i="14" s="1"/>
  <c r="L124" i="13"/>
  <c r="Q116" i="13"/>
  <c r="R116" i="13"/>
  <c r="D116" i="14"/>
  <c r="F116" i="14" s="1"/>
  <c r="L116" i="13"/>
  <c r="R138" i="13"/>
  <c r="Q138" i="13"/>
  <c r="L138" i="13"/>
  <c r="D138" i="14"/>
  <c r="F138" i="14" s="1"/>
  <c r="Q110" i="13"/>
  <c r="R110" i="13"/>
  <c r="L110" i="13"/>
  <c r="D110" i="14"/>
  <c r="F110" i="14" s="1"/>
  <c r="L13" i="14"/>
  <c r="D13" i="15"/>
  <c r="F13" i="15" s="1"/>
  <c r="R13" i="14"/>
  <c r="Q13" i="14"/>
  <c r="R158" i="13"/>
  <c r="Q158" i="13"/>
  <c r="L158" i="13"/>
  <c r="D158" i="14"/>
  <c r="F158" i="14" s="1"/>
  <c r="R130" i="13"/>
  <c r="Q130" i="13"/>
  <c r="L130" i="13"/>
  <c r="D130" i="14"/>
  <c r="F130" i="14" s="1"/>
  <c r="R120" i="13"/>
  <c r="Q120" i="13"/>
  <c r="L120" i="13"/>
  <c r="D120" i="14"/>
  <c r="F120" i="14" s="1"/>
  <c r="F4" i="10"/>
  <c r="D303" i="10"/>
  <c r="R115" i="13"/>
  <c r="L115" i="13"/>
  <c r="Q115" i="13"/>
  <c r="D115" i="14"/>
  <c r="F115" i="14" s="1"/>
  <c r="R147" i="13"/>
  <c r="Q147" i="13"/>
  <c r="L147" i="13"/>
  <c r="D147" i="14"/>
  <c r="F147" i="14" s="1"/>
  <c r="R131" i="13"/>
  <c r="Q131" i="13"/>
  <c r="L131" i="13"/>
  <c r="D131" i="14"/>
  <c r="F131" i="14" s="1"/>
  <c r="R153" i="13"/>
  <c r="Q153" i="13"/>
  <c r="D153" i="14"/>
  <c r="F153" i="14" s="1"/>
  <c r="L153" i="13"/>
  <c r="R137" i="13"/>
  <c r="Q137" i="13"/>
  <c r="D137" i="14"/>
  <c r="F137" i="14" s="1"/>
  <c r="L137" i="13"/>
  <c r="R149" i="13"/>
  <c r="D149" i="14"/>
  <c r="F149" i="14" s="1"/>
  <c r="Q149" i="13"/>
  <c r="L149" i="13"/>
  <c r="R117" i="13"/>
  <c r="D117" i="14"/>
  <c r="F117" i="14" s="1"/>
  <c r="L117" i="13"/>
  <c r="Q117" i="13"/>
  <c r="R39" i="13"/>
  <c r="Q39" i="13"/>
  <c r="D39" i="14"/>
  <c r="F39" i="14" s="1"/>
  <c r="L39" i="13"/>
  <c r="R244" i="13"/>
  <c r="L244" i="13"/>
  <c r="D244" i="14"/>
  <c r="F244" i="14" s="1"/>
  <c r="Q244" i="13"/>
  <c r="R107" i="13"/>
  <c r="L107" i="13"/>
  <c r="Q107" i="13"/>
  <c r="D107" i="14"/>
  <c r="F107" i="14" s="1"/>
  <c r="Q54" i="13"/>
  <c r="R54" i="13"/>
  <c r="L54" i="13"/>
  <c r="D54" i="14"/>
  <c r="F54" i="14" s="1"/>
  <c r="R171" i="13"/>
  <c r="Q171" i="13"/>
  <c r="L171" i="13"/>
  <c r="D171" i="14"/>
  <c r="F171" i="14" s="1"/>
  <c r="R172" i="13"/>
  <c r="Q172" i="13"/>
  <c r="D172" i="14"/>
  <c r="F172" i="14" s="1"/>
  <c r="L172" i="13"/>
  <c r="Q62" i="13"/>
  <c r="R62" i="13"/>
  <c r="L62" i="13"/>
  <c r="D62" i="14"/>
  <c r="F62" i="14" s="1"/>
  <c r="L11" i="14"/>
  <c r="D11" i="15"/>
  <c r="F11" i="15" s="1"/>
  <c r="R11" i="14"/>
  <c r="Q11" i="14"/>
  <c r="R169" i="13"/>
  <c r="Q169" i="13"/>
  <c r="D169" i="14"/>
  <c r="F169" i="14" s="1"/>
  <c r="L169" i="13"/>
  <c r="R197" i="13"/>
  <c r="Q197" i="13"/>
  <c r="L197" i="13"/>
  <c r="D197" i="14"/>
  <c r="F197" i="14" s="1"/>
  <c r="R20" i="13"/>
  <c r="L20" i="13"/>
  <c r="D20" i="14"/>
  <c r="F20" i="14" s="1"/>
  <c r="Q20" i="13"/>
  <c r="R193" i="13"/>
  <c r="Q193" i="13"/>
  <c r="L193" i="13"/>
  <c r="D193" i="14"/>
  <c r="F193" i="14" s="1"/>
  <c r="R29" i="13"/>
  <c r="D29" i="14"/>
  <c r="F29" i="14" s="1"/>
  <c r="L29" i="13"/>
  <c r="Q29" i="13"/>
  <c r="R99" i="13"/>
  <c r="L99" i="13"/>
  <c r="Q99" i="13"/>
  <c r="D99" i="14"/>
  <c r="F99" i="14" s="1"/>
  <c r="R103" i="13"/>
  <c r="L103" i="13"/>
  <c r="Q103" i="13"/>
  <c r="D103" i="14"/>
  <c r="F103" i="14" s="1"/>
  <c r="Q92" i="13"/>
  <c r="R92" i="13"/>
  <c r="L92" i="13"/>
  <c r="D92" i="14"/>
  <c r="F92" i="14" s="1"/>
  <c r="Q94" i="13"/>
  <c r="R94" i="13"/>
  <c r="L94" i="13"/>
  <c r="D94" i="14"/>
  <c r="F94" i="14" s="1"/>
  <c r="Q104" i="13"/>
  <c r="R104" i="13"/>
  <c r="L104" i="13"/>
  <c r="D104" i="14"/>
  <c r="F104" i="14" s="1"/>
  <c r="Q88" i="13"/>
  <c r="R88" i="13"/>
  <c r="D88" i="14"/>
  <c r="F88" i="14" s="1"/>
  <c r="L88" i="13"/>
  <c r="R184" i="13"/>
  <c r="Q184" i="13"/>
  <c r="D184" i="14"/>
  <c r="F184" i="14" s="1"/>
  <c r="L184" i="13"/>
  <c r="R240" i="13"/>
  <c r="L240" i="13"/>
  <c r="D240" i="14"/>
  <c r="F240" i="14" s="1"/>
  <c r="Q240" i="13"/>
  <c r="R236" i="13"/>
  <c r="L236" i="13"/>
  <c r="D236" i="14"/>
  <c r="F236" i="14" s="1"/>
  <c r="Q236" i="13"/>
  <c r="R228" i="13"/>
  <c r="L228" i="13"/>
  <c r="D228" i="14"/>
  <c r="F228" i="14" s="1"/>
  <c r="Q228" i="13"/>
  <c r="R220" i="13"/>
  <c r="L220" i="13"/>
  <c r="D220" i="14"/>
  <c r="F220" i="14" s="1"/>
  <c r="Q220" i="13"/>
  <c r="R212" i="13"/>
  <c r="L212" i="13"/>
  <c r="D212" i="14"/>
  <c r="F212" i="14" s="1"/>
  <c r="Q212" i="13"/>
  <c r="Q76" i="13"/>
  <c r="R76" i="13"/>
  <c r="L76" i="13"/>
  <c r="D76" i="14"/>
  <c r="F76" i="14" s="1"/>
  <c r="Q68" i="13"/>
  <c r="R68" i="13"/>
  <c r="L68" i="13"/>
  <c r="D68" i="14"/>
  <c r="F68" i="14" s="1"/>
  <c r="Q58" i="13"/>
  <c r="R58" i="13"/>
  <c r="L58" i="13"/>
  <c r="D58" i="14"/>
  <c r="F58" i="14" s="1"/>
  <c r="L7" i="14"/>
  <c r="D7" i="15"/>
  <c r="F7" i="15" s="1"/>
  <c r="R7" i="14"/>
  <c r="Q7" i="14"/>
  <c r="R75" i="13"/>
  <c r="L75" i="13"/>
  <c r="D75" i="14"/>
  <c r="F75" i="14" s="1"/>
  <c r="Q75" i="13"/>
  <c r="R225" i="13"/>
  <c r="Q225" i="13"/>
  <c r="D225" i="14"/>
  <c r="F225" i="14" s="1"/>
  <c r="L225" i="13"/>
  <c r="R217" i="13"/>
  <c r="Q217" i="13"/>
  <c r="D217" i="14"/>
  <c r="F217" i="14" s="1"/>
  <c r="L217" i="13"/>
  <c r="Q50" i="13"/>
  <c r="R50" i="13"/>
  <c r="L50" i="13"/>
  <c r="D50" i="14"/>
  <c r="F50" i="14" s="1"/>
  <c r="R200" i="13"/>
  <c r="Q200" i="13"/>
  <c r="L200" i="13"/>
  <c r="D200" i="14"/>
  <c r="F200" i="14" s="1"/>
  <c r="R168" i="13"/>
  <c r="Q168" i="13"/>
  <c r="L168" i="13"/>
  <c r="D168" i="14"/>
  <c r="F168" i="14" s="1"/>
  <c r="R221" i="13"/>
  <c r="Q221" i="13"/>
  <c r="L221" i="13"/>
  <c r="D221" i="14"/>
  <c r="F221" i="14" s="1"/>
  <c r="R208" i="13"/>
  <c r="Q208" i="13"/>
  <c r="L208" i="13"/>
  <c r="D208" i="14"/>
  <c r="F208" i="14" s="1"/>
  <c r="Q84" i="13"/>
  <c r="R84" i="13"/>
  <c r="L84" i="13"/>
  <c r="D84" i="14"/>
  <c r="F84" i="14" s="1"/>
  <c r="Q86" i="13"/>
  <c r="R86" i="13"/>
  <c r="L86" i="13"/>
  <c r="D86" i="14"/>
  <c r="F86" i="14" s="1"/>
  <c r="Q78" i="13"/>
  <c r="R78" i="13"/>
  <c r="L78" i="13"/>
  <c r="D78" i="14"/>
  <c r="F78" i="14" s="1"/>
  <c r="Q70" i="13"/>
  <c r="R70" i="13"/>
  <c r="L70" i="13"/>
  <c r="D70" i="14"/>
  <c r="F70" i="14" s="1"/>
  <c r="L3" i="11"/>
  <c r="R3" i="11"/>
  <c r="Q3" i="11"/>
  <c r="D3" i="12"/>
  <c r="R57" i="13"/>
  <c r="D57" i="14"/>
  <c r="F57" i="14" s="1"/>
  <c r="Q57" i="13"/>
  <c r="L57" i="13"/>
  <c r="R73" i="13"/>
  <c r="D73" i="14"/>
  <c r="F73" i="14" s="1"/>
  <c r="Q73" i="13"/>
  <c r="L73" i="13"/>
  <c r="D65" i="14"/>
  <c r="F65" i="14" s="1"/>
  <c r="R65" i="13"/>
  <c r="Q65" i="13"/>
  <c r="L65" i="13"/>
  <c r="R150" i="13"/>
  <c r="Q150" i="13"/>
  <c r="L150" i="13"/>
  <c r="D150" i="14"/>
  <c r="F150" i="14" s="1"/>
  <c r="R154" i="13"/>
  <c r="Q154" i="13"/>
  <c r="L154" i="13"/>
  <c r="D154" i="14"/>
  <c r="F154" i="14" s="1"/>
  <c r="Q118" i="13"/>
  <c r="R118" i="13"/>
  <c r="L118" i="13"/>
  <c r="D118" i="14"/>
  <c r="F118" i="14" s="1"/>
  <c r="D69" i="14"/>
  <c r="F69" i="14" s="1"/>
  <c r="R69" i="13"/>
  <c r="L69" i="13"/>
  <c r="Q69" i="13"/>
  <c r="R156" i="13"/>
  <c r="Q156" i="13"/>
  <c r="D156" i="14"/>
  <c r="F156" i="14" s="1"/>
  <c r="L156" i="13"/>
  <c r="R148" i="13"/>
  <c r="Q148" i="13"/>
  <c r="D148" i="14"/>
  <c r="F148" i="14" s="1"/>
  <c r="L148" i="13"/>
  <c r="Q114" i="13"/>
  <c r="R114" i="13"/>
  <c r="L114" i="13"/>
  <c r="D114" i="14"/>
  <c r="F114" i="14" s="1"/>
  <c r="R160" i="13"/>
  <c r="Q160" i="13"/>
  <c r="L160" i="13"/>
  <c r="D160" i="14"/>
  <c r="F160" i="14" s="1"/>
  <c r="R26" i="13"/>
  <c r="Q26" i="13"/>
  <c r="D26" i="14"/>
  <c r="F26" i="14" s="1"/>
  <c r="L26" i="13"/>
  <c r="R17" i="13"/>
  <c r="D17" i="14"/>
  <c r="F17" i="14" s="1"/>
  <c r="L17" i="13"/>
  <c r="Q17" i="13"/>
  <c r="R14" i="13"/>
  <c r="Q14" i="13"/>
  <c r="D14" i="14"/>
  <c r="F14" i="14" s="1"/>
  <c r="L14" i="13"/>
  <c r="R30" i="13"/>
  <c r="D30" i="14"/>
  <c r="F30" i="14" s="1"/>
  <c r="Q30" i="13"/>
  <c r="L30" i="13"/>
  <c r="R34" i="13"/>
  <c r="Q34" i="13"/>
  <c r="L34" i="13"/>
  <c r="D34" i="14"/>
  <c r="F34" i="14" s="1"/>
  <c r="R23" i="13"/>
  <c r="L23" i="13"/>
  <c r="Q23" i="13"/>
  <c r="D23" i="14"/>
  <c r="F23" i="14" s="1"/>
  <c r="L248" i="14" l="1"/>
  <c r="Q248" i="14"/>
  <c r="D248" i="15"/>
  <c r="F248" i="15" s="1"/>
  <c r="R248" i="14"/>
  <c r="L17" i="14"/>
  <c r="D17" i="15"/>
  <c r="F17" i="15" s="1"/>
  <c r="R17" i="14"/>
  <c r="Q17" i="14"/>
  <c r="L73" i="14"/>
  <c r="D73" i="15"/>
  <c r="F73" i="15" s="1"/>
  <c r="R73" i="14"/>
  <c r="Q73" i="14"/>
  <c r="R217" i="14"/>
  <c r="L217" i="14"/>
  <c r="D217" i="15"/>
  <c r="F217" i="15" s="1"/>
  <c r="Q217" i="14"/>
  <c r="R220" i="14"/>
  <c r="D220" i="15"/>
  <c r="F220" i="15" s="1"/>
  <c r="L220" i="14"/>
  <c r="Q220" i="14"/>
  <c r="L184" i="14"/>
  <c r="Q184" i="14"/>
  <c r="R184" i="14"/>
  <c r="D184" i="15"/>
  <c r="F184" i="15" s="1"/>
  <c r="L20" i="14"/>
  <c r="R20" i="14"/>
  <c r="D20" i="15"/>
  <c r="F20" i="15" s="1"/>
  <c r="Q20" i="14"/>
  <c r="L172" i="14"/>
  <c r="R172" i="14"/>
  <c r="Q172" i="14"/>
  <c r="D172" i="15"/>
  <c r="F172" i="15" s="1"/>
  <c r="R4" i="10"/>
  <c r="D4" i="11"/>
  <c r="L4" i="10"/>
  <c r="Q4" i="10"/>
  <c r="F303" i="10"/>
  <c r="L85" i="14"/>
  <c r="D85" i="15"/>
  <c r="F85" i="15" s="1"/>
  <c r="R85" i="14"/>
  <c r="Q85" i="14"/>
  <c r="L177" i="14"/>
  <c r="D177" i="15"/>
  <c r="F177" i="15" s="1"/>
  <c r="R177" i="14"/>
  <c r="Q177" i="14"/>
  <c r="L98" i="14"/>
  <c r="D98" i="15"/>
  <c r="F98" i="15" s="1"/>
  <c r="R98" i="14"/>
  <c r="Q98" i="14"/>
  <c r="L157" i="14"/>
  <c r="D157" i="15"/>
  <c r="F157" i="15" s="1"/>
  <c r="Q157" i="14"/>
  <c r="R157" i="14"/>
  <c r="L173" i="14"/>
  <c r="D173" i="15"/>
  <c r="F173" i="15" s="1"/>
  <c r="Q173" i="14"/>
  <c r="R173" i="14"/>
  <c r="L243" i="14"/>
  <c r="Q243" i="14"/>
  <c r="D243" i="15"/>
  <c r="F243" i="15" s="1"/>
  <c r="R243" i="14"/>
  <c r="L182" i="14"/>
  <c r="D182" i="15"/>
  <c r="F182" i="15" s="1"/>
  <c r="Q182" i="14"/>
  <c r="R182" i="14"/>
  <c r="L10" i="14"/>
  <c r="D10" i="15"/>
  <c r="F10" i="15" s="1"/>
  <c r="R10" i="14"/>
  <c r="Q10" i="14"/>
  <c r="L175" i="14"/>
  <c r="R175" i="14"/>
  <c r="D175" i="15"/>
  <c r="F175" i="15" s="1"/>
  <c r="Q175" i="14"/>
  <c r="L51" i="14"/>
  <c r="D51" i="15"/>
  <c r="F51" i="15" s="1"/>
  <c r="R51" i="14"/>
  <c r="Q51" i="14"/>
  <c r="L95" i="14"/>
  <c r="D95" i="15"/>
  <c r="F95" i="15" s="1"/>
  <c r="R95" i="14"/>
  <c r="Q95" i="14"/>
  <c r="L74" i="14"/>
  <c r="D74" i="15"/>
  <c r="F74" i="15" s="1"/>
  <c r="R74" i="14"/>
  <c r="Q74" i="14"/>
  <c r="L245" i="14"/>
  <c r="D245" i="15"/>
  <c r="F245" i="15" s="1"/>
  <c r="Q245" i="14"/>
  <c r="R245" i="14"/>
  <c r="L19" i="14"/>
  <c r="D19" i="15"/>
  <c r="F19" i="15" s="1"/>
  <c r="R19" i="14"/>
  <c r="Q19" i="14"/>
  <c r="L60" i="14"/>
  <c r="R60" i="14"/>
  <c r="D60" i="15"/>
  <c r="F60" i="15" s="1"/>
  <c r="Q60" i="14"/>
  <c r="L209" i="14"/>
  <c r="D209" i="15"/>
  <c r="F209" i="15" s="1"/>
  <c r="R209" i="14"/>
  <c r="Q209" i="14"/>
  <c r="L187" i="14"/>
  <c r="R187" i="14"/>
  <c r="D187" i="15"/>
  <c r="F187" i="15" s="1"/>
  <c r="Q187" i="14"/>
  <c r="L63" i="14"/>
  <c r="D63" i="15"/>
  <c r="F63" i="15" s="1"/>
  <c r="R63" i="14"/>
  <c r="Q63" i="14"/>
  <c r="L155" i="14"/>
  <c r="Q155" i="14"/>
  <c r="R155" i="14"/>
  <c r="D155" i="15"/>
  <c r="F155" i="15" s="1"/>
  <c r="L69" i="14"/>
  <c r="D69" i="15"/>
  <c r="F69" i="15" s="1"/>
  <c r="R69" i="14"/>
  <c r="Q69" i="14"/>
  <c r="L65" i="14"/>
  <c r="D65" i="15"/>
  <c r="F65" i="15" s="1"/>
  <c r="R65" i="14"/>
  <c r="Q65" i="14"/>
  <c r="Q7" i="15"/>
  <c r="L7" i="15"/>
  <c r="R7" i="15"/>
  <c r="L29" i="14"/>
  <c r="D29" i="15"/>
  <c r="F29" i="15" s="1"/>
  <c r="R29" i="14"/>
  <c r="Q29" i="14"/>
  <c r="Q11" i="15"/>
  <c r="L11" i="15"/>
  <c r="R11" i="15"/>
  <c r="L117" i="14"/>
  <c r="Q117" i="14"/>
  <c r="D117" i="15"/>
  <c r="F117" i="15" s="1"/>
  <c r="R117" i="14"/>
  <c r="L149" i="14"/>
  <c r="Q149" i="14"/>
  <c r="D149" i="15"/>
  <c r="F149" i="15" s="1"/>
  <c r="R149" i="14"/>
  <c r="L120" i="14"/>
  <c r="Q120" i="14"/>
  <c r="R120" i="14"/>
  <c r="D120" i="15"/>
  <c r="F120" i="15" s="1"/>
  <c r="L130" i="14"/>
  <c r="Q130" i="14"/>
  <c r="R130" i="14"/>
  <c r="D130" i="15"/>
  <c r="F130" i="15" s="1"/>
  <c r="L158" i="14"/>
  <c r="Q158" i="14"/>
  <c r="R158" i="14"/>
  <c r="D158" i="15"/>
  <c r="F158" i="15" s="1"/>
  <c r="L110" i="14"/>
  <c r="R110" i="14"/>
  <c r="Q110" i="14"/>
  <c r="D110" i="15"/>
  <c r="F110" i="15" s="1"/>
  <c r="L138" i="14"/>
  <c r="Q138" i="14"/>
  <c r="R138" i="14"/>
  <c r="D138" i="15"/>
  <c r="F138" i="15" s="1"/>
  <c r="L152" i="14"/>
  <c r="Q152" i="14"/>
  <c r="R152" i="14"/>
  <c r="D152" i="15"/>
  <c r="F152" i="15" s="1"/>
  <c r="L170" i="14"/>
  <c r="Q170" i="14"/>
  <c r="R170" i="14"/>
  <c r="D170" i="15"/>
  <c r="F170" i="15" s="1"/>
  <c r="L122" i="14"/>
  <c r="Q122" i="14"/>
  <c r="R122" i="14"/>
  <c r="D122" i="15"/>
  <c r="F122" i="15" s="1"/>
  <c r="L162" i="14"/>
  <c r="Q162" i="14"/>
  <c r="R162" i="14"/>
  <c r="D162" i="15"/>
  <c r="F162" i="15" s="1"/>
  <c r="L186" i="14"/>
  <c r="Q186" i="14"/>
  <c r="D186" i="15"/>
  <c r="F186" i="15" s="1"/>
  <c r="R186" i="14"/>
  <c r="L126" i="14"/>
  <c r="Q126" i="14"/>
  <c r="D126" i="15"/>
  <c r="F126" i="15" s="1"/>
  <c r="R126" i="14"/>
  <c r="L146" i="14"/>
  <c r="Q146" i="14"/>
  <c r="R146" i="14"/>
  <c r="D146" i="15"/>
  <c r="F146" i="15" s="1"/>
  <c r="L128" i="14"/>
  <c r="R128" i="14"/>
  <c r="D128" i="15"/>
  <c r="F128" i="15" s="1"/>
  <c r="Q128" i="14"/>
  <c r="L134" i="14"/>
  <c r="Q134" i="14"/>
  <c r="R134" i="14"/>
  <c r="D134" i="15"/>
  <c r="F134" i="15" s="1"/>
  <c r="L136" i="14"/>
  <c r="Q136" i="14"/>
  <c r="R136" i="14"/>
  <c r="D136" i="15"/>
  <c r="F136" i="15" s="1"/>
  <c r="L142" i="14"/>
  <c r="Q142" i="14"/>
  <c r="D142" i="15"/>
  <c r="F142" i="15" s="1"/>
  <c r="R142" i="14"/>
  <c r="L183" i="14"/>
  <c r="R183" i="14"/>
  <c r="D183" i="15"/>
  <c r="F183" i="15" s="1"/>
  <c r="Q183" i="14"/>
  <c r="L219" i="14"/>
  <c r="R219" i="14"/>
  <c r="D219" i="15"/>
  <c r="F219" i="15" s="1"/>
  <c r="Q219" i="14"/>
  <c r="L194" i="14"/>
  <c r="Q194" i="14"/>
  <c r="D194" i="15"/>
  <c r="F194" i="15" s="1"/>
  <c r="R194" i="14"/>
  <c r="L166" i="14"/>
  <c r="Q166" i="14"/>
  <c r="R166" i="14"/>
  <c r="D166" i="15"/>
  <c r="F166" i="15" s="1"/>
  <c r="L119" i="14"/>
  <c r="Q119" i="14"/>
  <c r="D119" i="15"/>
  <c r="F119" i="15" s="1"/>
  <c r="R119" i="14"/>
  <c r="L129" i="14"/>
  <c r="D129" i="15"/>
  <c r="F129" i="15" s="1"/>
  <c r="R129" i="14"/>
  <c r="Q129" i="14"/>
  <c r="L101" i="14"/>
  <c r="D101" i="15"/>
  <c r="F101" i="15" s="1"/>
  <c r="R101" i="14"/>
  <c r="Q101" i="14"/>
  <c r="L227" i="14"/>
  <c r="D227" i="15"/>
  <c r="F227" i="15" s="1"/>
  <c r="R227" i="14"/>
  <c r="Q227" i="14"/>
  <c r="L235" i="14"/>
  <c r="R235" i="14"/>
  <c r="Q235" i="14"/>
  <c r="D235" i="15"/>
  <c r="F235" i="15" s="1"/>
  <c r="L59" i="14"/>
  <c r="D59" i="15"/>
  <c r="F59" i="15" s="1"/>
  <c r="R59" i="14"/>
  <c r="Q59" i="14"/>
  <c r="L96" i="14"/>
  <c r="R96" i="14"/>
  <c r="D96" i="15"/>
  <c r="F96" i="15" s="1"/>
  <c r="Q96" i="14"/>
  <c r="L40" i="14"/>
  <c r="R40" i="14"/>
  <c r="D40" i="15"/>
  <c r="F40" i="15" s="1"/>
  <c r="Q40" i="14"/>
  <c r="L165" i="14"/>
  <c r="Q165" i="14"/>
  <c r="D165" i="15"/>
  <c r="F165" i="15" s="1"/>
  <c r="R165" i="14"/>
  <c r="L232" i="14"/>
  <c r="Q232" i="14"/>
  <c r="D232" i="15"/>
  <c r="F232" i="15" s="1"/>
  <c r="R232" i="14"/>
  <c r="L8" i="14"/>
  <c r="R8" i="14"/>
  <c r="D8" i="15"/>
  <c r="F8" i="15" s="1"/>
  <c r="Q8" i="14"/>
  <c r="L56" i="14"/>
  <c r="R56" i="14"/>
  <c r="D56" i="15"/>
  <c r="F56" i="15" s="1"/>
  <c r="Q56" i="14"/>
  <c r="L198" i="14"/>
  <c r="D198" i="15"/>
  <c r="F198" i="15" s="1"/>
  <c r="Q198" i="14"/>
  <c r="R198" i="14"/>
  <c r="L159" i="14"/>
  <c r="Q159" i="14"/>
  <c r="D159" i="15"/>
  <c r="F159" i="15" s="1"/>
  <c r="R159" i="14"/>
  <c r="L127" i="14"/>
  <c r="Q127" i="14"/>
  <c r="D127" i="15"/>
  <c r="F127" i="15" s="1"/>
  <c r="R127" i="14"/>
  <c r="L206" i="14"/>
  <c r="Q206" i="14"/>
  <c r="D206" i="15"/>
  <c r="F206" i="15" s="1"/>
  <c r="R206" i="14"/>
  <c r="L205" i="14"/>
  <c r="D205" i="15"/>
  <c r="F205" i="15" s="1"/>
  <c r="Q205" i="14"/>
  <c r="R205" i="14"/>
  <c r="L37" i="14"/>
  <c r="D37" i="15"/>
  <c r="F37" i="15" s="1"/>
  <c r="R37" i="14"/>
  <c r="Q37" i="14"/>
  <c r="L247" i="14"/>
  <c r="R247" i="14"/>
  <c r="Q247" i="14"/>
  <c r="D247" i="15"/>
  <c r="F247" i="15" s="1"/>
  <c r="L105" i="14"/>
  <c r="D105" i="15"/>
  <c r="F105" i="15" s="1"/>
  <c r="R105" i="14"/>
  <c r="Q105" i="14"/>
  <c r="L167" i="14"/>
  <c r="Q167" i="14"/>
  <c r="D167" i="15"/>
  <c r="F167" i="15" s="1"/>
  <c r="R167" i="14"/>
  <c r="L135" i="14"/>
  <c r="Q135" i="14"/>
  <c r="D135" i="15"/>
  <c r="F135" i="15" s="1"/>
  <c r="R135" i="14"/>
  <c r="L38" i="14"/>
  <c r="D38" i="15"/>
  <c r="F38" i="15" s="1"/>
  <c r="R38" i="14"/>
  <c r="Q38" i="14"/>
  <c r="L188" i="14"/>
  <c r="R188" i="14"/>
  <c r="Q188" i="14"/>
  <c r="D188" i="15"/>
  <c r="F188" i="15" s="1"/>
  <c r="L164" i="14"/>
  <c r="Q164" i="14"/>
  <c r="R164" i="14"/>
  <c r="D164" i="15"/>
  <c r="F164" i="15" s="1"/>
  <c r="L233" i="14"/>
  <c r="D233" i="15"/>
  <c r="F233" i="15" s="1"/>
  <c r="R233" i="14"/>
  <c r="Q233" i="14"/>
  <c r="L48" i="14"/>
  <c r="R48" i="14"/>
  <c r="D48" i="15"/>
  <c r="F48" i="15" s="1"/>
  <c r="Q48" i="14"/>
  <c r="L176" i="14"/>
  <c r="R176" i="14"/>
  <c r="D176" i="15"/>
  <c r="F176" i="15" s="1"/>
  <c r="Q176" i="14"/>
  <c r="L192" i="14"/>
  <c r="R192" i="14"/>
  <c r="D192" i="15"/>
  <c r="F192" i="15" s="1"/>
  <c r="Q192" i="14"/>
  <c r="L180" i="14"/>
  <c r="Q180" i="14"/>
  <c r="R180" i="14"/>
  <c r="D180" i="15"/>
  <c r="F180" i="15" s="1"/>
  <c r="L196" i="14"/>
  <c r="Q196" i="14"/>
  <c r="R196" i="14"/>
  <c r="D196" i="15"/>
  <c r="F196" i="15" s="1"/>
  <c r="R216" i="14"/>
  <c r="L216" i="14"/>
  <c r="D216" i="15"/>
  <c r="F216" i="15" s="1"/>
  <c r="Q216" i="14"/>
  <c r="R224" i="14"/>
  <c r="L224" i="14"/>
  <c r="Q224" i="14"/>
  <c r="D224" i="15"/>
  <c r="F224" i="15" s="1"/>
  <c r="L64" i="14"/>
  <c r="R64" i="14"/>
  <c r="D64" i="15"/>
  <c r="F64" i="15" s="1"/>
  <c r="Q64" i="14"/>
  <c r="L72" i="14"/>
  <c r="R72" i="14"/>
  <c r="D72" i="15"/>
  <c r="F72" i="15" s="1"/>
  <c r="Q72" i="14"/>
  <c r="L80" i="14"/>
  <c r="R80" i="14"/>
  <c r="D80" i="15"/>
  <c r="F80" i="15" s="1"/>
  <c r="Q80" i="14"/>
  <c r="L241" i="14"/>
  <c r="R241" i="14"/>
  <c r="D241" i="15"/>
  <c r="F241" i="15" s="1"/>
  <c r="Q241" i="14"/>
  <c r="L91" i="14"/>
  <c r="D91" i="15"/>
  <c r="F91" i="15" s="1"/>
  <c r="R91" i="14"/>
  <c r="Q91" i="14"/>
  <c r="L203" i="14"/>
  <c r="R203" i="14"/>
  <c r="D203" i="15"/>
  <c r="F203" i="15" s="1"/>
  <c r="Q203" i="14"/>
  <c r="L145" i="14"/>
  <c r="D145" i="15"/>
  <c r="F145" i="15" s="1"/>
  <c r="R145" i="14"/>
  <c r="Q145" i="14"/>
  <c r="D225" i="15"/>
  <c r="F225" i="15" s="1"/>
  <c r="R225" i="14"/>
  <c r="L225" i="14"/>
  <c r="Q225" i="14"/>
  <c r="L212" i="14"/>
  <c r="Q212" i="14"/>
  <c r="R212" i="14"/>
  <c r="D212" i="15"/>
  <c r="F212" i="15" s="1"/>
  <c r="L236" i="14"/>
  <c r="Q236" i="14"/>
  <c r="D236" i="15"/>
  <c r="F236" i="15" s="1"/>
  <c r="R236" i="14"/>
  <c r="L88" i="14"/>
  <c r="R88" i="14"/>
  <c r="D88" i="15"/>
  <c r="F88" i="15" s="1"/>
  <c r="Q88" i="14"/>
  <c r="L244" i="14"/>
  <c r="D244" i="15"/>
  <c r="F244" i="15" s="1"/>
  <c r="Q244" i="14"/>
  <c r="R244" i="14"/>
  <c r="L153" i="14"/>
  <c r="R153" i="14"/>
  <c r="D153" i="15"/>
  <c r="F153" i="15" s="1"/>
  <c r="Q153" i="14"/>
  <c r="L202" i="14"/>
  <c r="Q202" i="14"/>
  <c r="D202" i="15"/>
  <c r="F202" i="15" s="1"/>
  <c r="R202" i="14"/>
  <c r="L97" i="14"/>
  <c r="D97" i="15"/>
  <c r="F97" i="15" s="1"/>
  <c r="R97" i="14"/>
  <c r="Q97" i="14"/>
  <c r="L47" i="14"/>
  <c r="D47" i="15"/>
  <c r="F47" i="15" s="1"/>
  <c r="R47" i="14"/>
  <c r="Q47" i="14"/>
  <c r="L112" i="14"/>
  <c r="R112" i="14"/>
  <c r="Q112" i="14"/>
  <c r="D112" i="15"/>
  <c r="F112" i="15" s="1"/>
  <c r="L22" i="14"/>
  <c r="D22" i="15"/>
  <c r="F22" i="15" s="1"/>
  <c r="R22" i="14"/>
  <c r="Q22" i="14"/>
  <c r="L144" i="14"/>
  <c r="R144" i="14"/>
  <c r="D144" i="15"/>
  <c r="F144" i="15" s="1"/>
  <c r="Q144" i="14"/>
  <c r="L111" i="14"/>
  <c r="D111" i="15"/>
  <c r="F111" i="15" s="1"/>
  <c r="R111" i="14"/>
  <c r="Q111" i="14"/>
  <c r="L36" i="14"/>
  <c r="R36" i="14"/>
  <c r="D36" i="15"/>
  <c r="F36" i="15" s="1"/>
  <c r="Q36" i="14"/>
  <c r="L191" i="14"/>
  <c r="R191" i="14"/>
  <c r="D191" i="15"/>
  <c r="F191" i="15" s="1"/>
  <c r="Q191" i="14"/>
  <c r="L195" i="14"/>
  <c r="Q195" i="14"/>
  <c r="R195" i="14"/>
  <c r="D195" i="15"/>
  <c r="F195" i="15" s="1"/>
  <c r="L87" i="14"/>
  <c r="D87" i="15"/>
  <c r="F87" i="15" s="1"/>
  <c r="R87" i="14"/>
  <c r="Q87" i="14"/>
  <c r="L106" i="14"/>
  <c r="R106" i="14"/>
  <c r="Q106" i="14"/>
  <c r="D106" i="15"/>
  <c r="F106" i="15" s="1"/>
  <c r="L66" i="14"/>
  <c r="D66" i="15"/>
  <c r="F66" i="15" s="1"/>
  <c r="R66" i="14"/>
  <c r="Q66" i="14"/>
  <c r="L229" i="14"/>
  <c r="D229" i="15"/>
  <c r="F229" i="15" s="1"/>
  <c r="Q229" i="14"/>
  <c r="R229" i="14"/>
  <c r="L213" i="14"/>
  <c r="Q213" i="14"/>
  <c r="D213" i="15"/>
  <c r="F213" i="15" s="1"/>
  <c r="R213" i="14"/>
  <c r="L46" i="14"/>
  <c r="D46" i="15"/>
  <c r="F46" i="15" s="1"/>
  <c r="R46" i="14"/>
  <c r="Q46" i="14"/>
  <c r="L79" i="14"/>
  <c r="D79" i="15"/>
  <c r="F79" i="15" s="1"/>
  <c r="R79" i="14"/>
  <c r="Q79" i="14"/>
  <c r="L181" i="14"/>
  <c r="Q181" i="14"/>
  <c r="D181" i="15"/>
  <c r="F181" i="15" s="1"/>
  <c r="R181" i="14"/>
  <c r="L35" i="14"/>
  <c r="D35" i="15"/>
  <c r="F35" i="15" s="1"/>
  <c r="R35" i="14"/>
  <c r="Q35" i="14"/>
  <c r="L55" i="14"/>
  <c r="D55" i="15"/>
  <c r="F55" i="15" s="1"/>
  <c r="R55" i="14"/>
  <c r="Q55" i="14"/>
  <c r="L108" i="14"/>
  <c r="R108" i="14"/>
  <c r="Q108" i="14"/>
  <c r="D108" i="15"/>
  <c r="F108" i="15" s="1"/>
  <c r="L52" i="14"/>
  <c r="R52" i="14"/>
  <c r="D52" i="15"/>
  <c r="F52" i="15" s="1"/>
  <c r="Q52" i="14"/>
  <c r="L139" i="14"/>
  <c r="Q139" i="14"/>
  <c r="R139" i="14"/>
  <c r="D139" i="15"/>
  <c r="F139" i="15" s="1"/>
  <c r="L23" i="14"/>
  <c r="D23" i="15"/>
  <c r="F23" i="15" s="1"/>
  <c r="R23" i="14"/>
  <c r="Q23" i="14"/>
  <c r="L34" i="14"/>
  <c r="D34" i="15"/>
  <c r="F34" i="15" s="1"/>
  <c r="R34" i="14"/>
  <c r="Q34" i="14"/>
  <c r="L160" i="14"/>
  <c r="R160" i="14"/>
  <c r="D160" i="15"/>
  <c r="F160" i="15" s="1"/>
  <c r="Q160" i="14"/>
  <c r="L114" i="14"/>
  <c r="Q114" i="14"/>
  <c r="R114" i="14"/>
  <c r="D114" i="15"/>
  <c r="F114" i="15" s="1"/>
  <c r="L118" i="14"/>
  <c r="Q118" i="14"/>
  <c r="R118" i="14"/>
  <c r="D118" i="15"/>
  <c r="F118" i="15" s="1"/>
  <c r="L154" i="14"/>
  <c r="Q154" i="14"/>
  <c r="R154" i="14"/>
  <c r="D154" i="15"/>
  <c r="F154" i="15" s="1"/>
  <c r="L150" i="14"/>
  <c r="Q150" i="14"/>
  <c r="R150" i="14"/>
  <c r="D150" i="15"/>
  <c r="F150" i="15" s="1"/>
  <c r="F3" i="12"/>
  <c r="L116" i="14"/>
  <c r="Q116" i="14"/>
  <c r="R116" i="14"/>
  <c r="D116" i="15"/>
  <c r="F116" i="15" s="1"/>
  <c r="L124" i="14"/>
  <c r="R124" i="14"/>
  <c r="Q124" i="14"/>
  <c r="D124" i="15"/>
  <c r="F124" i="15" s="1"/>
  <c r="L140" i="14"/>
  <c r="R140" i="14"/>
  <c r="Q140" i="14"/>
  <c r="D140" i="15"/>
  <c r="F140" i="15" s="1"/>
  <c r="L21" i="14"/>
  <c r="D21" i="15"/>
  <c r="F21" i="15" s="1"/>
  <c r="R21" i="14"/>
  <c r="Q21" i="14"/>
  <c r="L6" i="14"/>
  <c r="D6" i="15"/>
  <c r="F6" i="15" s="1"/>
  <c r="R6" i="14"/>
  <c r="Q6" i="14"/>
  <c r="L41" i="14"/>
  <c r="D41" i="15"/>
  <c r="F41" i="15" s="1"/>
  <c r="R41" i="14"/>
  <c r="Q41" i="14"/>
  <c r="L28" i="14"/>
  <c r="R28" i="14"/>
  <c r="D28" i="15"/>
  <c r="F28" i="15" s="1"/>
  <c r="Q28" i="14"/>
  <c r="L132" i="14"/>
  <c r="Q132" i="14"/>
  <c r="R132" i="14"/>
  <c r="D132" i="15"/>
  <c r="F132" i="15" s="1"/>
  <c r="L12" i="14"/>
  <c r="R12" i="14"/>
  <c r="D12" i="15"/>
  <c r="F12" i="15" s="1"/>
  <c r="Q12" i="14"/>
  <c r="L24" i="14"/>
  <c r="R24" i="14"/>
  <c r="D24" i="15"/>
  <c r="F24" i="15" s="1"/>
  <c r="Q24" i="14"/>
  <c r="L25" i="14"/>
  <c r="D25" i="15"/>
  <c r="F25" i="15" s="1"/>
  <c r="R25" i="14"/>
  <c r="Q25" i="14"/>
  <c r="L199" i="14"/>
  <c r="R199" i="14"/>
  <c r="D199" i="15"/>
  <c r="F199" i="15" s="1"/>
  <c r="Q199" i="14"/>
  <c r="L231" i="14"/>
  <c r="R231" i="14"/>
  <c r="Q231" i="14"/>
  <c r="D231" i="15"/>
  <c r="F231" i="15" s="1"/>
  <c r="L239" i="14"/>
  <c r="D239" i="15"/>
  <c r="F239" i="15" s="1"/>
  <c r="R239" i="14"/>
  <c r="Q239" i="14"/>
  <c r="D223" i="15"/>
  <c r="F223" i="15" s="1"/>
  <c r="R223" i="14"/>
  <c r="L223" i="14"/>
  <c r="Q223" i="14"/>
  <c r="L143" i="14"/>
  <c r="Q143" i="14"/>
  <c r="D143" i="15"/>
  <c r="F143" i="15" s="1"/>
  <c r="R143" i="14"/>
  <c r="L151" i="14"/>
  <c r="Q151" i="14"/>
  <c r="D151" i="15"/>
  <c r="F151" i="15" s="1"/>
  <c r="R151" i="14"/>
  <c r="L113" i="14"/>
  <c r="D113" i="15"/>
  <c r="F113" i="15" s="1"/>
  <c r="R113" i="14"/>
  <c r="Q113" i="14"/>
  <c r="L121" i="14"/>
  <c r="R121" i="14"/>
  <c r="D121" i="15"/>
  <c r="F121" i="15" s="1"/>
  <c r="Q121" i="14"/>
  <c r="L215" i="14"/>
  <c r="D215" i="15"/>
  <c r="F215" i="15" s="1"/>
  <c r="R215" i="14"/>
  <c r="Q215" i="14"/>
  <c r="L43" i="14"/>
  <c r="D43" i="15"/>
  <c r="F43" i="15" s="1"/>
  <c r="R43" i="14"/>
  <c r="Q43" i="14"/>
  <c r="L133" i="14"/>
  <c r="Q133" i="14"/>
  <c r="D133" i="15"/>
  <c r="F133" i="15" s="1"/>
  <c r="R133" i="14"/>
  <c r="L234" i="14"/>
  <c r="Q234" i="14"/>
  <c r="R234" i="14"/>
  <c r="D234" i="15"/>
  <c r="F234" i="15" s="1"/>
  <c r="L242" i="14"/>
  <c r="Q242" i="14"/>
  <c r="D242" i="15"/>
  <c r="F242" i="15" s="1"/>
  <c r="R242" i="14"/>
  <c r="R226" i="14"/>
  <c r="L226" i="14"/>
  <c r="D226" i="15"/>
  <c r="F226" i="15" s="1"/>
  <c r="Q226" i="14"/>
  <c r="L89" i="14"/>
  <c r="D89" i="15"/>
  <c r="F89" i="15" s="1"/>
  <c r="R89" i="14"/>
  <c r="Q89" i="14"/>
  <c r="L42" i="14"/>
  <c r="D42" i="15"/>
  <c r="F42" i="15" s="1"/>
  <c r="R42" i="14"/>
  <c r="Q42" i="14"/>
  <c r="R218" i="14"/>
  <c r="D218" i="15"/>
  <c r="F218" i="15" s="1"/>
  <c r="L218" i="14"/>
  <c r="Q218" i="14"/>
  <c r="L210" i="14"/>
  <c r="Q210" i="14"/>
  <c r="D210" i="15"/>
  <c r="F210" i="15" s="1"/>
  <c r="R210" i="14"/>
  <c r="L18" i="14"/>
  <c r="D18" i="15"/>
  <c r="F18" i="15" s="1"/>
  <c r="R18" i="14"/>
  <c r="Q18" i="14"/>
  <c r="L5" i="15"/>
  <c r="Q5" i="15"/>
  <c r="R5" i="15"/>
  <c r="L207" i="14"/>
  <c r="R207" i="14"/>
  <c r="D207" i="15"/>
  <c r="F207" i="15" s="1"/>
  <c r="Q207" i="14"/>
  <c r="L141" i="14"/>
  <c r="D141" i="15"/>
  <c r="F141" i="15" s="1"/>
  <c r="Q141" i="14"/>
  <c r="R141" i="14"/>
  <c r="L61" i="14"/>
  <c r="D61" i="15"/>
  <c r="F61" i="15" s="1"/>
  <c r="R61" i="14"/>
  <c r="Q61" i="14"/>
  <c r="L30" i="14"/>
  <c r="D30" i="15"/>
  <c r="F30" i="15" s="1"/>
  <c r="R30" i="14"/>
  <c r="Q30" i="14"/>
  <c r="L57" i="14"/>
  <c r="D57" i="15"/>
  <c r="F57" i="15" s="1"/>
  <c r="R57" i="14"/>
  <c r="Q57" i="14"/>
  <c r="L75" i="14"/>
  <c r="D75" i="15"/>
  <c r="F75" i="15" s="1"/>
  <c r="R75" i="14"/>
  <c r="Q75" i="14"/>
  <c r="R228" i="14"/>
  <c r="Q228" i="14"/>
  <c r="D228" i="15"/>
  <c r="F228" i="15" s="1"/>
  <c r="L228" i="14"/>
  <c r="L240" i="14"/>
  <c r="D240" i="15"/>
  <c r="F240" i="15" s="1"/>
  <c r="Q240" i="14"/>
  <c r="R240" i="14"/>
  <c r="L169" i="14"/>
  <c r="Q169" i="14"/>
  <c r="R169" i="14"/>
  <c r="D169" i="15"/>
  <c r="F169" i="15" s="1"/>
  <c r="L39" i="14"/>
  <c r="D39" i="15"/>
  <c r="F39" i="15" s="1"/>
  <c r="R39" i="14"/>
  <c r="Q39" i="14"/>
  <c r="L137" i="14"/>
  <c r="R137" i="14"/>
  <c r="D137" i="15"/>
  <c r="F137" i="15" s="1"/>
  <c r="Q137" i="14"/>
  <c r="L201" i="14"/>
  <c r="D201" i="15"/>
  <c r="F201" i="15" s="1"/>
  <c r="Q201" i="14"/>
  <c r="R201" i="14"/>
  <c r="L67" i="14"/>
  <c r="D67" i="15"/>
  <c r="F67" i="15" s="1"/>
  <c r="R67" i="14"/>
  <c r="Q67" i="14"/>
  <c r="L102" i="14"/>
  <c r="R102" i="14"/>
  <c r="Q102" i="14"/>
  <c r="D102" i="15"/>
  <c r="F102" i="15" s="1"/>
  <c r="L190" i="14"/>
  <c r="Q190" i="14"/>
  <c r="D190" i="15"/>
  <c r="F190" i="15" s="1"/>
  <c r="R190" i="14"/>
  <c r="L189" i="14"/>
  <c r="D189" i="15"/>
  <c r="F189" i="15" s="1"/>
  <c r="Q189" i="14"/>
  <c r="R189" i="14"/>
  <c r="L178" i="14"/>
  <c r="Q178" i="14"/>
  <c r="D178" i="15"/>
  <c r="F178" i="15" s="1"/>
  <c r="R178" i="14"/>
  <c r="L211" i="14"/>
  <c r="Q211" i="14"/>
  <c r="R211" i="14"/>
  <c r="D211" i="15"/>
  <c r="F211" i="15" s="1"/>
  <c r="L174" i="14"/>
  <c r="Q174" i="14"/>
  <c r="D174" i="15"/>
  <c r="F174" i="15" s="1"/>
  <c r="R174" i="14"/>
  <c r="L16" i="14"/>
  <c r="R16" i="14"/>
  <c r="D16" i="15"/>
  <c r="F16" i="15" s="1"/>
  <c r="Q16" i="14"/>
  <c r="L31" i="14"/>
  <c r="D31" i="15"/>
  <c r="F31" i="15" s="1"/>
  <c r="R31" i="14"/>
  <c r="Q31" i="14"/>
  <c r="L179" i="14"/>
  <c r="Q179" i="14"/>
  <c r="R179" i="14"/>
  <c r="D179" i="15"/>
  <c r="F179" i="15" s="1"/>
  <c r="L71" i="14"/>
  <c r="D71" i="15"/>
  <c r="F71" i="15" s="1"/>
  <c r="R71" i="14"/>
  <c r="Q71" i="14"/>
  <c r="L100" i="14"/>
  <c r="R100" i="14"/>
  <c r="Q100" i="14"/>
  <c r="D100" i="15"/>
  <c r="F100" i="15" s="1"/>
  <c r="L204" i="14"/>
  <c r="R204" i="14"/>
  <c r="Q204" i="14"/>
  <c r="D204" i="15"/>
  <c r="F204" i="15" s="1"/>
  <c r="L82" i="14"/>
  <c r="D82" i="15"/>
  <c r="F82" i="15" s="1"/>
  <c r="R82" i="14"/>
  <c r="Q82" i="14"/>
  <c r="L237" i="14"/>
  <c r="R237" i="14"/>
  <c r="D237" i="15"/>
  <c r="F237" i="15" s="1"/>
  <c r="Q237" i="14"/>
  <c r="L185" i="14"/>
  <c r="D185" i="15"/>
  <c r="F185" i="15" s="1"/>
  <c r="Q185" i="14"/>
  <c r="R185" i="14"/>
  <c r="L44" i="14"/>
  <c r="R44" i="14"/>
  <c r="D44" i="15"/>
  <c r="F44" i="15" s="1"/>
  <c r="Q44" i="14"/>
  <c r="L83" i="14"/>
  <c r="D83" i="15"/>
  <c r="F83" i="15" s="1"/>
  <c r="R83" i="14"/>
  <c r="Q83" i="14"/>
  <c r="L90" i="14"/>
  <c r="D90" i="15"/>
  <c r="F90" i="15" s="1"/>
  <c r="R90" i="14"/>
  <c r="Q90" i="14"/>
  <c r="L163" i="14"/>
  <c r="Q163" i="14"/>
  <c r="D163" i="15"/>
  <c r="F163" i="15" s="1"/>
  <c r="R163" i="14"/>
  <c r="L109" i="14"/>
  <c r="D109" i="15"/>
  <c r="F109" i="15" s="1"/>
  <c r="R109" i="14"/>
  <c r="Q109" i="14"/>
  <c r="L123" i="14"/>
  <c r="Q123" i="14"/>
  <c r="R123" i="14"/>
  <c r="D123" i="15"/>
  <c r="F123" i="15" s="1"/>
  <c r="L14" i="14"/>
  <c r="D14" i="15"/>
  <c r="F14" i="15" s="1"/>
  <c r="R14" i="14"/>
  <c r="Q14" i="14"/>
  <c r="L26" i="14"/>
  <c r="D26" i="15"/>
  <c r="F26" i="15" s="1"/>
  <c r="R26" i="14"/>
  <c r="Q26" i="14"/>
  <c r="L148" i="14"/>
  <c r="Q148" i="14"/>
  <c r="R148" i="14"/>
  <c r="D148" i="15"/>
  <c r="F148" i="15" s="1"/>
  <c r="L156" i="14"/>
  <c r="R156" i="14"/>
  <c r="Q156" i="14"/>
  <c r="D156" i="15"/>
  <c r="F156" i="15" s="1"/>
  <c r="L70" i="14"/>
  <c r="D70" i="15"/>
  <c r="F70" i="15" s="1"/>
  <c r="R70" i="14"/>
  <c r="Q70" i="14"/>
  <c r="L78" i="14"/>
  <c r="D78" i="15"/>
  <c r="F78" i="15" s="1"/>
  <c r="R78" i="14"/>
  <c r="Q78" i="14"/>
  <c r="L86" i="14"/>
  <c r="D86" i="15"/>
  <c r="F86" i="15" s="1"/>
  <c r="R86" i="14"/>
  <c r="Q86" i="14"/>
  <c r="L84" i="14"/>
  <c r="R84" i="14"/>
  <c r="D84" i="15"/>
  <c r="F84" i="15" s="1"/>
  <c r="Q84" i="14"/>
  <c r="L208" i="14"/>
  <c r="R208" i="14"/>
  <c r="D208" i="15"/>
  <c r="F208" i="15" s="1"/>
  <c r="Q208" i="14"/>
  <c r="D221" i="15"/>
  <c r="F221" i="15" s="1"/>
  <c r="R221" i="14"/>
  <c r="L221" i="14"/>
  <c r="Q221" i="14"/>
  <c r="L168" i="14"/>
  <c r="R168" i="14"/>
  <c r="Q168" i="14"/>
  <c r="D168" i="15"/>
  <c r="F168" i="15" s="1"/>
  <c r="L200" i="14"/>
  <c r="Q200" i="14"/>
  <c r="R200" i="14"/>
  <c r="D200" i="15"/>
  <c r="F200" i="15" s="1"/>
  <c r="L50" i="14"/>
  <c r="D50" i="15"/>
  <c r="F50" i="15" s="1"/>
  <c r="R50" i="14"/>
  <c r="Q50" i="14"/>
  <c r="L58" i="14"/>
  <c r="D58" i="15"/>
  <c r="F58" i="15" s="1"/>
  <c r="R58" i="14"/>
  <c r="Q58" i="14"/>
  <c r="L68" i="14"/>
  <c r="R68" i="14"/>
  <c r="D68" i="15"/>
  <c r="F68" i="15" s="1"/>
  <c r="Q68" i="14"/>
  <c r="L76" i="14"/>
  <c r="R76" i="14"/>
  <c r="D76" i="15"/>
  <c r="F76" i="15" s="1"/>
  <c r="Q76" i="14"/>
  <c r="L104" i="14"/>
  <c r="R104" i="14"/>
  <c r="Q104" i="14"/>
  <c r="D104" i="15"/>
  <c r="F104" i="15" s="1"/>
  <c r="L94" i="14"/>
  <c r="D94" i="15"/>
  <c r="F94" i="15" s="1"/>
  <c r="R94" i="14"/>
  <c r="Q94" i="14"/>
  <c r="L92" i="14"/>
  <c r="R92" i="14"/>
  <c r="D92" i="15"/>
  <c r="F92" i="15" s="1"/>
  <c r="Q92" i="14"/>
  <c r="L103" i="14"/>
  <c r="D103" i="15"/>
  <c r="F103" i="15" s="1"/>
  <c r="R103" i="14"/>
  <c r="Q103" i="14"/>
  <c r="L99" i="14"/>
  <c r="D99" i="15"/>
  <c r="F99" i="15" s="1"/>
  <c r="R99" i="14"/>
  <c r="Q99" i="14"/>
  <c r="L193" i="14"/>
  <c r="D193" i="15"/>
  <c r="F193" i="15" s="1"/>
  <c r="R193" i="14"/>
  <c r="Q193" i="14"/>
  <c r="L197" i="14"/>
  <c r="Q197" i="14"/>
  <c r="D197" i="15"/>
  <c r="F197" i="15" s="1"/>
  <c r="R197" i="14"/>
  <c r="L62" i="14"/>
  <c r="D62" i="15"/>
  <c r="F62" i="15" s="1"/>
  <c r="R62" i="14"/>
  <c r="Q62" i="14"/>
  <c r="L171" i="14"/>
  <c r="R171" i="14"/>
  <c r="D171" i="15"/>
  <c r="F171" i="15" s="1"/>
  <c r="Q171" i="14"/>
  <c r="L54" i="14"/>
  <c r="D54" i="15"/>
  <c r="F54" i="15" s="1"/>
  <c r="R54" i="14"/>
  <c r="Q54" i="14"/>
  <c r="L107" i="14"/>
  <c r="D107" i="15"/>
  <c r="F107" i="15" s="1"/>
  <c r="R107" i="14"/>
  <c r="Q107" i="14"/>
  <c r="L131" i="14"/>
  <c r="Q131" i="14"/>
  <c r="D131" i="15"/>
  <c r="F131" i="15" s="1"/>
  <c r="R131" i="14"/>
  <c r="L147" i="14"/>
  <c r="Q147" i="14"/>
  <c r="D147" i="15"/>
  <c r="F147" i="15" s="1"/>
  <c r="R147" i="14"/>
  <c r="L115" i="14"/>
  <c r="Q115" i="14"/>
  <c r="D115" i="15"/>
  <c r="F115" i="15" s="1"/>
  <c r="R115" i="14"/>
  <c r="L13" i="15"/>
  <c r="Q13" i="15"/>
  <c r="R13" i="15"/>
  <c r="L32" i="14"/>
  <c r="R32" i="14"/>
  <c r="D32" i="15"/>
  <c r="F32" i="15" s="1"/>
  <c r="Q32" i="14"/>
  <c r="L45" i="14"/>
  <c r="D45" i="15"/>
  <c r="F45" i="15" s="1"/>
  <c r="R45" i="14"/>
  <c r="Q45" i="14"/>
  <c r="L77" i="14"/>
  <c r="D77" i="15"/>
  <c r="F77" i="15" s="1"/>
  <c r="R77" i="14"/>
  <c r="Q77" i="14"/>
  <c r="L33" i="14"/>
  <c r="D33" i="15"/>
  <c r="F33" i="15" s="1"/>
  <c r="R33" i="14"/>
  <c r="Q33" i="14"/>
  <c r="L9" i="15"/>
  <c r="R9" i="15"/>
  <c r="Q9" i="15"/>
  <c r="Q15" i="15"/>
  <c r="L15" i="15"/>
  <c r="R15" i="15"/>
  <c r="L238" i="14"/>
  <c r="Q238" i="14"/>
  <c r="R238" i="14"/>
  <c r="D238" i="15"/>
  <c r="F238" i="15" s="1"/>
  <c r="L230" i="14"/>
  <c r="Q230" i="14"/>
  <c r="D230" i="15"/>
  <c r="F230" i="15" s="1"/>
  <c r="R230" i="14"/>
  <c r="R222" i="14"/>
  <c r="Q222" i="14"/>
  <c r="D222" i="15"/>
  <c r="F222" i="15" s="1"/>
  <c r="L222" i="14"/>
  <c r="L214" i="14"/>
  <c r="R214" i="14"/>
  <c r="Q214" i="14"/>
  <c r="D214" i="15"/>
  <c r="F214" i="15" s="1"/>
  <c r="L246" i="14"/>
  <c r="Q246" i="14"/>
  <c r="D246" i="15"/>
  <c r="F246" i="15" s="1"/>
  <c r="R246" i="14"/>
  <c r="L93" i="14"/>
  <c r="D93" i="15"/>
  <c r="F93" i="15" s="1"/>
  <c r="R93" i="14"/>
  <c r="Q93" i="14"/>
  <c r="L125" i="14"/>
  <c r="D125" i="15"/>
  <c r="F125" i="15" s="1"/>
  <c r="Q125" i="14"/>
  <c r="R125" i="14"/>
  <c r="L161" i="14"/>
  <c r="D161" i="15"/>
  <c r="F161" i="15" s="1"/>
  <c r="Q161" i="14"/>
  <c r="R161" i="14"/>
  <c r="L27" i="14"/>
  <c r="D27" i="15"/>
  <c r="F27" i="15" s="1"/>
  <c r="R27" i="14"/>
  <c r="Q27" i="14"/>
  <c r="L49" i="14"/>
  <c r="D49" i="15"/>
  <c r="F49" i="15" s="1"/>
  <c r="R49" i="14"/>
  <c r="Q49" i="14"/>
  <c r="L53" i="14"/>
  <c r="D53" i="15"/>
  <c r="F53" i="15" s="1"/>
  <c r="R53" i="14"/>
  <c r="Q53" i="14"/>
  <c r="L81" i="14"/>
  <c r="D81" i="15"/>
  <c r="F81" i="15" s="1"/>
  <c r="R81" i="14"/>
  <c r="Q81" i="14"/>
  <c r="Q248" i="15" l="1"/>
  <c r="R248" i="15"/>
  <c r="L248" i="15"/>
  <c r="R214" i="15"/>
  <c r="Q214" i="15"/>
  <c r="L214" i="15"/>
  <c r="L238" i="15"/>
  <c r="R238" i="15"/>
  <c r="Q238" i="15"/>
  <c r="L33" i="15"/>
  <c r="R33" i="15"/>
  <c r="Q33" i="15"/>
  <c r="R77" i="15"/>
  <c r="Q77" i="15"/>
  <c r="L77" i="15"/>
  <c r="L45" i="15"/>
  <c r="Q45" i="15"/>
  <c r="R45" i="15"/>
  <c r="L221" i="15"/>
  <c r="R221" i="15"/>
  <c r="Q221" i="15"/>
  <c r="L234" i="15"/>
  <c r="R234" i="15"/>
  <c r="Q234" i="15"/>
  <c r="L231" i="15"/>
  <c r="Q231" i="15"/>
  <c r="R231" i="15"/>
  <c r="L132" i="15"/>
  <c r="Q132" i="15"/>
  <c r="R132" i="15"/>
  <c r="L140" i="15"/>
  <c r="Q140" i="15"/>
  <c r="R140" i="15"/>
  <c r="R124" i="15"/>
  <c r="L124" i="15"/>
  <c r="Q124" i="15"/>
  <c r="R116" i="15"/>
  <c r="L116" i="15"/>
  <c r="Q116" i="15"/>
  <c r="L3" i="12"/>
  <c r="D3" i="13"/>
  <c r="Q3" i="12"/>
  <c r="R3" i="12"/>
  <c r="L34" i="15"/>
  <c r="Q34" i="15"/>
  <c r="R34" i="15"/>
  <c r="Q23" i="15"/>
  <c r="L23" i="15"/>
  <c r="R23" i="15"/>
  <c r="L55" i="15"/>
  <c r="R55" i="15"/>
  <c r="Q55" i="15"/>
  <c r="Q35" i="15"/>
  <c r="L35" i="15"/>
  <c r="R35" i="15"/>
  <c r="R79" i="15"/>
  <c r="Q79" i="15"/>
  <c r="L79" i="15"/>
  <c r="L46" i="15"/>
  <c r="R46" i="15"/>
  <c r="Q46" i="15"/>
  <c r="L229" i="15"/>
  <c r="R229" i="15"/>
  <c r="Q229" i="15"/>
  <c r="L66" i="15"/>
  <c r="R66" i="15"/>
  <c r="Q66" i="15"/>
  <c r="R87" i="15"/>
  <c r="Q87" i="15"/>
  <c r="L87" i="15"/>
  <c r="R111" i="15"/>
  <c r="L111" i="15"/>
  <c r="Q111" i="15"/>
  <c r="L22" i="15"/>
  <c r="Q22" i="15"/>
  <c r="R22" i="15"/>
  <c r="L47" i="15"/>
  <c r="R47" i="15"/>
  <c r="Q47" i="15"/>
  <c r="R97" i="15"/>
  <c r="Q97" i="15"/>
  <c r="L97" i="15"/>
  <c r="Q244" i="15"/>
  <c r="R244" i="15"/>
  <c r="L244" i="15"/>
  <c r="L145" i="15"/>
  <c r="R145" i="15"/>
  <c r="Q145" i="15"/>
  <c r="R91" i="15"/>
  <c r="Q91" i="15"/>
  <c r="L91" i="15"/>
  <c r="L233" i="15"/>
  <c r="R233" i="15"/>
  <c r="Q233" i="15"/>
  <c r="L38" i="15"/>
  <c r="Q38" i="15"/>
  <c r="R38" i="15"/>
  <c r="R105" i="15"/>
  <c r="Q105" i="15"/>
  <c r="L105" i="15"/>
  <c r="L37" i="15"/>
  <c r="Q37" i="15"/>
  <c r="R37" i="15"/>
  <c r="R205" i="15"/>
  <c r="Q205" i="15"/>
  <c r="L205" i="15"/>
  <c r="R198" i="15"/>
  <c r="L198" i="15"/>
  <c r="Q198" i="15"/>
  <c r="L59" i="15"/>
  <c r="R59" i="15"/>
  <c r="Q59" i="15"/>
  <c r="L227" i="15"/>
  <c r="Q227" i="15"/>
  <c r="R227" i="15"/>
  <c r="R101" i="15"/>
  <c r="Q101" i="15"/>
  <c r="L101" i="15"/>
  <c r="R129" i="15"/>
  <c r="L129" i="15"/>
  <c r="Q129" i="15"/>
  <c r="R187" i="15"/>
  <c r="Q187" i="15"/>
  <c r="L187" i="15"/>
  <c r="L60" i="15"/>
  <c r="R60" i="15"/>
  <c r="Q60" i="15"/>
  <c r="R175" i="15"/>
  <c r="Q175" i="15"/>
  <c r="L175" i="15"/>
  <c r="L243" i="15"/>
  <c r="R243" i="15"/>
  <c r="Q243" i="15"/>
  <c r="R172" i="15"/>
  <c r="L172" i="15"/>
  <c r="Q172" i="15"/>
  <c r="R184" i="15"/>
  <c r="L184" i="15"/>
  <c r="Q184" i="15"/>
  <c r="R246" i="15"/>
  <c r="Q246" i="15"/>
  <c r="L246" i="15"/>
  <c r="Q222" i="15"/>
  <c r="L222" i="15"/>
  <c r="R222" i="15"/>
  <c r="L230" i="15"/>
  <c r="Q230" i="15"/>
  <c r="R230" i="15"/>
  <c r="R104" i="15"/>
  <c r="Q104" i="15"/>
  <c r="L104" i="15"/>
  <c r="R200" i="15"/>
  <c r="L200" i="15"/>
  <c r="Q200" i="15"/>
  <c r="L168" i="15"/>
  <c r="R168" i="15"/>
  <c r="Q168" i="15"/>
  <c r="L156" i="15"/>
  <c r="Q156" i="15"/>
  <c r="R156" i="15"/>
  <c r="L148" i="15"/>
  <c r="Q148" i="15"/>
  <c r="R148" i="15"/>
  <c r="R123" i="15"/>
  <c r="L123" i="15"/>
  <c r="Q123" i="15"/>
  <c r="R204" i="15"/>
  <c r="L204" i="15"/>
  <c r="Q204" i="15"/>
  <c r="R100" i="15"/>
  <c r="Q100" i="15"/>
  <c r="L100" i="15"/>
  <c r="R179" i="15"/>
  <c r="L179" i="15"/>
  <c r="Q179" i="15"/>
  <c r="R211" i="15"/>
  <c r="Q211" i="15"/>
  <c r="L211" i="15"/>
  <c r="R102" i="15"/>
  <c r="L102" i="15"/>
  <c r="Q102" i="15"/>
  <c r="L169" i="15"/>
  <c r="R169" i="15"/>
  <c r="Q169" i="15"/>
  <c r="R210" i="15"/>
  <c r="L210" i="15"/>
  <c r="Q210" i="15"/>
  <c r="L226" i="15"/>
  <c r="Q226" i="15"/>
  <c r="R226" i="15"/>
  <c r="L242" i="15"/>
  <c r="R242" i="15"/>
  <c r="Q242" i="15"/>
  <c r="L133" i="15"/>
  <c r="Q133" i="15"/>
  <c r="R133" i="15"/>
  <c r="R121" i="15"/>
  <c r="L121" i="15"/>
  <c r="Q121" i="15"/>
  <c r="L151" i="15"/>
  <c r="Q151" i="15"/>
  <c r="R151" i="15"/>
  <c r="L143" i="15"/>
  <c r="R143" i="15"/>
  <c r="Q143" i="15"/>
  <c r="R199" i="15"/>
  <c r="Q199" i="15"/>
  <c r="L199" i="15"/>
  <c r="L24" i="15"/>
  <c r="Q24" i="15"/>
  <c r="R24" i="15"/>
  <c r="L12" i="15"/>
  <c r="R12" i="15"/>
  <c r="Q12" i="15"/>
  <c r="L28" i="15"/>
  <c r="R28" i="15"/>
  <c r="Q28" i="15"/>
  <c r="L225" i="15"/>
  <c r="R225" i="15"/>
  <c r="Q225" i="15"/>
  <c r="L65" i="15"/>
  <c r="R65" i="15"/>
  <c r="Q65" i="15"/>
  <c r="L69" i="15"/>
  <c r="R69" i="15"/>
  <c r="Q69" i="15"/>
  <c r="L63" i="15"/>
  <c r="R63" i="15"/>
  <c r="Q63" i="15"/>
  <c r="R209" i="15"/>
  <c r="Q209" i="15"/>
  <c r="L209" i="15"/>
  <c r="Q19" i="15"/>
  <c r="L19" i="15"/>
  <c r="R19" i="15"/>
  <c r="R245" i="15"/>
  <c r="L245" i="15"/>
  <c r="Q245" i="15"/>
  <c r="R74" i="15"/>
  <c r="L74" i="15"/>
  <c r="Q74" i="15"/>
  <c r="R95" i="15"/>
  <c r="Q95" i="15"/>
  <c r="L95" i="15"/>
  <c r="L51" i="15"/>
  <c r="R51" i="15"/>
  <c r="Q51" i="15"/>
  <c r="L10" i="15"/>
  <c r="Q10" i="15"/>
  <c r="R10" i="15"/>
  <c r="R182" i="15"/>
  <c r="L182" i="15"/>
  <c r="Q182" i="15"/>
  <c r="R173" i="15"/>
  <c r="Q173" i="15"/>
  <c r="L173" i="15"/>
  <c r="L157" i="15"/>
  <c r="R157" i="15"/>
  <c r="Q157" i="15"/>
  <c r="R98" i="15"/>
  <c r="L98" i="15"/>
  <c r="Q98" i="15"/>
  <c r="R177" i="15"/>
  <c r="Q177" i="15"/>
  <c r="L177" i="15"/>
  <c r="R85" i="15"/>
  <c r="Q85" i="15"/>
  <c r="L85" i="15"/>
  <c r="B9" i="16"/>
  <c r="L303" i="10"/>
  <c r="H5" i="3"/>
  <c r="L20" i="15"/>
  <c r="R20" i="15"/>
  <c r="Q20" i="15"/>
  <c r="R217" i="15"/>
  <c r="L217" i="15"/>
  <c r="Q217" i="15"/>
  <c r="R81" i="15"/>
  <c r="Q81" i="15"/>
  <c r="L81" i="15"/>
  <c r="L53" i="15"/>
  <c r="R53" i="15"/>
  <c r="Q53" i="15"/>
  <c r="L49" i="15"/>
  <c r="R49" i="15"/>
  <c r="Q49" i="15"/>
  <c r="Q27" i="15"/>
  <c r="L27" i="15"/>
  <c r="R27" i="15"/>
  <c r="L161" i="15"/>
  <c r="R161" i="15"/>
  <c r="Q161" i="15"/>
  <c r="R125" i="15"/>
  <c r="L125" i="15"/>
  <c r="Q125" i="15"/>
  <c r="R93" i="15"/>
  <c r="Q93" i="15"/>
  <c r="L93" i="15"/>
  <c r="R115" i="15"/>
  <c r="L115" i="15"/>
  <c r="Q115" i="15"/>
  <c r="L147" i="15"/>
  <c r="Q147" i="15"/>
  <c r="R147" i="15"/>
  <c r="R131" i="15"/>
  <c r="L131" i="15"/>
  <c r="Q131" i="15"/>
  <c r="L171" i="15"/>
  <c r="R171" i="15"/>
  <c r="Q171" i="15"/>
  <c r="R197" i="15"/>
  <c r="Q197" i="15"/>
  <c r="L197" i="15"/>
  <c r="R92" i="15"/>
  <c r="Q92" i="15"/>
  <c r="L92" i="15"/>
  <c r="R76" i="15"/>
  <c r="Q76" i="15"/>
  <c r="L76" i="15"/>
  <c r="L68" i="15"/>
  <c r="R68" i="15"/>
  <c r="Q68" i="15"/>
  <c r="R208" i="15"/>
  <c r="L208" i="15"/>
  <c r="Q208" i="15"/>
  <c r="R84" i="15"/>
  <c r="Q84" i="15"/>
  <c r="L84" i="15"/>
  <c r="L163" i="15"/>
  <c r="R163" i="15"/>
  <c r="Q163" i="15"/>
  <c r="L44" i="15"/>
  <c r="R44" i="15"/>
  <c r="Q44" i="15"/>
  <c r="L237" i="15"/>
  <c r="R237" i="15"/>
  <c r="Q237" i="15"/>
  <c r="L16" i="15"/>
  <c r="R16" i="15"/>
  <c r="Q16" i="15"/>
  <c r="R174" i="15"/>
  <c r="Q174" i="15"/>
  <c r="L174" i="15"/>
  <c r="R178" i="15"/>
  <c r="Q178" i="15"/>
  <c r="L178" i="15"/>
  <c r="R190" i="15"/>
  <c r="L190" i="15"/>
  <c r="Q190" i="15"/>
  <c r="L137" i="15"/>
  <c r="R137" i="15"/>
  <c r="Q137" i="15"/>
  <c r="L228" i="15"/>
  <c r="R228" i="15"/>
  <c r="Q228" i="15"/>
  <c r="R207" i="15"/>
  <c r="Q207" i="15"/>
  <c r="L207" i="15"/>
  <c r="L18" i="15"/>
  <c r="Q18" i="15"/>
  <c r="R18" i="15"/>
  <c r="R218" i="15"/>
  <c r="L218" i="15"/>
  <c r="Q218" i="15"/>
  <c r="L42" i="15"/>
  <c r="Q42" i="15"/>
  <c r="R42" i="15"/>
  <c r="R89" i="15"/>
  <c r="Q89" i="15"/>
  <c r="L89" i="15"/>
  <c r="Q43" i="15"/>
  <c r="L43" i="15"/>
  <c r="R43" i="15"/>
  <c r="R215" i="15"/>
  <c r="L215" i="15"/>
  <c r="Q215" i="15"/>
  <c r="R113" i="15"/>
  <c r="L113" i="15"/>
  <c r="Q113" i="15"/>
  <c r="L239" i="15"/>
  <c r="R239" i="15"/>
  <c r="Q239" i="15"/>
  <c r="L25" i="15"/>
  <c r="R25" i="15"/>
  <c r="Q25" i="15"/>
  <c r="L41" i="15"/>
  <c r="R41" i="15"/>
  <c r="Q41" i="15"/>
  <c r="L6" i="15"/>
  <c r="Q6" i="15"/>
  <c r="R6" i="15"/>
  <c r="L21" i="15"/>
  <c r="Q21" i="15"/>
  <c r="R21" i="15"/>
  <c r="L150" i="15"/>
  <c r="Q150" i="15"/>
  <c r="R150" i="15"/>
  <c r="L154" i="15"/>
  <c r="R154" i="15"/>
  <c r="Q154" i="15"/>
  <c r="R118" i="15"/>
  <c r="L118" i="15"/>
  <c r="Q118" i="15"/>
  <c r="R114" i="15"/>
  <c r="L114" i="15"/>
  <c r="Q114" i="15"/>
  <c r="L139" i="15"/>
  <c r="R139" i="15"/>
  <c r="Q139" i="15"/>
  <c r="R108" i="15"/>
  <c r="L108" i="15"/>
  <c r="Q108" i="15"/>
  <c r="R106" i="15"/>
  <c r="Q106" i="15"/>
  <c r="L106" i="15"/>
  <c r="R195" i="15"/>
  <c r="Q195" i="15"/>
  <c r="L195" i="15"/>
  <c r="R112" i="15"/>
  <c r="L112" i="15"/>
  <c r="Q112" i="15"/>
  <c r="R212" i="15"/>
  <c r="L212" i="15"/>
  <c r="Q212" i="15"/>
  <c r="L224" i="15"/>
  <c r="R224" i="15"/>
  <c r="Q224" i="15"/>
  <c r="R196" i="15"/>
  <c r="L196" i="15"/>
  <c r="Q196" i="15"/>
  <c r="R180" i="15"/>
  <c r="Q180" i="15"/>
  <c r="L180" i="15"/>
  <c r="L164" i="15"/>
  <c r="Q164" i="15"/>
  <c r="R164" i="15"/>
  <c r="R188" i="15"/>
  <c r="L188" i="15"/>
  <c r="Q188" i="15"/>
  <c r="R247" i="15"/>
  <c r="Q247" i="15"/>
  <c r="L247" i="15"/>
  <c r="L235" i="15"/>
  <c r="R235" i="15"/>
  <c r="Q235" i="15"/>
  <c r="L166" i="15"/>
  <c r="R166" i="15"/>
  <c r="Q166" i="15"/>
  <c r="Q136" i="15"/>
  <c r="L136" i="15"/>
  <c r="R136" i="15"/>
  <c r="L134" i="15"/>
  <c r="R134" i="15"/>
  <c r="Q134" i="15"/>
  <c r="L146" i="15"/>
  <c r="Q146" i="15"/>
  <c r="R146" i="15"/>
  <c r="L162" i="15"/>
  <c r="Q162" i="15"/>
  <c r="R162" i="15"/>
  <c r="R122" i="15"/>
  <c r="L122" i="15"/>
  <c r="Q122" i="15"/>
  <c r="L170" i="15"/>
  <c r="R170" i="15"/>
  <c r="Q170" i="15"/>
  <c r="L152" i="15"/>
  <c r="Q152" i="15"/>
  <c r="R152" i="15"/>
  <c r="L138" i="15"/>
  <c r="R138" i="15"/>
  <c r="Q138" i="15"/>
  <c r="R110" i="15"/>
  <c r="L110" i="15"/>
  <c r="Q110" i="15"/>
  <c r="L158" i="15"/>
  <c r="R158" i="15"/>
  <c r="Q158" i="15"/>
  <c r="L130" i="15"/>
  <c r="R130" i="15"/>
  <c r="Q130" i="15"/>
  <c r="R120" i="15"/>
  <c r="L120" i="15"/>
  <c r="Q120" i="15"/>
  <c r="F4" i="11"/>
  <c r="D303" i="11"/>
  <c r="Q220" i="15"/>
  <c r="L220" i="15"/>
  <c r="R220" i="15"/>
  <c r="R73" i="15"/>
  <c r="Q73" i="15"/>
  <c r="L73" i="15"/>
  <c r="L17" i="15"/>
  <c r="R17" i="15"/>
  <c r="Q17" i="15"/>
  <c r="L32" i="15"/>
  <c r="R32" i="15"/>
  <c r="Q32" i="15"/>
  <c r="R107" i="15"/>
  <c r="L107" i="15"/>
  <c r="Q107" i="15"/>
  <c r="L54" i="15"/>
  <c r="R54" i="15"/>
  <c r="Q54" i="15"/>
  <c r="L62" i="15"/>
  <c r="R62" i="15"/>
  <c r="Q62" i="15"/>
  <c r="R193" i="15"/>
  <c r="Q193" i="15"/>
  <c r="L193" i="15"/>
  <c r="R99" i="15"/>
  <c r="Q99" i="15"/>
  <c r="L99" i="15"/>
  <c r="R103" i="15"/>
  <c r="L103" i="15"/>
  <c r="Q103" i="15"/>
  <c r="R94" i="15"/>
  <c r="Q94" i="15"/>
  <c r="L94" i="15"/>
  <c r="L58" i="15"/>
  <c r="R58" i="15"/>
  <c r="Q58" i="15"/>
  <c r="L50" i="15"/>
  <c r="R50" i="15"/>
  <c r="Q50" i="15"/>
  <c r="R86" i="15"/>
  <c r="L86" i="15"/>
  <c r="Q86" i="15"/>
  <c r="R78" i="15"/>
  <c r="L78" i="15"/>
  <c r="Q78" i="15"/>
  <c r="R70" i="15"/>
  <c r="Q70" i="15"/>
  <c r="L70" i="15"/>
  <c r="L26" i="15"/>
  <c r="Q26" i="15"/>
  <c r="R26" i="15"/>
  <c r="L14" i="15"/>
  <c r="Q14" i="15"/>
  <c r="R14" i="15"/>
  <c r="R109" i="15"/>
  <c r="L109" i="15"/>
  <c r="Q109" i="15"/>
  <c r="R90" i="15"/>
  <c r="Q90" i="15"/>
  <c r="L90" i="15"/>
  <c r="R83" i="15"/>
  <c r="Q83" i="15"/>
  <c r="L83" i="15"/>
  <c r="R185" i="15"/>
  <c r="Q185" i="15"/>
  <c r="L185" i="15"/>
  <c r="R82" i="15"/>
  <c r="L82" i="15"/>
  <c r="Q82" i="15"/>
  <c r="R71" i="15"/>
  <c r="L71" i="15"/>
  <c r="Q71" i="15"/>
  <c r="Q31" i="15"/>
  <c r="L31" i="15"/>
  <c r="R31" i="15"/>
  <c r="R189" i="15"/>
  <c r="Q189" i="15"/>
  <c r="L189" i="15"/>
  <c r="L67" i="15"/>
  <c r="R67" i="15"/>
  <c r="Q67" i="15"/>
  <c r="R201" i="15"/>
  <c r="Q201" i="15"/>
  <c r="L201" i="15"/>
  <c r="Q39" i="15"/>
  <c r="L39" i="15"/>
  <c r="R39" i="15"/>
  <c r="L240" i="15"/>
  <c r="R240" i="15"/>
  <c r="Q240" i="15"/>
  <c r="R75" i="15"/>
  <c r="L75" i="15"/>
  <c r="Q75" i="15"/>
  <c r="L57" i="15"/>
  <c r="R57" i="15"/>
  <c r="Q57" i="15"/>
  <c r="L30" i="15"/>
  <c r="Q30" i="15"/>
  <c r="R30" i="15"/>
  <c r="L61" i="15"/>
  <c r="R61" i="15"/>
  <c r="Q61" i="15"/>
  <c r="L141" i="15"/>
  <c r="R141" i="15"/>
  <c r="Q141" i="15"/>
  <c r="L223" i="15"/>
  <c r="Q223" i="15"/>
  <c r="R223" i="15"/>
  <c r="L160" i="15"/>
  <c r="Q160" i="15"/>
  <c r="R160" i="15"/>
  <c r="L52" i="15"/>
  <c r="R52" i="15"/>
  <c r="Q52" i="15"/>
  <c r="R181" i="15"/>
  <c r="Q181" i="15"/>
  <c r="L181" i="15"/>
  <c r="R213" i="15"/>
  <c r="Q213" i="15"/>
  <c r="L213" i="15"/>
  <c r="R191" i="15"/>
  <c r="Q191" i="15"/>
  <c r="L191" i="15"/>
  <c r="L36" i="15"/>
  <c r="R36" i="15"/>
  <c r="Q36" i="15"/>
  <c r="L144" i="15"/>
  <c r="Q144" i="15"/>
  <c r="R144" i="15"/>
  <c r="R202" i="15"/>
  <c r="L202" i="15"/>
  <c r="Q202" i="15"/>
  <c r="L153" i="15"/>
  <c r="R153" i="15"/>
  <c r="Q153" i="15"/>
  <c r="R88" i="15"/>
  <c r="Q88" i="15"/>
  <c r="L88" i="15"/>
  <c r="L236" i="15"/>
  <c r="R236" i="15"/>
  <c r="Q236" i="15"/>
  <c r="R203" i="15"/>
  <c r="Q203" i="15"/>
  <c r="L203" i="15"/>
  <c r="L241" i="15"/>
  <c r="R241" i="15"/>
  <c r="Q241" i="15"/>
  <c r="R80" i="15"/>
  <c r="Q80" i="15"/>
  <c r="L80" i="15"/>
  <c r="R72" i="15"/>
  <c r="Q72" i="15"/>
  <c r="L72" i="15"/>
  <c r="L64" i="15"/>
  <c r="R64" i="15"/>
  <c r="Q64" i="15"/>
  <c r="L216" i="15"/>
  <c r="R216" i="15"/>
  <c r="Q216" i="15"/>
  <c r="R192" i="15"/>
  <c r="L192" i="15"/>
  <c r="Q192" i="15"/>
  <c r="R176" i="15"/>
  <c r="Q176" i="15"/>
  <c r="L176" i="15"/>
  <c r="L48" i="15"/>
  <c r="R48" i="15"/>
  <c r="Q48" i="15"/>
  <c r="R135" i="15"/>
  <c r="L135" i="15"/>
  <c r="Q135" i="15"/>
  <c r="L167" i="15"/>
  <c r="R167" i="15"/>
  <c r="Q167" i="15"/>
  <c r="R206" i="15"/>
  <c r="L206" i="15"/>
  <c r="Q206" i="15"/>
  <c r="R127" i="15"/>
  <c r="L127" i="15"/>
  <c r="Q127" i="15"/>
  <c r="L159" i="15"/>
  <c r="R159" i="15"/>
  <c r="Q159" i="15"/>
  <c r="L56" i="15"/>
  <c r="R56" i="15"/>
  <c r="Q56" i="15"/>
  <c r="L8" i="15"/>
  <c r="Q8" i="15"/>
  <c r="R8" i="15"/>
  <c r="L232" i="15"/>
  <c r="R232" i="15"/>
  <c r="Q232" i="15"/>
  <c r="L165" i="15"/>
  <c r="R165" i="15"/>
  <c r="Q165" i="15"/>
  <c r="L40" i="15"/>
  <c r="Q40" i="15"/>
  <c r="R40" i="15"/>
  <c r="R96" i="15"/>
  <c r="Q96" i="15"/>
  <c r="L96" i="15"/>
  <c r="R119" i="15"/>
  <c r="L119" i="15"/>
  <c r="Q119" i="15"/>
  <c r="R194" i="15"/>
  <c r="L194" i="15"/>
  <c r="Q194" i="15"/>
  <c r="Q219" i="15"/>
  <c r="R219" i="15"/>
  <c r="L219" i="15"/>
  <c r="R183" i="15"/>
  <c r="Q183" i="15"/>
  <c r="L183" i="15"/>
  <c r="L142" i="15"/>
  <c r="R142" i="15"/>
  <c r="Q142" i="15"/>
  <c r="R128" i="15"/>
  <c r="L128" i="15"/>
  <c r="Q128" i="15"/>
  <c r="R126" i="15"/>
  <c r="L126" i="15"/>
  <c r="Q126" i="15"/>
  <c r="R186" i="15"/>
  <c r="L186" i="15"/>
  <c r="Q186" i="15"/>
  <c r="L149" i="15"/>
  <c r="R149" i="15"/>
  <c r="Q149" i="15"/>
  <c r="R117" i="15"/>
  <c r="L117" i="15"/>
  <c r="Q117" i="15"/>
  <c r="L29" i="15"/>
  <c r="Q29" i="15"/>
  <c r="R29" i="15"/>
  <c r="L155" i="15"/>
  <c r="Q155" i="15"/>
  <c r="R155" i="15"/>
  <c r="H9" i="16"/>
  <c r="H11" i="3"/>
  <c r="I9" i="16"/>
  <c r="G9" i="16"/>
  <c r="H10" i="3"/>
  <c r="F9" i="16"/>
  <c r="H12" i="3"/>
  <c r="H9" i="3"/>
  <c r="L4" i="11" l="1"/>
  <c r="Q4" i="11"/>
  <c r="R4" i="11"/>
  <c r="D4" i="12"/>
  <c r="F303" i="11"/>
  <c r="F3" i="13"/>
  <c r="F4" i="12" l="1"/>
  <c r="D303" i="12"/>
  <c r="R3" i="13"/>
  <c r="D3" i="14"/>
  <c r="L3" i="13"/>
  <c r="Q3" i="13"/>
  <c r="I10" i="16"/>
  <c r="I12" i="3"/>
  <c r="H10" i="16"/>
  <c r="I11" i="3"/>
  <c r="G10" i="16"/>
  <c r="I10" i="3"/>
  <c r="F10" i="16"/>
  <c r="I9" i="3"/>
  <c r="B10" i="16"/>
  <c r="L303" i="11"/>
  <c r="I5" i="3"/>
  <c r="F3" i="14" l="1"/>
  <c r="L4" i="12"/>
  <c r="D4" i="13"/>
  <c r="R4" i="12"/>
  <c r="Q4" i="12"/>
  <c r="F303" i="12"/>
  <c r="F4" i="13" l="1"/>
  <c r="D303" i="13"/>
  <c r="L303" i="12"/>
  <c r="J5" i="3"/>
  <c r="B11" i="16"/>
  <c r="H11" i="16"/>
  <c r="J11" i="3"/>
  <c r="G11" i="16"/>
  <c r="J10" i="3"/>
  <c r="F11" i="16"/>
  <c r="J9" i="3"/>
  <c r="J12" i="3"/>
  <c r="I11" i="16"/>
  <c r="L3" i="14"/>
  <c r="D3" i="15"/>
  <c r="R3" i="14"/>
  <c r="Q3" i="14"/>
  <c r="F3" i="15" l="1"/>
  <c r="R4" i="13"/>
  <c r="L4" i="13"/>
  <c r="Q4" i="13"/>
  <c r="D4" i="14"/>
  <c r="F303" i="13"/>
  <c r="B12" i="16" l="1"/>
  <c r="L303" i="13"/>
  <c r="K5" i="3"/>
  <c r="I12" i="16"/>
  <c r="K12" i="3"/>
  <c r="H12" i="16"/>
  <c r="K11" i="3"/>
  <c r="G12" i="16"/>
  <c r="K10" i="3"/>
  <c r="F12" i="16"/>
  <c r="K9" i="3"/>
  <c r="Q3" i="15"/>
  <c r="L3" i="15"/>
  <c r="R3" i="15"/>
  <c r="F4" i="14"/>
  <c r="D303" i="14"/>
  <c r="L4" i="14" l="1"/>
  <c r="R4" i="14"/>
  <c r="D4" i="15"/>
  <c r="Q4" i="14"/>
  <c r="F303" i="14"/>
  <c r="L5" i="3" l="1"/>
  <c r="B13" i="16"/>
  <c r="L303" i="14"/>
  <c r="F4" i="15"/>
  <c r="D303" i="15"/>
  <c r="I13" i="16"/>
  <c r="L9" i="3"/>
  <c r="L11" i="3"/>
  <c r="H13" i="16"/>
  <c r="G13" i="16"/>
  <c r="L10" i="3"/>
  <c r="F13" i="16"/>
  <c r="L12" i="3"/>
  <c r="L4" i="15" l="1"/>
  <c r="R4" i="15"/>
  <c r="Q4" i="15"/>
  <c r="F303" i="15"/>
  <c r="G14" i="16" l="1"/>
  <c r="G15" i="16" s="1"/>
  <c r="M10" i="3"/>
  <c r="N10" i="3" s="1"/>
  <c r="M12" i="3"/>
  <c r="N12" i="3" s="1"/>
  <c r="F14" i="16"/>
  <c r="F15" i="16" s="1"/>
  <c r="M9" i="3"/>
  <c r="N9" i="3" s="1"/>
  <c r="I14" i="16"/>
  <c r="I15" i="16" s="1"/>
  <c r="M11" i="3"/>
  <c r="N11" i="3" s="1"/>
  <c r="H14" i="16"/>
  <c r="H15" i="16" s="1"/>
  <c r="B14" i="16"/>
  <c r="B15" i="16" s="1"/>
  <c r="L303" i="15"/>
  <c r="M5" i="3"/>
  <c r="N5" i="3" s="1"/>
</calcChain>
</file>

<file path=xl/sharedStrings.xml><?xml version="1.0" encoding="utf-8"?>
<sst xmlns="http://schemas.openxmlformats.org/spreadsheetml/2006/main" count="883" uniqueCount="398">
  <si>
    <t>FieldHealth</t>
  </si>
  <si>
    <t>AFRICA</t>
  </si>
  <si>
    <t>From data to decisions, in the field.</t>
  </si>
  <si>
    <t>Facility Name:</t>
  </si>
  <si>
    <t>Reference Year:</t>
  </si>
  <si>
    <t>Country:</t>
  </si>
  <si>
    <t>Cameroon</t>
  </si>
  <si>
    <t>PHARMACY INVENTORY MANAGEMENT WORKBOOK</t>
  </si>
  <si>
    <t>Version 2.1  •  Bug-fixed edition  •  © FieldHealth Africa</t>
  </si>
  <si>
    <t>QUICK START</t>
  </si>
  <si>
    <t>1.  Enter your facility name in the orange cell above (C5).</t>
  </si>
  <si>
    <t>2.  Open the JAN_26 sheet. Fill the orange cells only:</t>
  </si>
  <si>
    <t xml:space="preserve">        Drug name (A), Unit (B), Unit Price (C), Opening Stock (D),</t>
  </si>
  <si>
    <t xml:space="preserve">        Stock Received (E), Quantity Sold (G), Cash Received (H).</t>
  </si>
  <si>
    <t>3.  Each following month (FEB to DEC), the opening stock, drug name,</t>
  </si>
  <si>
    <t xml:space="preserve">        unit, and unit price carry forward automatically.</t>
  </si>
  <si>
    <t xml:space="preserve">        You only fill: Stock Received (E), Quantity Sold (G), Cash (H).</t>
  </si>
  <si>
    <t>4.  The DASHBOARD shows monthly KPIs. YEAR_SUMMARY shows the full year.</t>
  </si>
  <si>
    <t>5.  Use the BATCH_EXPIRY_TRACKER for batch numbers, expiry dates, FEFO control.</t>
  </si>
  <si>
    <t>6.  To add a new drug mid-year, see the HOW_TO_ADD_DRUGS sheet.</t>
  </si>
  <si>
    <t>Companion publication of FieldHealth Africa  •  fieldhealthafrica.org</t>
  </si>
  <si>
    <t>CONTROL PANEL</t>
  </si>
  <si>
    <t>STOCK-CONTROL PARAMETERS</t>
  </si>
  <si>
    <t>MONTHS</t>
  </si>
  <si>
    <t>STATUS VALUES</t>
  </si>
  <si>
    <t>Lead time (months)</t>
  </si>
  <si>
    <t>Min Stock = AMC × this value.  0.5 = 2 weeks lead time.</t>
  </si>
  <si>
    <t>JAN_26</t>
  </si>
  <si>
    <t>STOCKOUT</t>
  </si>
  <si>
    <t>Max stock holding (months)</t>
  </si>
  <si>
    <t>Max Stock = AMC × this value.  3 = hold up to 3 months supply.</t>
  </si>
  <si>
    <t>FEB_26</t>
  </si>
  <si>
    <t>LOW STOCK</t>
  </si>
  <si>
    <t>Security stock (months)</t>
  </si>
  <si>
    <t>Security Stock = AMC × this value.  1 = 1-month buffer.</t>
  </si>
  <si>
    <t>MAR_26</t>
  </si>
  <si>
    <t>ADEQUATE</t>
  </si>
  <si>
    <t>Rolling AMC window (months)</t>
  </si>
  <si>
    <t>Number of months used to compute rolling AMC. Reference only — formulas hard-code 3-month rolling for stability.</t>
  </si>
  <si>
    <t>APR_26</t>
  </si>
  <si>
    <t>OVERSTOCK</t>
  </si>
  <si>
    <t>MAY_26</t>
  </si>
  <si>
    <t>JUN_26</t>
  </si>
  <si>
    <t>NOTES</t>
  </si>
  <si>
    <t>JUL_26</t>
  </si>
  <si>
    <t>•  Change the orange cells in column B if your supply chain has different lead times or stock-holding norms. All monthly sheets recalculate automatically.</t>
  </si>
  <si>
    <t>AUG_26</t>
  </si>
  <si>
    <t>•  AMC = Average Monthly Consumption. Computed as a 3-month rolling average from the third month onward, ensuring Min/Max levels respond to recent demand.</t>
  </si>
  <si>
    <t>SEP_26</t>
  </si>
  <si>
    <t>•  For JAN, AMC = quantity sold in January. For FEB, AMC = average of JAN and FEB. From MAR onward, AMC = average of the most recent 3 months.</t>
  </si>
  <si>
    <t>OCT_26</t>
  </si>
  <si>
    <t>NOV_26</t>
  </si>
  <si>
    <t>DEC_26</t>
  </si>
  <si>
    <t>KPI</t>
  </si>
  <si>
    <t>YTD / AVG</t>
  </si>
  <si>
    <t>Total Stock Value (FCFA)</t>
  </si>
  <si>
    <t>Total Expected Sales (FCFA)</t>
  </si>
  <si>
    <t>Total Actual Cash Received (FCFA)</t>
  </si>
  <si>
    <t>Financial Variance (FCFA)</t>
  </si>
  <si>
    <t>Drugs at Stockout</t>
  </si>
  <si>
    <t>Drugs at Low Stock</t>
  </si>
  <si>
    <t>Drugs Adequate</t>
  </si>
  <si>
    <t>Drugs Overstocked</t>
  </si>
  <si>
    <t>Drugs Tracked</t>
  </si>
  <si>
    <t>DATA QUALITY CHECKS</t>
  </si>
  <si>
    <t>Drugs missing Unit Price (JAN)</t>
  </si>
  <si>
    <t>Drugs missing Unit (JAN)</t>
  </si>
  <si>
    <t>Total drug slots used (JAN)</t>
  </si>
  <si>
    <t>(Workbook capacity: 300 drugs)</t>
  </si>
  <si>
    <t>Drug</t>
  </si>
  <si>
    <t>Unit</t>
  </si>
  <si>
    <t>Unit Price (FCFA)</t>
  </si>
  <si>
    <t>Opening Stock</t>
  </si>
  <si>
    <t>Stock Received</t>
  </si>
  <si>
    <t>Quantity Left</t>
  </si>
  <si>
    <t>Quantity Sold</t>
  </si>
  <si>
    <t>Actual Cash Received</t>
  </si>
  <si>
    <t>Expected Sales (FCFA)</t>
  </si>
  <si>
    <t>Sales Variance (FCFA)</t>
  </si>
  <si>
    <t>Qty to Order</t>
  </si>
  <si>
    <t>Stock Value (FCFA)</t>
  </si>
  <si>
    <t>AMC</t>
  </si>
  <si>
    <t>Min Stock</t>
  </si>
  <si>
    <t>Max Stock</t>
  </si>
  <si>
    <t>Security Stock</t>
  </si>
  <si>
    <t>Months of Stock</t>
  </si>
  <si>
    <t>Stock Status</t>
  </si>
  <si>
    <t>Financial Status</t>
  </si>
  <si>
    <t>Remarks</t>
  </si>
  <si>
    <t>Abendaxole</t>
  </si>
  <si>
    <t>tablets</t>
  </si>
  <si>
    <t>Aciclovir 800mg tabs</t>
  </si>
  <si>
    <t>tabs</t>
  </si>
  <si>
    <t>acyclovir 400mg</t>
  </si>
  <si>
    <t>tablet</t>
  </si>
  <si>
    <t>ADRENALINE</t>
  </si>
  <si>
    <t>amp</t>
  </si>
  <si>
    <t>Alcohol 95% 1000ML</t>
  </si>
  <si>
    <t>Aluminium hydroxide 500mg tabs</t>
  </si>
  <si>
    <t>aminophillin ing</t>
  </si>
  <si>
    <t>Aminophylline 100mg tabs</t>
  </si>
  <si>
    <t>amitriptyline 25mg</t>
  </si>
  <si>
    <t>AMOXICILLIN 250 mg tab</t>
  </si>
  <si>
    <t>Amoxicilline 500</t>
  </si>
  <si>
    <t>Amoxicilline syrup 125 mg</t>
  </si>
  <si>
    <t>bottle</t>
  </si>
  <si>
    <t>Amoxicilline syrup 250mg</t>
  </si>
  <si>
    <t>Amoxiclav tabs</t>
  </si>
  <si>
    <t>Ampicilline injection</t>
  </si>
  <si>
    <t>box</t>
  </si>
  <si>
    <t>Ampiclox capsules</t>
  </si>
  <si>
    <t>Ampiclox syrup</t>
  </si>
  <si>
    <t>Analgin Inj</t>
  </si>
  <si>
    <t>Packet</t>
  </si>
  <si>
    <t>antacid</t>
  </si>
  <si>
    <t>tab</t>
  </si>
  <si>
    <t>Antagex (para+tramadol)</t>
  </si>
  <si>
    <t>apfer</t>
  </si>
  <si>
    <t>syrup</t>
  </si>
  <si>
    <t>artemether 80mg</t>
  </si>
  <si>
    <t>Artemether/lum  syrup</t>
  </si>
  <si>
    <t>artesunate inj 60mg</t>
  </si>
  <si>
    <t>vial</t>
  </si>
  <si>
    <t>ASAQ 100/270mg) - 3</t>
  </si>
  <si>
    <t>ASAQ 100/270mg) - 6</t>
  </si>
  <si>
    <t>asaq(25/62.5) - 3</t>
  </si>
  <si>
    <t>asaq(50/135) - 3</t>
  </si>
  <si>
    <t>ascabiol</t>
  </si>
  <si>
    <t>Aspirin 81mg</t>
  </si>
  <si>
    <t>atropine</t>
  </si>
  <si>
    <t>ATS</t>
  </si>
  <si>
    <t>AUGMENTIN INJ</t>
  </si>
  <si>
    <t>augmentin sp 0-15kg</t>
  </si>
  <si>
    <t>augmentin sp 15- 30kg</t>
  </si>
  <si>
    <t>Azithromycin 500mg</t>
  </si>
  <si>
    <t>azithromycine 250mg</t>
  </si>
  <si>
    <t>Bactrim syrup</t>
  </si>
  <si>
    <t>Bandage</t>
  </si>
  <si>
    <t>item</t>
  </si>
  <si>
    <t>Baneocin (Neomycin + Bacitracin)</t>
  </si>
  <si>
    <t>Benzathine</t>
  </si>
  <si>
    <t>Benzyl Beziode lotion</t>
  </si>
  <si>
    <t>Bisoprolol</t>
  </si>
  <si>
    <t>Blood bag 250ml</t>
  </si>
  <si>
    <t>piece</t>
  </si>
  <si>
    <t>Blood bag 450ml</t>
  </si>
  <si>
    <t>Blood transfusion set</t>
  </si>
  <si>
    <t>set</t>
  </si>
  <si>
    <t>book</t>
  </si>
  <si>
    <t>bronquidiazana</t>
  </si>
  <si>
    <t>butterfly needle</t>
  </si>
  <si>
    <t>Calcium + vit D3  tablets</t>
  </si>
  <si>
    <t>calcium 300mg</t>
  </si>
  <si>
    <t>Cannulers</t>
  </si>
  <si>
    <t>Item</t>
  </si>
  <si>
    <t>Captopril</t>
  </si>
  <si>
    <t>Carbocystein syrup 2%</t>
  </si>
  <si>
    <t>Carbocystein syrup 5 %</t>
  </si>
  <si>
    <t>Catheter</t>
  </si>
  <si>
    <t>cefazoline</t>
  </si>
  <si>
    <t>cefixime sp</t>
  </si>
  <si>
    <t>Cefixime tabs</t>
  </si>
  <si>
    <t>Ceftriaxone inj</t>
  </si>
  <si>
    <t>Chlorpheniramine tablets</t>
  </si>
  <si>
    <t>Cimetidine Injection</t>
  </si>
  <si>
    <t>cinclamox tabs</t>
  </si>
  <si>
    <t>Ciprofloxacine (500 mg)</t>
  </si>
  <si>
    <t>Clacium gluconate inj</t>
  </si>
  <si>
    <t>Clarinex  adult</t>
  </si>
  <si>
    <t>Clarinex  infant</t>
  </si>
  <si>
    <t>CLAVICIN</t>
  </si>
  <si>
    <t>infusion</t>
  </si>
  <si>
    <t>Clindamycin</t>
  </si>
  <si>
    <t>Cloxacillin 250mg</t>
  </si>
  <si>
    <t>Cloxacillin 500mg</t>
  </si>
  <si>
    <t>Cloxacillin 500mg inj</t>
  </si>
  <si>
    <t>inj</t>
  </si>
  <si>
    <t>Co-trimaxole</t>
  </si>
  <si>
    <t>cofflin</t>
  </si>
  <si>
    <t>cold cap</t>
  </si>
  <si>
    <t>combiart 20/120 - 12</t>
  </si>
  <si>
    <t>combiart 20/120 - 18</t>
  </si>
  <si>
    <t>combiart 20/120 - 24</t>
  </si>
  <si>
    <t>combiart 20/120 - 6</t>
  </si>
  <si>
    <t>combiart 80/480</t>
  </si>
  <si>
    <t>Condom (male)</t>
  </si>
  <si>
    <t>cord clamp</t>
  </si>
  <si>
    <t>cotrim sp</t>
  </si>
  <si>
    <t>Cotton Absorbent  500g roll</t>
  </si>
  <si>
    <t>roll</t>
  </si>
  <si>
    <t>Crepe bandage 10cm x 4m</t>
  </si>
  <si>
    <t>Cromsol</t>
  </si>
  <si>
    <t>Cytotex</t>
  </si>
  <si>
    <t>Delivery Kit</t>
  </si>
  <si>
    <t>depo</t>
  </si>
  <si>
    <t>Dermobacter Solution 300 ml</t>
  </si>
  <si>
    <t>Dexamethazone injection</t>
  </si>
  <si>
    <t>Dexamethazone tablet</t>
  </si>
  <si>
    <t>Dextrose  5% 250ml</t>
  </si>
  <si>
    <t>diazepam inj</t>
  </si>
  <si>
    <t>Diclofena tablets</t>
  </si>
  <si>
    <t>Diclofenac gel</t>
  </si>
  <si>
    <t>pomade</t>
  </si>
  <si>
    <t>Diclofenac injection</t>
  </si>
  <si>
    <t>amps</t>
  </si>
  <si>
    <t>diprostene</t>
  </si>
  <si>
    <t>disposable gloves</t>
  </si>
  <si>
    <t>Disposable syringe 10ml</t>
  </si>
  <si>
    <t>Disposable syringe 2.5ml</t>
  </si>
  <si>
    <t>Disposable syringe 5ml</t>
  </si>
  <si>
    <t>distem</t>
  </si>
  <si>
    <t>dolospam</t>
  </si>
  <si>
    <t>Doxycicline</t>
  </si>
  <si>
    <t>Drip set</t>
  </si>
  <si>
    <t>Drug envelope</t>
  </si>
  <si>
    <t>Duphalax (Microlax)</t>
  </si>
  <si>
    <t>sachet</t>
  </si>
  <si>
    <t>Entamizole</t>
  </si>
  <si>
    <t>ergometrin</t>
  </si>
  <si>
    <t>Erythromycin</t>
  </si>
  <si>
    <t>Erythromycine 500mg</t>
  </si>
  <si>
    <t>FENA</t>
  </si>
  <si>
    <t>Ferosulphate</t>
  </si>
  <si>
    <t>ferrous sulfate</t>
  </si>
  <si>
    <t>files</t>
  </si>
  <si>
    <t>Fluconazole 200mg</t>
  </si>
  <si>
    <t>Fluconazole syrup</t>
  </si>
  <si>
    <t>Frusemide injection</t>
  </si>
  <si>
    <t>Frusemide tablets</t>
  </si>
  <si>
    <t>G- tablets</t>
  </si>
  <si>
    <t>gastrokit</t>
  </si>
  <si>
    <t>Genta (250mg)</t>
  </si>
  <si>
    <t>genta eydrop</t>
  </si>
  <si>
    <t>Gentamycine Injection</t>
  </si>
  <si>
    <t>Gentian violet</t>
  </si>
  <si>
    <t>Glibenclamide</t>
  </si>
  <si>
    <t>Glocuse 10%</t>
  </si>
  <si>
    <t>Glovessterile size 7.5 (pair)</t>
  </si>
  <si>
    <t>pair/piece</t>
  </si>
  <si>
    <t>Glovessterile size 8 (pair)</t>
  </si>
  <si>
    <t>Glucose 5%</t>
  </si>
  <si>
    <t>Griseoflovine</t>
  </si>
  <si>
    <t>guaze</t>
  </si>
  <si>
    <t>GYNANFORT</t>
  </si>
  <si>
    <t>Ovule</t>
  </si>
  <si>
    <t>HCT</t>
  </si>
  <si>
    <t>hydrogen peroxide</t>
  </si>
  <si>
    <t>hyoscine inject</t>
  </si>
  <si>
    <t>hyoscine tabs</t>
  </si>
  <si>
    <t>Ibumol (para + ibu) syrup</t>
  </si>
  <si>
    <t>ibumol (para + ibu) tab</t>
  </si>
  <si>
    <t>Ibuprofen</t>
  </si>
  <si>
    <t>ibuprofen syrup</t>
  </si>
  <si>
    <t>iodine</t>
  </si>
  <si>
    <t>Iron/Folicacid/vit B12 Syrup 200ml</t>
  </si>
  <si>
    <t>jadelle</t>
  </si>
  <si>
    <t>ketamin</t>
  </si>
  <si>
    <t>ketoconazole cream</t>
  </si>
  <si>
    <t>ketoconazole TABLETS</t>
  </si>
  <si>
    <t>KLIPAL</t>
  </si>
  <si>
    <t>levefloxacine</t>
  </si>
  <si>
    <t>lidocaine</t>
  </si>
  <si>
    <t>lidocaine (1%)</t>
  </si>
  <si>
    <t>lidocaine + adrenaline</t>
  </si>
  <si>
    <t>Lisinopril 10 mg</t>
  </si>
  <si>
    <t>Lisinoprile 20mg</t>
  </si>
  <si>
    <t>litacod tab</t>
  </si>
  <si>
    <t>litacold sp</t>
  </si>
  <si>
    <t>LLINS</t>
  </si>
  <si>
    <t>Loperamide</t>
  </si>
  <si>
    <t>loratadine</t>
  </si>
  <si>
    <t>Loxen inj</t>
  </si>
  <si>
    <t>Maalox</t>
  </si>
  <si>
    <t>Malacure 40/320</t>
  </si>
  <si>
    <t>Maxidrol eye drop</t>
  </si>
  <si>
    <t>Mebendazole</t>
  </si>
  <si>
    <t>Cards</t>
  </si>
  <si>
    <t>Metformin</t>
  </si>
  <si>
    <t>Metro-infusion</t>
  </si>
  <si>
    <t>Metro-syrup</t>
  </si>
  <si>
    <t>Metrochopramide inj</t>
  </si>
  <si>
    <t>Metronidazole(250 mg) tabs</t>
  </si>
  <si>
    <t>Metronidazole(500mg) tabs</t>
  </si>
  <si>
    <t>Miconazole</t>
  </si>
  <si>
    <t>microlut</t>
  </si>
  <si>
    <t>mixtard</t>
  </si>
  <si>
    <t>Multivitamin</t>
  </si>
  <si>
    <t>Multivitamin sp</t>
  </si>
  <si>
    <t>NEOMDEX</t>
  </si>
  <si>
    <t>neomycin</t>
  </si>
  <si>
    <t>packet</t>
  </si>
  <si>
    <t>neoskin</t>
  </si>
  <si>
    <t>Nifedipine 10mg tabs</t>
  </si>
  <si>
    <t>Nifidipine 20mg</t>
  </si>
  <si>
    <t>Nifluril capsules</t>
  </si>
  <si>
    <t>Norbactin</t>
  </si>
  <si>
    <t>Normal saline</t>
  </si>
  <si>
    <t>nortz</t>
  </si>
  <si>
    <t>NYSTATIN SUPPO</t>
  </si>
  <si>
    <t>Nystatin syrup</t>
  </si>
  <si>
    <t>Nystatin Tablets</t>
  </si>
  <si>
    <t>ofloxacin</t>
  </si>
  <si>
    <t>olive oil</t>
  </si>
  <si>
    <t>Omepraxole inj</t>
  </si>
  <si>
    <t>Omeprazole caps</t>
  </si>
  <si>
    <t>Oracel</t>
  </si>
  <si>
    <t>oxytocin injection</t>
  </si>
  <si>
    <t>PARA 100</t>
  </si>
  <si>
    <t>Paracet Injection 300mg</t>
  </si>
  <si>
    <t>Paracet tablets 500mg</t>
  </si>
  <si>
    <t>Paracetamol syrup</t>
  </si>
  <si>
    <t>pcm</t>
  </si>
  <si>
    <t>phenobarbital</t>
  </si>
  <si>
    <t>phenobartital 100mg</t>
  </si>
  <si>
    <t>Phosphalogel</t>
  </si>
  <si>
    <t>Piroxicam injection</t>
  </si>
  <si>
    <t>Piroxicam Tablets 20 mg</t>
  </si>
  <si>
    <t>plaster</t>
  </si>
  <si>
    <t>polyglan(5-0)</t>
  </si>
  <si>
    <t>Polygynax ovule</t>
  </si>
  <si>
    <t>postino</t>
  </si>
  <si>
    <t>table</t>
  </si>
  <si>
    <t>Pottassium chloride inj</t>
  </si>
  <si>
    <t>Prednisolone tabs</t>
  </si>
  <si>
    <t>Propanolol</t>
  </si>
  <si>
    <t>Quinine injection</t>
  </si>
  <si>
    <t>Quinine tablets</t>
  </si>
  <si>
    <t>Ranitidine 25mg/ml inj</t>
  </si>
  <si>
    <t>RDT</t>
  </si>
  <si>
    <t>Reneve plus caps</t>
  </si>
  <si>
    <t>RINGER LACTATE 500CC</t>
  </si>
  <si>
    <t>Sabutamol Injection</t>
  </si>
  <si>
    <t>salbutamol tab</t>
  </si>
  <si>
    <t>Spasfon Injetion</t>
  </si>
  <si>
    <t>spasfon suppo</t>
  </si>
  <si>
    <t>suppo</t>
  </si>
  <si>
    <t>Spasfon tab</t>
  </si>
  <si>
    <t>sterile gloves</t>
  </si>
  <si>
    <t>sterile water</t>
  </si>
  <si>
    <t>sucture material (Nylon)</t>
  </si>
  <si>
    <t>sucture material (vicryl 2.0)</t>
  </si>
  <si>
    <t>surgical blade</t>
  </si>
  <si>
    <t>syringe</t>
  </si>
  <si>
    <t>Thiopental sodium 1g inj</t>
  </si>
  <si>
    <t>Tramadol Inject</t>
  </si>
  <si>
    <t>Tretracycline eye oitment</t>
  </si>
  <si>
    <t>Triam-denk inj</t>
  </si>
  <si>
    <t>tribact</t>
  </si>
  <si>
    <t>Trimadol capsules (50mg)</t>
  </si>
  <si>
    <t>Unversterol sp</t>
  </si>
  <si>
    <t>urinary catheter</t>
  </si>
  <si>
    <t>Urine bag</t>
  </si>
  <si>
    <t>ventolene spray</t>
  </si>
  <si>
    <t>Viseralgine inj</t>
  </si>
  <si>
    <t>VIT B COMPLEX</t>
  </si>
  <si>
    <t>Vit B complex injection</t>
  </si>
  <si>
    <t>Vit B complex tablets</t>
  </si>
  <si>
    <t>vit k injection</t>
  </si>
  <si>
    <t>Vogalene inj</t>
  </si>
  <si>
    <t>Vogalene Suppository</t>
  </si>
  <si>
    <t>TOTALS</t>
  </si>
  <si>
    <t>ORANGE = manual entry  |  RED = Stockout  |  YELLOW = Low Stock  |  GREEN = Adequate  |  BLUE = Overstock  |  Stock-control multipliers live in the Control_Panel sheet.</t>
  </si>
  <si>
    <t>Month</t>
  </si>
  <si>
    <t>Stock Value</t>
  </si>
  <si>
    <t>Expected Sales</t>
  </si>
  <si>
    <t>Actual Cash</t>
  </si>
  <si>
    <t>Financial Gap</t>
  </si>
  <si>
    <t>Stockouts</t>
  </si>
  <si>
    <t>Low Stock</t>
  </si>
  <si>
    <t>Adequate</t>
  </si>
  <si>
    <t>Overstock</t>
  </si>
  <si>
    <t>YTD TOTAL</t>
  </si>
  <si>
    <t>Batch No.</t>
  </si>
  <si>
    <t>Qty Received</t>
  </si>
  <si>
    <t>Date Received</t>
  </si>
  <si>
    <t>Expiry Date</t>
  </si>
  <si>
    <t>Days to Expiry</t>
  </si>
  <si>
    <t>Expiry Status</t>
  </si>
  <si>
    <t>Supplier/Source</t>
  </si>
  <si>
    <t>Location</t>
  </si>
  <si>
    <t>FEFO = First Expiry First Out. Enter dates in ISO format (YYYY-MM-DD) or use the Excel date picker. Days to Expiry and Status compute automatically.</t>
  </si>
  <si>
    <t>HOW TO ADD A NEW DRUG TO THE WORKBOOK</t>
  </si>
  <si>
    <t>THE SHORT VERSION</t>
  </si>
  <si>
    <t>Go to the JAN_26 sheet. Find the first empty drug row (rows 3 through 302 are pre-templated). Type the drug name in column A, unit in B, unit price in C. Done. The drug appears in every other monthly sheet automatically with all formulas already wired.</t>
  </si>
  <si>
    <t>WHY THERE IS NO 'ADD BUTTON'</t>
  </si>
  <si>
    <t>Excel does not have a button system that survives across platforms (Windows / Mac / Android / iOS / LibreOffice / Google Sheets / WPS). Buttons depend on macros, which most facility computers block for security reasons. Instead, this workbook uses a better pattern: PRE-TEMPLATED ROWS. Rows 3 to 302 in every monthly sheet already contain the full formula set. You add a drug by simply typing into the next empty row in JAN_26 — no macros, no buttons, works everywhere Excel works.</t>
  </si>
  <si>
    <t>STEP-BY-STEP</t>
  </si>
  <si>
    <t>1.  Open the JAN_26 sheet.
2.  Scroll down to find the first empty row in column A.
3.  Type the drug name in column A.
4.  Type the unit (tablet, bottle, vial, etc.) in column B.
5.  Type the unit price in FCFA in column C.
6.  Type the opening stock in column D.
7.  Type any stock received in column E.
8.  Save the workbook.
9.  Open FEB_26 through DEC_26 — the new drug is already there with the unit, price, and opening stock pulled from JAN automatically.
10. The DASHBOARD and YEAR_SUMMARY also pick it up automatically.</t>
  </si>
  <si>
    <t>SORTING YOUR DRUG LIST</t>
  </si>
  <si>
    <t>Sort only in JAN_26 (the master sheet). All other monthly sheets read drug name, unit, and price from JAN_26 by ROW NUMBER, not by name — so if you sort JAN, every other month resorts automatically.
To sort:
1.  Open JAN_26.
2.  Select rows 3 to 302 (all data rows).
3.  Use Data &gt; Sort. Sort by Column A (Drug name), A to Z.
4.  Important: also tell the sort dialog to sort the ENTIRE row, not just column A. Otherwise unit and price get separated from the drug name.
5.  After sorting, every monthly sheet from FEB to DEC will reorder automatically because they reference JAN by row number.</t>
  </si>
  <si>
    <t>CAPACITY</t>
  </si>
  <si>
    <t>The workbook has 300 drug slots. You are currently using 245 of them. That leaves 55 free rows for new drugs. If you ever fill all of them, contact FieldHealth Africa and we will issue an extended version.</t>
  </si>
  <si>
    <t>REMOVING A DRUG</t>
  </si>
  <si>
    <t>Do NOT delete the row — that breaks the formulas in every other monthly sheet. Instead, clear columns A, B, C, D, E in the JAN_26 row. The drug disappears from every other sheet automatically, and the row stays available for a future drug. Stock Status will show as blank for that row, and dashboard totals exclude it.</t>
  </si>
  <si>
    <t>CHANGING A UNIT PRICE</t>
  </si>
  <si>
    <t>Edit the price in JAN_26 column C. All months use that single value, so price changes apply consistently across the year. If you want to record a mid-year price change separately (e.g. supplier raised the price in June), add the drug a second time with the new name like 'Paracetamol 500mg (post-Jun)' and zero opening stock — keep the old entry for the older purchases.</t>
  </si>
  <si>
    <t>NZOZONE</t>
  </si>
  <si>
    <t xml:space="preserve">MAMFE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</si>
</sst>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
    <numFmt numFmtId="167" formatCode="dd\-mmm\-yyyy"/>
  </numFmts>
  <fonts count="15" x14ac:knownFonts="1">
    <font>
      <sz val="11"/>
      <color theme="1"/>
      <name val="Calibri"/>
      <family val="2"/>
      <charset val="1"/>
    </font>
    <font>
      <b/>
      <sz val="16"/>
      <color rgb="FF1F4E5C"/>
      <name val="Arial"/>
      <charset val="1"/>
    </font>
    <font>
      <b/>
      <sz val="16"/>
      <color rgb="FFE08A3C"/>
      <name val="Arial"/>
      <charset val="1"/>
    </font>
    <font>
      <i/>
      <sz val="10"/>
      <color rgb="FF555555"/>
      <name val="Arial"/>
      <charset val="1"/>
    </font>
    <font>
      <b/>
      <sz val="11"/>
      <color rgb="FF1F4E5C"/>
      <name val="Arial"/>
      <charset val="1"/>
    </font>
    <font>
      <b/>
      <sz val="12"/>
      <color rgb="FF000000"/>
      <name val="Arial"/>
      <charset val="1"/>
    </font>
    <font>
      <b/>
      <sz val="10"/>
      <name val="Arial"/>
      <charset val="1"/>
    </font>
    <font>
      <b/>
      <sz val="14"/>
      <color rgb="FFFFFFFF"/>
      <name val="Arial"/>
      <charset val="1"/>
    </font>
    <font>
      <i/>
      <sz val="10"/>
      <color rgb="FFFFFFFF"/>
      <name val="Arial"/>
      <charset val="1"/>
    </font>
    <font>
      <sz val="10"/>
      <name val="Arial"/>
      <charset val="1"/>
    </font>
    <font>
      <i/>
      <sz val="9"/>
      <color rgb="FF555555"/>
      <name val="Arial"/>
      <charset val="1"/>
    </font>
    <font>
      <b/>
      <sz val="10"/>
      <color rgb="FF000000"/>
      <name val="Arial"/>
      <charset val="1"/>
    </font>
    <font>
      <b/>
      <sz val="10"/>
      <color rgb="FFFFFFFF"/>
      <name val="Arial"/>
      <charset val="1"/>
    </font>
    <font>
      <b/>
      <sz val="10"/>
      <color rgb="FFFFFFFF"/>
      <name val="Arial"/>
      <family val="2"/>
    </font>
    <font>
      <sz val="10"/>
      <name val="Arial"/>
      <family val="2"/>
    </font>
  </fonts>
  <fills count="7">
    <fill>
      <patternFill patternType="none"/>
    </fill>
    <fill>
      <patternFill patternType="gray125"/>
    </fill>
    <fill>
      <patternFill patternType="solid">
        <fgColor rgb="FFFFC000"/>
        <bgColor rgb="FFFFFF00"/>
      </patternFill>
    </fill>
    <fill>
      <patternFill patternType="solid">
        <fgColor rgb="FF1F4E5C"/>
        <bgColor rgb="FF333333"/>
      </patternFill>
    </fill>
    <fill>
      <patternFill patternType="solid">
        <fgColor rgb="FF2E6E80"/>
        <bgColor rgb="FF1F4E5C"/>
      </patternFill>
    </fill>
    <fill>
      <patternFill patternType="solid">
        <fgColor rgb="FFF5F5F5"/>
        <bgColor rgb="FFFFF8E7"/>
      </patternFill>
    </fill>
    <fill>
      <patternFill patternType="solid">
        <fgColor rgb="FFFFF8E7"/>
        <bgColor rgb="FFF5F5F5"/>
      </patternFill>
    </fill>
  </fills>
  <borders count="3">
    <border>
      <left/>
      <right/>
      <top/>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s>
  <cellStyleXfs count="1">
    <xf numFmtId="0" fontId="0" fillId="0" borderId="0"/>
  </cellStyleXfs>
  <cellXfs count="78">
    <xf numFmtId="0" fontId="0" fillId="0" borderId="0" xfId="0"/>
    <xf numFmtId="0" fontId="10" fillId="6" borderId="0"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0" fillId="0" borderId="0" xfId="0" applyFont="1" applyBorder="1" applyAlignment="1">
      <alignment horizontal="center" vertical="center" wrapText="1"/>
    </xf>
    <xf numFmtId="0" fontId="9" fillId="0" borderId="0" xfId="0" applyFont="1" applyBorder="1" applyAlignment="1">
      <alignment horizontal="left" vertical="center" wrapText="1"/>
    </xf>
    <xf numFmtId="0" fontId="8" fillId="4"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0" borderId="0" xfId="0" applyFont="1"/>
    <xf numFmtId="0" fontId="2" fillId="0" borderId="0" xfId="0" applyFont="1"/>
    <xf numFmtId="0" fontId="3" fillId="0" borderId="0" xfId="0" applyFont="1"/>
    <xf numFmtId="0" fontId="4" fillId="0" borderId="0" xfId="0" applyFont="1" applyAlignment="1">
      <alignment horizontal="right" vertical="center"/>
    </xf>
    <xf numFmtId="0" fontId="6" fillId="0" borderId="0" xfId="0" applyFont="1" applyAlignment="1">
      <alignment horizontal="left" vertical="center" wrapText="1"/>
    </xf>
    <xf numFmtId="0" fontId="4" fillId="0" borderId="0" xfId="0" applyFont="1"/>
    <xf numFmtId="0" fontId="12" fillId="4" borderId="1" xfId="0" applyFont="1" applyFill="1" applyBorder="1" applyAlignment="1">
      <alignment horizontal="center" vertical="center" wrapText="1"/>
    </xf>
    <xf numFmtId="164" fontId="9" fillId="0" borderId="1" xfId="0" applyNumberFormat="1" applyFont="1" applyBorder="1" applyAlignment="1">
      <alignment horizontal="right" vertical="center"/>
    </xf>
    <xf numFmtId="164" fontId="9" fillId="5" borderId="1" xfId="0" applyNumberFormat="1" applyFont="1" applyFill="1" applyBorder="1" applyAlignment="1">
      <alignment horizontal="right" vertical="center"/>
    </xf>
    <xf numFmtId="0" fontId="4" fillId="0" borderId="0" xfId="0" applyFont="1" applyAlignment="1">
      <alignment horizontal="left" vertical="center" wrapText="1"/>
    </xf>
    <xf numFmtId="0" fontId="9" fillId="2" borderId="1" xfId="0" applyFont="1" applyFill="1" applyBorder="1" applyAlignment="1">
      <alignment horizontal="left" vertical="center" wrapText="1"/>
    </xf>
    <xf numFmtId="164" fontId="9" fillId="2" borderId="1" xfId="0" applyNumberFormat="1" applyFont="1" applyFill="1" applyBorder="1" applyAlignment="1">
      <alignment horizontal="right" vertical="center"/>
    </xf>
    <xf numFmtId="165" fontId="9" fillId="0" borderId="1" xfId="0" applyNumberFormat="1" applyFont="1" applyBorder="1" applyAlignment="1">
      <alignment horizontal="right" vertical="center"/>
    </xf>
    <xf numFmtId="166" fontId="9" fillId="0" borderId="1" xfId="0" applyNumberFormat="1" applyFont="1" applyBorder="1" applyAlignment="1">
      <alignment horizontal="right" vertical="center"/>
    </xf>
    <xf numFmtId="0" fontId="9" fillId="0" borderId="1" xfId="0" applyFont="1" applyBorder="1" applyAlignment="1">
      <alignment horizontal="right" vertical="center"/>
    </xf>
    <xf numFmtId="165" fontId="9" fillId="5" borderId="1" xfId="0" applyNumberFormat="1" applyFont="1" applyFill="1" applyBorder="1" applyAlignment="1">
      <alignment horizontal="right" vertical="center"/>
    </xf>
    <xf numFmtId="166" fontId="9" fillId="5" borderId="1" xfId="0" applyNumberFormat="1" applyFont="1" applyFill="1" applyBorder="1" applyAlignment="1">
      <alignment horizontal="right" vertical="center"/>
    </xf>
    <xf numFmtId="0" fontId="9" fillId="5" borderId="1" xfId="0" applyFont="1" applyFill="1" applyBorder="1" applyAlignment="1">
      <alignment horizontal="right" vertical="center"/>
    </xf>
    <xf numFmtId="164" fontId="12" fillId="3" borderId="1" xfId="0" applyNumberFormat="1" applyFont="1" applyFill="1" applyBorder="1" applyAlignment="1">
      <alignment horizontal="right" vertical="center"/>
    </xf>
    <xf numFmtId="0" fontId="0" fillId="3" borderId="1" xfId="0" applyFill="1" applyBorder="1"/>
    <xf numFmtId="0" fontId="9" fillId="0" borderId="1" xfId="0" applyFont="1" applyBorder="1" applyAlignment="1">
      <alignment horizontal="left" vertical="center" wrapText="1"/>
    </xf>
    <xf numFmtId="0" fontId="9" fillId="5"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167" fontId="9" fillId="2" borderId="1" xfId="0" applyNumberFormat="1" applyFont="1" applyFill="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3" fontId="9" fillId="5" borderId="1" xfId="0" applyNumberFormat="1" applyFont="1" applyFill="1" applyBorder="1" applyAlignment="1">
      <alignment horizontal="center" vertical="center" wrapText="1"/>
    </xf>
    <xf numFmtId="0" fontId="9" fillId="0" borderId="0" xfId="0" applyFont="1" applyAlignment="1">
      <alignment horizontal="left" vertical="top" wrapText="1"/>
    </xf>
    <xf numFmtId="0" fontId="7" fillId="3" borderId="0" xfId="0" applyFont="1" applyFill="1" applyBorder="1" applyAlignment="1" applyProtection="1">
      <alignment horizontal="center" vertical="center" wrapText="1"/>
      <protection locked="0"/>
    </xf>
    <xf numFmtId="0" fontId="0" fillId="0" borderId="0" xfId="0" applyProtection="1">
      <protection locked="0"/>
    </xf>
    <xf numFmtId="0" fontId="4" fillId="0" borderId="0" xfId="0" applyFont="1" applyProtection="1">
      <protection locked="0"/>
    </xf>
    <xf numFmtId="0" fontId="6" fillId="0" borderId="0" xfId="0" applyFont="1" applyAlignment="1" applyProtection="1">
      <alignment horizontal="left" vertical="center" wrapText="1"/>
      <protection locked="0"/>
    </xf>
    <xf numFmtId="0" fontId="11" fillId="2" borderId="1" xfId="0" applyFont="1" applyFill="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10" fillId="0" borderId="0" xfId="0" applyFont="1" applyBorder="1" applyAlignment="1" applyProtection="1">
      <alignment horizontal="left" vertical="center" wrapText="1"/>
      <protection locked="0"/>
    </xf>
    <xf numFmtId="0" fontId="12" fillId="4" borderId="1"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7" fillId="3" borderId="0" xfId="0" applyFont="1" applyFill="1" applyBorder="1" applyAlignment="1" applyProtection="1">
      <alignment horizontal="center" vertical="center" wrapText="1"/>
    </xf>
    <xf numFmtId="0" fontId="8" fillId="4" borderId="0" xfId="0" applyFont="1" applyFill="1" applyBorder="1" applyAlignment="1" applyProtection="1">
      <alignment horizontal="center" vertical="center" wrapText="1"/>
    </xf>
    <xf numFmtId="164" fontId="9" fillId="0" borderId="1" xfId="0" applyNumberFormat="1" applyFont="1" applyBorder="1" applyAlignment="1" applyProtection="1">
      <alignment horizontal="right" vertical="center"/>
    </xf>
    <xf numFmtId="164" fontId="6" fillId="5" borderId="1" xfId="0" applyNumberFormat="1" applyFont="1" applyFill="1" applyBorder="1" applyAlignment="1" applyProtection="1">
      <alignment horizontal="right" vertical="center"/>
    </xf>
    <xf numFmtId="164" fontId="9" fillId="5" borderId="1" xfId="0" applyNumberFormat="1" applyFont="1" applyFill="1" applyBorder="1" applyAlignment="1" applyProtection="1">
      <alignment horizontal="right" vertical="center"/>
    </xf>
    <xf numFmtId="3" fontId="9" fillId="0" borderId="1" xfId="0" applyNumberFormat="1" applyFont="1" applyBorder="1" applyAlignment="1" applyProtection="1">
      <alignment horizontal="right" vertical="center"/>
    </xf>
    <xf numFmtId="3" fontId="6" fillId="5" borderId="1" xfId="0" applyNumberFormat="1" applyFont="1" applyFill="1" applyBorder="1" applyAlignment="1" applyProtection="1">
      <alignment horizontal="right" vertical="center"/>
    </xf>
    <xf numFmtId="3" fontId="9" fillId="5" borderId="1" xfId="0" applyNumberFormat="1" applyFont="1" applyFill="1" applyBorder="1" applyAlignment="1" applyProtection="1">
      <alignment horizontal="right" vertical="center"/>
    </xf>
    <xf numFmtId="3" fontId="6" fillId="0" borderId="0" xfId="0" applyNumberFormat="1" applyFont="1" applyAlignment="1" applyProtection="1">
      <alignment horizontal="right" vertical="center"/>
    </xf>
    <xf numFmtId="0" fontId="9" fillId="2" borderId="1" xfId="0" applyFont="1" applyFill="1" applyBorder="1" applyAlignment="1" applyProtection="1">
      <alignment horizontal="left" vertical="center" wrapText="1"/>
      <protection locked="0"/>
    </xf>
    <xf numFmtId="164" fontId="9" fillId="2" borderId="1" xfId="0" applyNumberFormat="1" applyFont="1" applyFill="1" applyBorder="1" applyAlignment="1" applyProtection="1">
      <alignment horizontal="right" vertical="center"/>
      <protection locked="0"/>
    </xf>
    <xf numFmtId="0" fontId="12" fillId="3" borderId="2" xfId="0" applyFont="1" applyFill="1" applyBorder="1" applyAlignment="1" applyProtection="1">
      <alignment horizontal="center" vertical="center" wrapText="1"/>
      <protection locked="0"/>
    </xf>
    <xf numFmtId="0" fontId="0" fillId="3" borderId="1" xfId="0" applyFill="1" applyBorder="1" applyProtection="1">
      <protection locked="0"/>
    </xf>
    <xf numFmtId="165" fontId="9" fillId="0" borderId="1" xfId="0" applyNumberFormat="1" applyFont="1" applyBorder="1" applyAlignment="1" applyProtection="1">
      <alignment horizontal="right" vertical="center"/>
    </xf>
    <xf numFmtId="166" fontId="9" fillId="0" borderId="1" xfId="0" applyNumberFormat="1" applyFont="1" applyBorder="1" applyAlignment="1" applyProtection="1">
      <alignment horizontal="right" vertical="center"/>
    </xf>
    <xf numFmtId="0" fontId="9" fillId="0" borderId="1" xfId="0" applyFont="1" applyBorder="1" applyAlignment="1" applyProtection="1">
      <alignment horizontal="right" vertical="center"/>
    </xf>
    <xf numFmtId="165" fontId="9" fillId="5" borderId="1" xfId="0" applyNumberFormat="1" applyFont="1" applyFill="1" applyBorder="1" applyAlignment="1" applyProtection="1">
      <alignment horizontal="right" vertical="center"/>
    </xf>
    <xf numFmtId="166" fontId="9" fillId="5" borderId="1" xfId="0" applyNumberFormat="1" applyFont="1" applyFill="1" applyBorder="1" applyAlignment="1" applyProtection="1">
      <alignment horizontal="right" vertical="center"/>
    </xf>
    <xf numFmtId="0" fontId="9" fillId="5" borderId="1" xfId="0" applyFont="1" applyFill="1" applyBorder="1" applyAlignment="1" applyProtection="1">
      <alignment horizontal="right" vertical="center"/>
    </xf>
    <xf numFmtId="164" fontId="12" fillId="3" borderId="1" xfId="0" applyNumberFormat="1" applyFont="1" applyFill="1" applyBorder="1" applyAlignment="1" applyProtection="1">
      <alignment horizontal="right" vertical="center"/>
    </xf>
    <xf numFmtId="0" fontId="9" fillId="0" borderId="1" xfId="0" applyFont="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4" fillId="0" borderId="0" xfId="0" applyFont="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3" fontId="12" fillId="3" borderId="1" xfId="0" applyNumberFormat="1" applyFont="1" applyFill="1" applyBorder="1" applyAlignment="1" applyProtection="1">
      <alignment horizontal="right" vertical="center"/>
    </xf>
  </cellXfs>
  <cellStyles count="1">
    <cellStyle name="Normal" xfId="0" builtinId="0"/>
  </cellStyles>
  <dxfs count="76">
    <dxf>
      <font>
        <b/>
        <sz val="10"/>
        <color rgb="FF006100"/>
        <name val="Arial"/>
      </font>
      <fill>
        <patternFill>
          <bgColor rgb="FFC6EFCE"/>
        </patternFill>
      </fill>
    </dxf>
    <dxf>
      <font>
        <b/>
        <sz val="10"/>
        <color rgb="FF1F4E5C"/>
        <name val="Arial"/>
      </font>
      <fill>
        <patternFill>
          <bgColor rgb="FFDDEBF7"/>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
      <font>
        <b/>
        <sz val="10"/>
        <color rgb="FF006100"/>
        <name val="Arial"/>
      </font>
      <fill>
        <patternFill>
          <bgColor rgb="FFC6EFCE"/>
        </patternFill>
      </fill>
    </dxf>
    <dxf>
      <font>
        <b/>
        <sz val="10"/>
        <color rgb="FF9C0006"/>
        <name val="Arial"/>
      </font>
      <fill>
        <patternFill>
          <bgColor rgb="FFFFC7CE"/>
        </patternFill>
      </fill>
    </dxf>
    <dxf>
      <font>
        <b/>
        <sz val="10"/>
        <color rgb="FF1F4E5C"/>
        <name val="Arial"/>
      </font>
      <fill>
        <patternFill>
          <bgColor rgb="FFDDEBF7"/>
        </patternFill>
      </fill>
    </dxf>
    <dxf>
      <font>
        <b/>
        <sz val="10"/>
        <color rgb="FF006100"/>
        <name val="Arial"/>
      </font>
      <fill>
        <patternFill>
          <bgColor rgb="FFC6EFCE"/>
        </patternFill>
      </fill>
    </dxf>
    <dxf>
      <font>
        <b/>
        <sz val="10"/>
        <color rgb="FF9C5700"/>
        <name val="Arial"/>
      </font>
      <fill>
        <patternFill>
          <bgColor rgb="FFFFEB9C"/>
        </patternFill>
      </fill>
    </dxf>
    <dxf>
      <font>
        <b/>
        <sz val="10"/>
        <color rgb="FF9C0006"/>
        <name val="Arial"/>
      </font>
      <fill>
        <patternFill>
          <bgColor rgb="FFFFC7CE"/>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9C0006"/>
      <rgbColor rgb="FF006100"/>
      <rgbColor rgb="FF000080"/>
      <rgbColor rgb="FF808000"/>
      <rgbColor rgb="FF800080"/>
      <rgbColor rgb="FF2E6E80"/>
      <rgbColor rgb="FFBFBFBF"/>
      <rgbColor rgb="FF888888"/>
      <rgbColor rgb="FF9999FF"/>
      <rgbColor rgb="FF993366"/>
      <rgbColor rgb="FFFFF8E7"/>
      <rgbColor rgb="FFDD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5F5F5"/>
      <rgbColor rgb="FFC6EFCE"/>
      <rgbColor rgb="FFFFEB9C"/>
      <rgbColor rgb="FF99CCFF"/>
      <rgbColor rgb="FFFF99CC"/>
      <rgbColor rgb="FFCC99FF"/>
      <rgbColor rgb="FFFFC7CE"/>
      <rgbColor rgb="FF3366FF"/>
      <rgbColor rgb="FF33CCCC"/>
      <rgbColor rgb="FF99CC00"/>
      <rgbColor rgb="FFFFC000"/>
      <rgbColor rgb="FFE08A3C"/>
      <rgbColor rgb="FFFF6600"/>
      <rgbColor rgb="FF555555"/>
      <rgbColor rgb="FF969696"/>
      <rgbColor rgb="FF1F4E5C"/>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F4E5C"/>
  </sheetPr>
  <dimension ref="B2:D24"/>
  <sheetViews>
    <sheetView showGridLines="0" zoomScaleNormal="100" workbookViewId="0">
      <selection activeCell="B18" sqref="B18:D18"/>
    </sheetView>
  </sheetViews>
  <sheetFormatPr defaultColWidth="8.6328125" defaultRowHeight="14.5" x14ac:dyDescent="0.35"/>
  <cols>
    <col min="1" max="1" width="4" customWidth="1"/>
    <col min="2" max="2" width="40" customWidth="1"/>
    <col min="3" max="4" width="30" customWidth="1"/>
  </cols>
  <sheetData>
    <row r="2" spans="2:4" ht="20" x14ac:dyDescent="0.4">
      <c r="B2" s="8" t="s">
        <v>0</v>
      </c>
      <c r="C2" s="9" t="s">
        <v>1</v>
      </c>
    </row>
    <row r="3" spans="2:4" x14ac:dyDescent="0.35">
      <c r="B3" s="10" t="s">
        <v>2</v>
      </c>
    </row>
    <row r="5" spans="2:4" ht="15" customHeight="1" x14ac:dyDescent="0.35">
      <c r="B5" s="11" t="s">
        <v>3</v>
      </c>
      <c r="C5" s="7" t="s">
        <v>397</v>
      </c>
      <c r="D5" s="7"/>
    </row>
    <row r="6" spans="2:4" x14ac:dyDescent="0.35">
      <c r="B6" s="11" t="s">
        <v>4</v>
      </c>
      <c r="C6" s="12">
        <v>2027</v>
      </c>
    </row>
    <row r="7" spans="2:4" x14ac:dyDescent="0.35">
      <c r="B7" s="11" t="s">
        <v>5</v>
      </c>
      <c r="C7" s="12" t="s">
        <v>6</v>
      </c>
    </row>
    <row r="9" spans="2:4" ht="27.75" customHeight="1" x14ac:dyDescent="0.35">
      <c r="B9" s="6" t="s">
        <v>7</v>
      </c>
      <c r="C9" s="6"/>
      <c r="D9" s="6"/>
    </row>
    <row r="10" spans="2:4" ht="18" customHeight="1" x14ac:dyDescent="0.35">
      <c r="B10" s="5" t="s">
        <v>8</v>
      </c>
      <c r="C10" s="5"/>
      <c r="D10" s="5"/>
    </row>
    <row r="12" spans="2:4" x14ac:dyDescent="0.35">
      <c r="B12" s="13" t="s">
        <v>9</v>
      </c>
    </row>
    <row r="13" spans="2:4" ht="15" customHeight="1" x14ac:dyDescent="0.35">
      <c r="B13" s="4" t="s">
        <v>10</v>
      </c>
      <c r="C13" s="4"/>
      <c r="D13" s="4"/>
    </row>
    <row r="14" spans="2:4" ht="15" customHeight="1" x14ac:dyDescent="0.35">
      <c r="B14" s="4" t="s">
        <v>11</v>
      </c>
      <c r="C14" s="4"/>
      <c r="D14" s="4"/>
    </row>
    <row r="15" spans="2:4" ht="15" customHeight="1" x14ac:dyDescent="0.35">
      <c r="B15" s="4" t="s">
        <v>12</v>
      </c>
      <c r="C15" s="4"/>
      <c r="D15" s="4"/>
    </row>
    <row r="16" spans="2:4" ht="15" customHeight="1" x14ac:dyDescent="0.35">
      <c r="B16" s="4" t="s">
        <v>13</v>
      </c>
      <c r="C16" s="4"/>
      <c r="D16" s="4"/>
    </row>
    <row r="17" spans="2:4" ht="15" customHeight="1" x14ac:dyDescent="0.35">
      <c r="B17" s="4" t="s">
        <v>14</v>
      </c>
      <c r="C17" s="4"/>
      <c r="D17" s="4"/>
    </row>
    <row r="18" spans="2:4" ht="15" customHeight="1" x14ac:dyDescent="0.35">
      <c r="B18" s="4" t="s">
        <v>15</v>
      </c>
      <c r="C18" s="4"/>
      <c r="D18" s="4"/>
    </row>
    <row r="19" spans="2:4" ht="15" customHeight="1" x14ac:dyDescent="0.35">
      <c r="B19" s="4" t="s">
        <v>16</v>
      </c>
      <c r="C19" s="4"/>
      <c r="D19" s="4"/>
    </row>
    <row r="20" spans="2:4" ht="15" customHeight="1" x14ac:dyDescent="0.35">
      <c r="B20" s="4" t="s">
        <v>17</v>
      </c>
      <c r="C20" s="4"/>
      <c r="D20" s="4"/>
    </row>
    <row r="21" spans="2:4" ht="15" customHeight="1" x14ac:dyDescent="0.35">
      <c r="B21" s="4" t="s">
        <v>18</v>
      </c>
      <c r="C21" s="4"/>
      <c r="D21" s="4"/>
    </row>
    <row r="22" spans="2:4" ht="15" customHeight="1" x14ac:dyDescent="0.35">
      <c r="B22" s="4" t="s">
        <v>19</v>
      </c>
      <c r="C22" s="4"/>
      <c r="D22" s="4"/>
    </row>
    <row r="24" spans="2:4" ht="15" customHeight="1" x14ac:dyDescent="0.35">
      <c r="B24" s="3" t="s">
        <v>20</v>
      </c>
      <c r="C24" s="3"/>
      <c r="D24" s="3"/>
    </row>
  </sheetData>
  <mergeCells count="14">
    <mergeCell ref="B20:D20"/>
    <mergeCell ref="B21:D21"/>
    <mergeCell ref="B22:D22"/>
    <mergeCell ref="B24:D24"/>
    <mergeCell ref="B15:D15"/>
    <mergeCell ref="B16:D16"/>
    <mergeCell ref="B17:D17"/>
    <mergeCell ref="B18:D18"/>
    <mergeCell ref="B19:D19"/>
    <mergeCell ref="C5:D5"/>
    <mergeCell ref="B9:D9"/>
    <mergeCell ref="B10:D10"/>
    <mergeCell ref="B13:D13"/>
    <mergeCell ref="B14:D14"/>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zoomScaleNormal="100" workbookViewId="0">
      <pane xSplit="1" ySplit="2" topLeftCell="J291" activePane="bottomRight" state="frozen"/>
      <selection pane="topRight" activeCell="B1" sqref="B1"/>
      <selection pane="bottomLeft" activeCell="A3" sqref="A3"/>
      <selection pane="bottomRight" sqref="A1:T1 A3:D302 I3:S302 F3:F302 D303:L303"/>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51" t="str">
        <f>Facility_Name &amp; "  —  PHARMACY  —  JULY 2026"</f>
        <v>MAMFE   —  PHARMACY  —  JULY 2026</v>
      </c>
      <c r="B1" s="51"/>
      <c r="C1" s="51"/>
      <c r="D1" s="51"/>
      <c r="E1" s="51"/>
      <c r="F1" s="51"/>
      <c r="G1" s="51"/>
      <c r="H1" s="51"/>
      <c r="I1" s="51"/>
      <c r="J1" s="51"/>
      <c r="K1" s="51"/>
      <c r="L1" s="51"/>
      <c r="M1" s="51"/>
      <c r="N1" s="51"/>
      <c r="O1" s="51"/>
      <c r="P1" s="51"/>
      <c r="Q1" s="51"/>
      <c r="R1" s="51"/>
      <c r="S1" s="51"/>
      <c r="T1" s="51"/>
    </row>
    <row r="2" spans="1:20" ht="31.5" customHeight="1" x14ac:dyDescent="0.35">
      <c r="A2" s="45" t="s">
        <v>69</v>
      </c>
      <c r="B2" s="45" t="s">
        <v>70</v>
      </c>
      <c r="C2" s="45" t="s">
        <v>71</v>
      </c>
      <c r="D2" s="45" t="s">
        <v>72</v>
      </c>
      <c r="E2" s="45" t="s">
        <v>73</v>
      </c>
      <c r="F2" s="45" t="s">
        <v>74</v>
      </c>
      <c r="G2" s="45" t="s">
        <v>75</v>
      </c>
      <c r="H2" s="45" t="s">
        <v>76</v>
      </c>
      <c r="I2" s="45" t="s">
        <v>77</v>
      </c>
      <c r="J2" s="45" t="s">
        <v>78</v>
      </c>
      <c r="K2" s="45" t="s">
        <v>79</v>
      </c>
      <c r="L2" s="45" t="s">
        <v>80</v>
      </c>
      <c r="M2" s="45" t="s">
        <v>81</v>
      </c>
      <c r="N2" s="45" t="s">
        <v>82</v>
      </c>
      <c r="O2" s="45" t="s">
        <v>83</v>
      </c>
      <c r="P2" s="45" t="s">
        <v>84</v>
      </c>
      <c r="Q2" s="45" t="s">
        <v>85</v>
      </c>
      <c r="R2" s="45" t="s">
        <v>86</v>
      </c>
      <c r="S2" s="45" t="s">
        <v>87</v>
      </c>
      <c r="T2" s="45" t="s">
        <v>88</v>
      </c>
    </row>
    <row r="3" spans="1:20" ht="16.5" customHeight="1" x14ac:dyDescent="0.35">
      <c r="A3" s="71" t="str">
        <f>IF(JAN_26!A3="","",JAN_26!A3)</f>
        <v>Abendaxole</v>
      </c>
      <c r="B3" s="71" t="str">
        <f>IF(JAN_26!B3="","",JAN_26!B3)</f>
        <v>tablets</v>
      </c>
      <c r="C3" s="53">
        <f>IF(JAN_26!C3="","",JAN_26!C3)</f>
        <v>250</v>
      </c>
      <c r="D3" s="53">
        <f>IF(JUN_26!A3="","",JUN_26!F3)</f>
        <v>10</v>
      </c>
      <c r="E3" s="61"/>
      <c r="F3" s="53">
        <f t="shared" ref="F3:F66" si="0">IF(A3="","",D3+IF(ISNUMBER(E3),E3,0)-IF(ISNUMBER(G3),G3,0))</f>
        <v>10</v>
      </c>
      <c r="G3" s="61"/>
      <c r="H3" s="61"/>
      <c r="I3" s="53">
        <f t="shared" ref="I3:I66" si="1">IF(AND(ISNUMBER(G3),ISNUMBER(C3)),G3*C3,0)</f>
        <v>0</v>
      </c>
      <c r="J3" s="53" t="str">
        <f t="shared" ref="J3:J66" si="2">IF(AND(ISNUMBER(G3),ISNUMBER(H3)),H3-I3,"")</f>
        <v/>
      </c>
      <c r="K3" s="53">
        <f t="shared" ref="K3:K66" si="3">IF(OR(A3="",M3=0),0,MAX(O3-F3,0))</f>
        <v>0</v>
      </c>
      <c r="L3" s="53">
        <f t="shared" ref="L3:L66" si="4">IF(AND(ISNUMBER(C3),ISNUMBER(F3)),F3*C3,0)</f>
        <v>2500</v>
      </c>
      <c r="M3" s="64">
        <f>IF(A3="",0,(IF(ISNUMBER(MAY_26!G3),MAY_26!G3,0)+IF(ISNUMBER(JUN_26!G3),JUN_26!G3,0)+IF(ISNUMBER(JUL_26!G3),JUL_26!G3,0))/3)</f>
        <v>0</v>
      </c>
      <c r="N3" s="64">
        <f t="shared" ref="N3:N66" si="5">IF(M3=0,0,M3*Lead_Time_Months)</f>
        <v>0</v>
      </c>
      <c r="O3" s="64">
        <f t="shared" ref="O3:O66" si="6">IF(M3=0,0,M3*Max_Stock_Months)</f>
        <v>0</v>
      </c>
      <c r="P3" s="64">
        <f t="shared" ref="P3:P66" si="7">IF(M3=0,0,M3*Security_Stock_Months)</f>
        <v>0</v>
      </c>
      <c r="Q3" s="65" t="str">
        <f t="shared" ref="Q3:Q66" si="8">IF(OR(A3="",M3=0,F3&lt;=0),"",ROUND(F3/M3,1))</f>
        <v/>
      </c>
      <c r="R3" s="66" t="str">
        <f t="shared" ref="R3:R66" si="9">IF(A3="","",IF(F3&lt;=0,"STOCKOUT",IF(F3&lt;=P3,"LOW STOCK",IF(F3&gt;O3,"OVERSTOCK","ADEQUATE"))))</f>
        <v>OVERSTOCK</v>
      </c>
      <c r="S3" s="66" t="str">
        <f t="shared" ref="S3:S66" si="10">IF(AND(ISNUMBER(G3),ISNUMBER(H3)),IF(J3&gt;=0,"BALANCED","DEFICIT"),"N/A")</f>
        <v>N/A</v>
      </c>
      <c r="T3" s="60"/>
    </row>
    <row r="4" spans="1:20" ht="16.5" customHeight="1" x14ac:dyDescent="0.35">
      <c r="A4" s="72" t="str">
        <f>IF(JAN_26!A4="","",JAN_26!A4)</f>
        <v>Aciclovir 800mg tabs</v>
      </c>
      <c r="B4" s="72" t="str">
        <f>IF(JAN_26!B4="","",JAN_26!B4)</f>
        <v>tabs</v>
      </c>
      <c r="C4" s="55" t="str">
        <f>IF(JAN_26!C4="","",JAN_26!C4)</f>
        <v/>
      </c>
      <c r="D4" s="55">
        <f>IF(JUN_26!A4="","",JUN_26!F4)</f>
        <v>100</v>
      </c>
      <c r="E4" s="61"/>
      <c r="F4" s="55">
        <f t="shared" si="0"/>
        <v>100</v>
      </c>
      <c r="G4" s="61"/>
      <c r="H4" s="61"/>
      <c r="I4" s="55">
        <f t="shared" si="1"/>
        <v>0</v>
      </c>
      <c r="J4" s="55" t="str">
        <f t="shared" si="2"/>
        <v/>
      </c>
      <c r="K4" s="55">
        <f t="shared" si="3"/>
        <v>0</v>
      </c>
      <c r="L4" s="55">
        <f t="shared" si="4"/>
        <v>0</v>
      </c>
      <c r="M4" s="67">
        <f>IF(A4="",0,(IF(ISNUMBER(MAY_26!G4),MAY_26!G4,0)+IF(ISNUMBER(JUN_26!G4),JUN_26!G4,0)+IF(ISNUMBER(JUL_26!G4),JUL_26!G4,0))/3)</f>
        <v>0</v>
      </c>
      <c r="N4" s="67">
        <f t="shared" si="5"/>
        <v>0</v>
      </c>
      <c r="O4" s="67">
        <f t="shared" si="6"/>
        <v>0</v>
      </c>
      <c r="P4" s="67">
        <f t="shared" si="7"/>
        <v>0</v>
      </c>
      <c r="Q4" s="68" t="str">
        <f t="shared" si="8"/>
        <v/>
      </c>
      <c r="R4" s="69" t="str">
        <f t="shared" si="9"/>
        <v>OVERSTOCK</v>
      </c>
      <c r="S4" s="69" t="str">
        <f t="shared" si="10"/>
        <v>N/A</v>
      </c>
      <c r="T4" s="60"/>
    </row>
    <row r="5" spans="1:20" ht="16.5" customHeight="1" x14ac:dyDescent="0.35">
      <c r="A5" s="71" t="str">
        <f>IF(JAN_26!A5="","",JAN_26!A5)</f>
        <v>acyclovir 400mg</v>
      </c>
      <c r="B5" s="71" t="str">
        <f>IF(JAN_26!B5="","",JAN_26!B5)</f>
        <v>tablet</v>
      </c>
      <c r="C5" s="53">
        <f>IF(JAN_26!C5="","",JAN_26!C5)</f>
        <v>300</v>
      </c>
      <c r="D5" s="53">
        <f>IF(JUN_26!A5="","",JUN_26!F5)</f>
        <v>0</v>
      </c>
      <c r="E5" s="61"/>
      <c r="F5" s="53">
        <f t="shared" si="0"/>
        <v>0</v>
      </c>
      <c r="G5" s="61"/>
      <c r="H5" s="61"/>
      <c r="I5" s="53">
        <f t="shared" si="1"/>
        <v>0</v>
      </c>
      <c r="J5" s="53" t="str">
        <f t="shared" si="2"/>
        <v/>
      </c>
      <c r="K5" s="53">
        <f t="shared" si="3"/>
        <v>0</v>
      </c>
      <c r="L5" s="53">
        <f t="shared" si="4"/>
        <v>0</v>
      </c>
      <c r="M5" s="64">
        <f>IF(A5="",0,(IF(ISNUMBER(MAY_26!G5),MAY_26!G5,0)+IF(ISNUMBER(JUN_26!G5),JUN_26!G5,0)+IF(ISNUMBER(JUL_26!G5),JUL_26!G5,0))/3)</f>
        <v>0</v>
      </c>
      <c r="N5" s="64">
        <f t="shared" si="5"/>
        <v>0</v>
      </c>
      <c r="O5" s="64">
        <f t="shared" si="6"/>
        <v>0</v>
      </c>
      <c r="P5" s="64">
        <f t="shared" si="7"/>
        <v>0</v>
      </c>
      <c r="Q5" s="65" t="str">
        <f t="shared" si="8"/>
        <v/>
      </c>
      <c r="R5" s="66" t="str">
        <f t="shared" si="9"/>
        <v>STOCKOUT</v>
      </c>
      <c r="S5" s="66" t="str">
        <f t="shared" si="10"/>
        <v>N/A</v>
      </c>
      <c r="T5" s="60"/>
    </row>
    <row r="6" spans="1:20" ht="16.5" customHeight="1" x14ac:dyDescent="0.35">
      <c r="A6" s="72" t="str">
        <f>IF(JAN_26!A6="","",JAN_26!A6)</f>
        <v>ADRENALINE</v>
      </c>
      <c r="B6" s="72" t="str">
        <f>IF(JAN_26!B6="","",JAN_26!B6)</f>
        <v>amp</v>
      </c>
      <c r="C6" s="55">
        <f>IF(JAN_26!C6="","",JAN_26!C6)</f>
        <v>500</v>
      </c>
      <c r="D6" s="55">
        <f>IF(JUN_26!A6="","",JUN_26!F6)</f>
        <v>1</v>
      </c>
      <c r="E6" s="61"/>
      <c r="F6" s="55">
        <f t="shared" si="0"/>
        <v>1</v>
      </c>
      <c r="G6" s="61"/>
      <c r="H6" s="61"/>
      <c r="I6" s="55">
        <f t="shared" si="1"/>
        <v>0</v>
      </c>
      <c r="J6" s="55" t="str">
        <f t="shared" si="2"/>
        <v/>
      </c>
      <c r="K6" s="55">
        <f t="shared" si="3"/>
        <v>0</v>
      </c>
      <c r="L6" s="55">
        <f t="shared" si="4"/>
        <v>500</v>
      </c>
      <c r="M6" s="67">
        <f>IF(A6="",0,(IF(ISNUMBER(MAY_26!G6),MAY_26!G6,0)+IF(ISNUMBER(JUN_26!G6),JUN_26!G6,0)+IF(ISNUMBER(JUL_26!G6),JUL_26!G6,0))/3)</f>
        <v>0</v>
      </c>
      <c r="N6" s="67">
        <f t="shared" si="5"/>
        <v>0</v>
      </c>
      <c r="O6" s="67">
        <f t="shared" si="6"/>
        <v>0</v>
      </c>
      <c r="P6" s="67">
        <f t="shared" si="7"/>
        <v>0</v>
      </c>
      <c r="Q6" s="68" t="str">
        <f t="shared" si="8"/>
        <v/>
      </c>
      <c r="R6" s="69" t="str">
        <f t="shared" si="9"/>
        <v>OVERSTOCK</v>
      </c>
      <c r="S6" s="69" t="str">
        <f t="shared" si="10"/>
        <v>N/A</v>
      </c>
      <c r="T6" s="60"/>
    </row>
    <row r="7" spans="1:20" ht="16.5" customHeight="1" x14ac:dyDescent="0.35">
      <c r="A7" s="71" t="str">
        <f>IF(JAN_26!A7="","",JAN_26!A7)</f>
        <v>Alcohol 95% 1000ML</v>
      </c>
      <c r="B7" s="71" t="str">
        <f>IF(JAN_26!B7="","",JAN_26!B7)</f>
        <v/>
      </c>
      <c r="C7" s="53">
        <f>IF(JAN_26!C7="","",JAN_26!C7)</f>
        <v>500</v>
      </c>
      <c r="D7" s="53">
        <f>IF(JUN_26!A7="","",JUN_26!F7)</f>
        <v>1</v>
      </c>
      <c r="E7" s="61"/>
      <c r="F7" s="53">
        <f t="shared" si="0"/>
        <v>1</v>
      </c>
      <c r="G7" s="61"/>
      <c r="H7" s="61"/>
      <c r="I7" s="53">
        <f t="shared" si="1"/>
        <v>0</v>
      </c>
      <c r="J7" s="53" t="str">
        <f t="shared" si="2"/>
        <v/>
      </c>
      <c r="K7" s="53">
        <f t="shared" si="3"/>
        <v>0</v>
      </c>
      <c r="L7" s="53">
        <f t="shared" si="4"/>
        <v>500</v>
      </c>
      <c r="M7" s="64">
        <f>IF(A7="",0,(IF(ISNUMBER(MAY_26!G7),MAY_26!G7,0)+IF(ISNUMBER(JUN_26!G7),JUN_26!G7,0)+IF(ISNUMBER(JUL_26!G7),JUL_26!G7,0))/3)</f>
        <v>0</v>
      </c>
      <c r="N7" s="64">
        <f t="shared" si="5"/>
        <v>0</v>
      </c>
      <c r="O7" s="64">
        <f t="shared" si="6"/>
        <v>0</v>
      </c>
      <c r="P7" s="64">
        <f t="shared" si="7"/>
        <v>0</v>
      </c>
      <c r="Q7" s="65" t="str">
        <f t="shared" si="8"/>
        <v/>
      </c>
      <c r="R7" s="66" t="str">
        <f t="shared" si="9"/>
        <v>OVERSTOCK</v>
      </c>
      <c r="S7" s="66" t="str">
        <f t="shared" si="10"/>
        <v>N/A</v>
      </c>
      <c r="T7" s="60"/>
    </row>
    <row r="8" spans="1:20" ht="16.5" customHeight="1" x14ac:dyDescent="0.35">
      <c r="A8" s="72" t="str">
        <f>IF(JAN_26!A8="","",JAN_26!A8)</f>
        <v>Aluminium hydroxide 500mg tabs</v>
      </c>
      <c r="B8" s="72" t="str">
        <f>IF(JAN_26!B8="","",JAN_26!B8)</f>
        <v>tabs</v>
      </c>
      <c r="C8" s="55" t="str">
        <f>IF(JAN_26!C8="","",JAN_26!C8)</f>
        <v/>
      </c>
      <c r="D8" s="55">
        <f>IF(JUN_26!A8="","",JUN_26!F8)</f>
        <v>0</v>
      </c>
      <c r="E8" s="61"/>
      <c r="F8" s="55">
        <f t="shared" si="0"/>
        <v>0</v>
      </c>
      <c r="G8" s="61"/>
      <c r="H8" s="61"/>
      <c r="I8" s="55">
        <f t="shared" si="1"/>
        <v>0</v>
      </c>
      <c r="J8" s="55" t="str">
        <f t="shared" si="2"/>
        <v/>
      </c>
      <c r="K8" s="55">
        <f t="shared" si="3"/>
        <v>0</v>
      </c>
      <c r="L8" s="55">
        <f t="shared" si="4"/>
        <v>0</v>
      </c>
      <c r="M8" s="67">
        <f>IF(A8="",0,(IF(ISNUMBER(MAY_26!G8),MAY_26!G8,0)+IF(ISNUMBER(JUN_26!G8),JUN_26!G8,0)+IF(ISNUMBER(JUL_26!G8),JUL_26!G8,0))/3)</f>
        <v>0</v>
      </c>
      <c r="N8" s="67">
        <f t="shared" si="5"/>
        <v>0</v>
      </c>
      <c r="O8" s="67">
        <f t="shared" si="6"/>
        <v>0</v>
      </c>
      <c r="P8" s="67">
        <f t="shared" si="7"/>
        <v>0</v>
      </c>
      <c r="Q8" s="68" t="str">
        <f t="shared" si="8"/>
        <v/>
      </c>
      <c r="R8" s="69" t="str">
        <f t="shared" si="9"/>
        <v>STOCKOUT</v>
      </c>
      <c r="S8" s="69" t="str">
        <f t="shared" si="10"/>
        <v>N/A</v>
      </c>
      <c r="T8" s="60"/>
    </row>
    <row r="9" spans="1:20" ht="16.5" customHeight="1" x14ac:dyDescent="0.35">
      <c r="A9" s="71" t="str">
        <f>IF(JAN_26!A9="","",JAN_26!A9)</f>
        <v>aminophillin ing</v>
      </c>
      <c r="B9" s="71" t="str">
        <f>IF(JAN_26!B9="","",JAN_26!B9)</f>
        <v>amp</v>
      </c>
      <c r="C9" s="53">
        <f>IF(JAN_26!C9="","",JAN_26!C9)</f>
        <v>500</v>
      </c>
      <c r="D9" s="53">
        <f>IF(JUN_26!A9="","",JUN_26!F9)</f>
        <v>0</v>
      </c>
      <c r="E9" s="61"/>
      <c r="F9" s="53">
        <f t="shared" si="0"/>
        <v>0</v>
      </c>
      <c r="G9" s="61"/>
      <c r="H9" s="61"/>
      <c r="I9" s="53">
        <f t="shared" si="1"/>
        <v>0</v>
      </c>
      <c r="J9" s="53" t="str">
        <f t="shared" si="2"/>
        <v/>
      </c>
      <c r="K9" s="53">
        <f t="shared" si="3"/>
        <v>0</v>
      </c>
      <c r="L9" s="53">
        <f t="shared" si="4"/>
        <v>0</v>
      </c>
      <c r="M9" s="64">
        <f>IF(A9="",0,(IF(ISNUMBER(MAY_26!G9),MAY_26!G9,0)+IF(ISNUMBER(JUN_26!G9),JUN_26!G9,0)+IF(ISNUMBER(JUL_26!G9),JUL_26!G9,0))/3)</f>
        <v>0</v>
      </c>
      <c r="N9" s="64">
        <f t="shared" si="5"/>
        <v>0</v>
      </c>
      <c r="O9" s="64">
        <f t="shared" si="6"/>
        <v>0</v>
      </c>
      <c r="P9" s="64">
        <f t="shared" si="7"/>
        <v>0</v>
      </c>
      <c r="Q9" s="65" t="str">
        <f t="shared" si="8"/>
        <v/>
      </c>
      <c r="R9" s="66" t="str">
        <f t="shared" si="9"/>
        <v>STOCKOUT</v>
      </c>
      <c r="S9" s="66" t="str">
        <f t="shared" si="10"/>
        <v>N/A</v>
      </c>
      <c r="T9" s="60"/>
    </row>
    <row r="10" spans="1:20" ht="16.5" customHeight="1" x14ac:dyDescent="0.35">
      <c r="A10" s="72" t="str">
        <f>IF(JAN_26!A10="","",JAN_26!A10)</f>
        <v>Aminophylline 100mg tabs</v>
      </c>
      <c r="B10" s="72" t="str">
        <f>IF(JAN_26!B10="","",JAN_26!B10)</f>
        <v>tabs</v>
      </c>
      <c r="C10" s="55" t="str">
        <f>IF(JAN_26!C10="","",JAN_26!C10)</f>
        <v/>
      </c>
      <c r="D10" s="55">
        <f>IF(JUN_26!A10="","",JUN_26!F10)</f>
        <v>0</v>
      </c>
      <c r="E10" s="61"/>
      <c r="F10" s="55">
        <f t="shared" si="0"/>
        <v>0</v>
      </c>
      <c r="G10" s="61"/>
      <c r="H10" s="61"/>
      <c r="I10" s="55">
        <f t="shared" si="1"/>
        <v>0</v>
      </c>
      <c r="J10" s="55" t="str">
        <f t="shared" si="2"/>
        <v/>
      </c>
      <c r="K10" s="55">
        <f t="shared" si="3"/>
        <v>0</v>
      </c>
      <c r="L10" s="55">
        <f t="shared" si="4"/>
        <v>0</v>
      </c>
      <c r="M10" s="67">
        <f>IF(A10="",0,(IF(ISNUMBER(MAY_26!G10),MAY_26!G10,0)+IF(ISNUMBER(JUN_26!G10),JUN_26!G10,0)+IF(ISNUMBER(JUL_26!G10),JUL_26!G10,0))/3)</f>
        <v>0</v>
      </c>
      <c r="N10" s="67">
        <f t="shared" si="5"/>
        <v>0</v>
      </c>
      <c r="O10" s="67">
        <f t="shared" si="6"/>
        <v>0</v>
      </c>
      <c r="P10" s="67">
        <f t="shared" si="7"/>
        <v>0</v>
      </c>
      <c r="Q10" s="68" t="str">
        <f t="shared" si="8"/>
        <v/>
      </c>
      <c r="R10" s="69" t="str">
        <f t="shared" si="9"/>
        <v>STOCKOUT</v>
      </c>
      <c r="S10" s="69" t="str">
        <f t="shared" si="10"/>
        <v>N/A</v>
      </c>
      <c r="T10" s="60"/>
    </row>
    <row r="11" spans="1:20" ht="16.5" customHeight="1" x14ac:dyDescent="0.35">
      <c r="A11" s="71" t="str">
        <f>IF(JAN_26!A11="","",JAN_26!A11)</f>
        <v>amitriptyline 25mg</v>
      </c>
      <c r="B11" s="71" t="str">
        <f>IF(JAN_26!B11="","",JAN_26!B11)</f>
        <v>tablets</v>
      </c>
      <c r="C11" s="53">
        <f>IF(JAN_26!C11="","",JAN_26!C11)</f>
        <v>25</v>
      </c>
      <c r="D11" s="53">
        <f>IF(JUN_26!A11="","",JUN_26!F11)</f>
        <v>0</v>
      </c>
      <c r="E11" s="61"/>
      <c r="F11" s="53">
        <f t="shared" si="0"/>
        <v>0</v>
      </c>
      <c r="G11" s="61"/>
      <c r="H11" s="61"/>
      <c r="I11" s="53">
        <f t="shared" si="1"/>
        <v>0</v>
      </c>
      <c r="J11" s="53" t="str">
        <f t="shared" si="2"/>
        <v/>
      </c>
      <c r="K11" s="53">
        <f t="shared" si="3"/>
        <v>0</v>
      </c>
      <c r="L11" s="53">
        <f t="shared" si="4"/>
        <v>0</v>
      </c>
      <c r="M11" s="64">
        <f>IF(A11="",0,(IF(ISNUMBER(MAY_26!G11),MAY_26!G11,0)+IF(ISNUMBER(JUN_26!G11),JUN_26!G11,0)+IF(ISNUMBER(JUL_26!G11),JUL_26!G11,0))/3)</f>
        <v>0</v>
      </c>
      <c r="N11" s="64">
        <f t="shared" si="5"/>
        <v>0</v>
      </c>
      <c r="O11" s="64">
        <f t="shared" si="6"/>
        <v>0</v>
      </c>
      <c r="P11" s="64">
        <f t="shared" si="7"/>
        <v>0</v>
      </c>
      <c r="Q11" s="65" t="str">
        <f t="shared" si="8"/>
        <v/>
      </c>
      <c r="R11" s="66" t="str">
        <f t="shared" si="9"/>
        <v>STOCKOUT</v>
      </c>
      <c r="S11" s="66" t="str">
        <f t="shared" si="10"/>
        <v>N/A</v>
      </c>
      <c r="T11" s="60"/>
    </row>
    <row r="12" spans="1:20" ht="16.5" customHeight="1" x14ac:dyDescent="0.35">
      <c r="A12" s="72" t="str">
        <f>IF(JAN_26!A12="","",JAN_26!A12)</f>
        <v>AMOXICILLIN 250 mg tab</v>
      </c>
      <c r="B12" s="72" t="str">
        <f>IF(JAN_26!B12="","",JAN_26!B12)</f>
        <v>tablets</v>
      </c>
      <c r="C12" s="55">
        <f>IF(JAN_26!C12="","",JAN_26!C12)</f>
        <v>30</v>
      </c>
      <c r="D12" s="55">
        <f>IF(JUN_26!A12="","",JUN_26!F12)</f>
        <v>0</v>
      </c>
      <c r="E12" s="61"/>
      <c r="F12" s="55">
        <f t="shared" si="0"/>
        <v>0</v>
      </c>
      <c r="G12" s="61"/>
      <c r="H12" s="61"/>
      <c r="I12" s="55">
        <f t="shared" si="1"/>
        <v>0</v>
      </c>
      <c r="J12" s="55" t="str">
        <f t="shared" si="2"/>
        <v/>
      </c>
      <c r="K12" s="55">
        <f t="shared" si="3"/>
        <v>0</v>
      </c>
      <c r="L12" s="55">
        <f t="shared" si="4"/>
        <v>0</v>
      </c>
      <c r="M12" s="67">
        <f>IF(A12="",0,(IF(ISNUMBER(MAY_26!G12),MAY_26!G12,0)+IF(ISNUMBER(JUN_26!G12),JUN_26!G12,0)+IF(ISNUMBER(JUL_26!G12),JUL_26!G12,0))/3)</f>
        <v>0</v>
      </c>
      <c r="N12" s="67">
        <f t="shared" si="5"/>
        <v>0</v>
      </c>
      <c r="O12" s="67">
        <f t="shared" si="6"/>
        <v>0</v>
      </c>
      <c r="P12" s="67">
        <f t="shared" si="7"/>
        <v>0</v>
      </c>
      <c r="Q12" s="68" t="str">
        <f t="shared" si="8"/>
        <v/>
      </c>
      <c r="R12" s="69" t="str">
        <f t="shared" si="9"/>
        <v>STOCKOUT</v>
      </c>
      <c r="S12" s="69" t="str">
        <f t="shared" si="10"/>
        <v>N/A</v>
      </c>
      <c r="T12" s="60"/>
    </row>
    <row r="13" spans="1:20" ht="16.5" customHeight="1" x14ac:dyDescent="0.35">
      <c r="A13" s="71" t="str">
        <f>IF(JAN_26!A13="","",JAN_26!A13)</f>
        <v>Amoxicilline 500</v>
      </c>
      <c r="B13" s="71" t="str">
        <f>IF(JAN_26!B13="","",JAN_26!B13)</f>
        <v>tablets</v>
      </c>
      <c r="C13" s="53">
        <f>IF(JAN_26!C13="","",JAN_26!C13)</f>
        <v>50</v>
      </c>
      <c r="D13" s="53">
        <f>IF(JUN_26!A13="","",JUN_26!F13)</f>
        <v>600</v>
      </c>
      <c r="E13" s="61"/>
      <c r="F13" s="53">
        <f t="shared" si="0"/>
        <v>600</v>
      </c>
      <c r="G13" s="61"/>
      <c r="H13" s="61"/>
      <c r="I13" s="53">
        <f t="shared" si="1"/>
        <v>0</v>
      </c>
      <c r="J13" s="53" t="str">
        <f t="shared" si="2"/>
        <v/>
      </c>
      <c r="K13" s="53">
        <f t="shared" si="3"/>
        <v>0</v>
      </c>
      <c r="L13" s="53">
        <f t="shared" si="4"/>
        <v>30000</v>
      </c>
      <c r="M13" s="64">
        <f>IF(A13="",0,(IF(ISNUMBER(MAY_26!G13),MAY_26!G13,0)+IF(ISNUMBER(JUN_26!G13),JUN_26!G13,0)+IF(ISNUMBER(JUL_26!G13),JUL_26!G13,0))/3)</f>
        <v>0</v>
      </c>
      <c r="N13" s="64">
        <f t="shared" si="5"/>
        <v>0</v>
      </c>
      <c r="O13" s="64">
        <f t="shared" si="6"/>
        <v>0</v>
      </c>
      <c r="P13" s="64">
        <f t="shared" si="7"/>
        <v>0</v>
      </c>
      <c r="Q13" s="65" t="str">
        <f t="shared" si="8"/>
        <v/>
      </c>
      <c r="R13" s="66" t="str">
        <f t="shared" si="9"/>
        <v>OVERSTOCK</v>
      </c>
      <c r="S13" s="66" t="str">
        <f t="shared" si="10"/>
        <v>N/A</v>
      </c>
      <c r="T13" s="60"/>
    </row>
    <row r="14" spans="1:20" ht="16.5" customHeight="1" x14ac:dyDescent="0.35">
      <c r="A14" s="72" t="str">
        <f>IF(JAN_26!A14="","",JAN_26!A14)</f>
        <v>Amoxicilline syrup 125 mg</v>
      </c>
      <c r="B14" s="72" t="str">
        <f>IF(JAN_26!B14="","",JAN_26!B14)</f>
        <v>bottle</v>
      </c>
      <c r="C14" s="55">
        <f>IF(JAN_26!C14="","",JAN_26!C14)</f>
        <v>1000</v>
      </c>
      <c r="D14" s="55">
        <f>IF(JUN_26!A14="","",JUN_26!F14)</f>
        <v>0</v>
      </c>
      <c r="E14" s="61"/>
      <c r="F14" s="55">
        <f t="shared" si="0"/>
        <v>0</v>
      </c>
      <c r="G14" s="61"/>
      <c r="H14" s="61"/>
      <c r="I14" s="55">
        <f t="shared" si="1"/>
        <v>0</v>
      </c>
      <c r="J14" s="55" t="str">
        <f t="shared" si="2"/>
        <v/>
      </c>
      <c r="K14" s="55">
        <f t="shared" si="3"/>
        <v>0</v>
      </c>
      <c r="L14" s="55">
        <f t="shared" si="4"/>
        <v>0</v>
      </c>
      <c r="M14" s="67">
        <f>IF(A14="",0,(IF(ISNUMBER(MAY_26!G14),MAY_26!G14,0)+IF(ISNUMBER(JUN_26!G14),JUN_26!G14,0)+IF(ISNUMBER(JUL_26!G14),JUL_26!G14,0))/3)</f>
        <v>0</v>
      </c>
      <c r="N14" s="67">
        <f t="shared" si="5"/>
        <v>0</v>
      </c>
      <c r="O14" s="67">
        <f t="shared" si="6"/>
        <v>0</v>
      </c>
      <c r="P14" s="67">
        <f t="shared" si="7"/>
        <v>0</v>
      </c>
      <c r="Q14" s="68" t="str">
        <f t="shared" si="8"/>
        <v/>
      </c>
      <c r="R14" s="69" t="str">
        <f t="shared" si="9"/>
        <v>STOCKOUT</v>
      </c>
      <c r="S14" s="69" t="str">
        <f t="shared" si="10"/>
        <v>N/A</v>
      </c>
      <c r="T14" s="60"/>
    </row>
    <row r="15" spans="1:20" ht="16.5" customHeight="1" x14ac:dyDescent="0.35">
      <c r="A15" s="71" t="str">
        <f>IF(JAN_26!A15="","",JAN_26!A15)</f>
        <v>Amoxicilline syrup 250mg</v>
      </c>
      <c r="B15" s="71" t="str">
        <f>IF(JAN_26!B15="","",JAN_26!B15)</f>
        <v>bottle</v>
      </c>
      <c r="C15" s="53">
        <f>IF(JAN_26!C15="","",JAN_26!C15)</f>
        <v>1000</v>
      </c>
      <c r="D15" s="53">
        <f>IF(JUN_26!A15="","",JUN_26!F15)</f>
        <v>6</v>
      </c>
      <c r="E15" s="61"/>
      <c r="F15" s="53">
        <f t="shared" si="0"/>
        <v>6</v>
      </c>
      <c r="G15" s="61"/>
      <c r="H15" s="61"/>
      <c r="I15" s="53">
        <f t="shared" si="1"/>
        <v>0</v>
      </c>
      <c r="J15" s="53" t="str">
        <f t="shared" si="2"/>
        <v/>
      </c>
      <c r="K15" s="53">
        <f t="shared" si="3"/>
        <v>0</v>
      </c>
      <c r="L15" s="53">
        <f t="shared" si="4"/>
        <v>6000</v>
      </c>
      <c r="M15" s="64">
        <f>IF(A15="",0,(IF(ISNUMBER(MAY_26!G15),MAY_26!G15,0)+IF(ISNUMBER(JUN_26!G15),JUN_26!G15,0)+IF(ISNUMBER(JUL_26!G15),JUL_26!G15,0))/3)</f>
        <v>0</v>
      </c>
      <c r="N15" s="64">
        <f t="shared" si="5"/>
        <v>0</v>
      </c>
      <c r="O15" s="64">
        <f t="shared" si="6"/>
        <v>0</v>
      </c>
      <c r="P15" s="64">
        <f t="shared" si="7"/>
        <v>0</v>
      </c>
      <c r="Q15" s="65" t="str">
        <f t="shared" si="8"/>
        <v/>
      </c>
      <c r="R15" s="66" t="str">
        <f t="shared" si="9"/>
        <v>OVERSTOCK</v>
      </c>
      <c r="S15" s="66" t="str">
        <f t="shared" si="10"/>
        <v>N/A</v>
      </c>
      <c r="T15" s="60"/>
    </row>
    <row r="16" spans="1:20" ht="16.5" customHeight="1" x14ac:dyDescent="0.35">
      <c r="A16" s="72" t="str">
        <f>IF(JAN_26!A16="","",JAN_26!A16)</f>
        <v>Amoxiclav tabs</v>
      </c>
      <c r="B16" s="72" t="str">
        <f>IF(JAN_26!B16="","",JAN_26!B16)</f>
        <v>tablets</v>
      </c>
      <c r="C16" s="55">
        <f>IF(JAN_26!C16="","",JAN_26!C16)</f>
        <v>280</v>
      </c>
      <c r="D16" s="55">
        <f>IF(JUN_26!A16="","",JUN_26!F16)</f>
        <v>0</v>
      </c>
      <c r="E16" s="61"/>
      <c r="F16" s="55">
        <f t="shared" si="0"/>
        <v>0</v>
      </c>
      <c r="G16" s="61"/>
      <c r="H16" s="61"/>
      <c r="I16" s="55">
        <f t="shared" si="1"/>
        <v>0</v>
      </c>
      <c r="J16" s="55" t="str">
        <f t="shared" si="2"/>
        <v/>
      </c>
      <c r="K16" s="55">
        <f t="shared" si="3"/>
        <v>0</v>
      </c>
      <c r="L16" s="55">
        <f t="shared" si="4"/>
        <v>0</v>
      </c>
      <c r="M16" s="67">
        <f>IF(A16="",0,(IF(ISNUMBER(MAY_26!G16),MAY_26!G16,0)+IF(ISNUMBER(JUN_26!G16),JUN_26!G16,0)+IF(ISNUMBER(JUL_26!G16),JUL_26!G16,0))/3)</f>
        <v>0</v>
      </c>
      <c r="N16" s="67">
        <f t="shared" si="5"/>
        <v>0</v>
      </c>
      <c r="O16" s="67">
        <f t="shared" si="6"/>
        <v>0</v>
      </c>
      <c r="P16" s="67">
        <f t="shared" si="7"/>
        <v>0</v>
      </c>
      <c r="Q16" s="68" t="str">
        <f t="shared" si="8"/>
        <v/>
      </c>
      <c r="R16" s="69" t="str">
        <f t="shared" si="9"/>
        <v>STOCKOUT</v>
      </c>
      <c r="S16" s="69" t="str">
        <f t="shared" si="10"/>
        <v>N/A</v>
      </c>
      <c r="T16" s="60"/>
    </row>
    <row r="17" spans="1:20" ht="16.5" customHeight="1" x14ac:dyDescent="0.35">
      <c r="A17" s="71" t="str">
        <f>IF(JAN_26!A17="","",JAN_26!A17)</f>
        <v>Ampicilline injection</v>
      </c>
      <c r="B17" s="71" t="str">
        <f>IF(JAN_26!B17="","",JAN_26!B17)</f>
        <v>box</v>
      </c>
      <c r="C17" s="53">
        <f>IF(JAN_26!C17="","",JAN_26!C17)</f>
        <v>500</v>
      </c>
      <c r="D17" s="53">
        <f>IF(JUN_26!A17="","",JUN_26!F17)</f>
        <v>176</v>
      </c>
      <c r="E17" s="61"/>
      <c r="F17" s="53">
        <f t="shared" si="0"/>
        <v>176</v>
      </c>
      <c r="G17" s="61"/>
      <c r="H17" s="61"/>
      <c r="I17" s="53">
        <f t="shared" si="1"/>
        <v>0</v>
      </c>
      <c r="J17" s="53" t="str">
        <f t="shared" si="2"/>
        <v/>
      </c>
      <c r="K17" s="53">
        <f t="shared" si="3"/>
        <v>0</v>
      </c>
      <c r="L17" s="53">
        <f t="shared" si="4"/>
        <v>88000</v>
      </c>
      <c r="M17" s="64">
        <f>IF(A17="",0,(IF(ISNUMBER(MAY_26!G17),MAY_26!G17,0)+IF(ISNUMBER(JUN_26!G17),JUN_26!G17,0)+IF(ISNUMBER(JUL_26!G17),JUL_26!G17,0))/3)</f>
        <v>0</v>
      </c>
      <c r="N17" s="64">
        <f t="shared" si="5"/>
        <v>0</v>
      </c>
      <c r="O17" s="64">
        <f t="shared" si="6"/>
        <v>0</v>
      </c>
      <c r="P17" s="64">
        <f t="shared" si="7"/>
        <v>0</v>
      </c>
      <c r="Q17" s="65" t="str">
        <f t="shared" si="8"/>
        <v/>
      </c>
      <c r="R17" s="66" t="str">
        <f t="shared" si="9"/>
        <v>OVERSTOCK</v>
      </c>
      <c r="S17" s="66" t="str">
        <f t="shared" si="10"/>
        <v>N/A</v>
      </c>
      <c r="T17" s="60"/>
    </row>
    <row r="18" spans="1:20" ht="16.5" customHeight="1" x14ac:dyDescent="0.35">
      <c r="A18" s="72" t="str">
        <f>IF(JAN_26!A18="","",JAN_26!A18)</f>
        <v>Ampiclox capsules</v>
      </c>
      <c r="B18" s="72" t="str">
        <f>IF(JAN_26!B18="","",JAN_26!B18)</f>
        <v>box</v>
      </c>
      <c r="C18" s="55">
        <f>IF(JAN_26!C18="","",JAN_26!C18)</f>
        <v>60</v>
      </c>
      <c r="D18" s="55">
        <f>IF(JUN_26!A18="","",JUN_26!F18)</f>
        <v>0</v>
      </c>
      <c r="E18" s="61"/>
      <c r="F18" s="55">
        <f t="shared" si="0"/>
        <v>0</v>
      </c>
      <c r="G18" s="61"/>
      <c r="H18" s="61"/>
      <c r="I18" s="55">
        <f t="shared" si="1"/>
        <v>0</v>
      </c>
      <c r="J18" s="55" t="str">
        <f t="shared" si="2"/>
        <v/>
      </c>
      <c r="K18" s="55">
        <f t="shared" si="3"/>
        <v>0</v>
      </c>
      <c r="L18" s="55">
        <f t="shared" si="4"/>
        <v>0</v>
      </c>
      <c r="M18" s="67">
        <f>IF(A18="",0,(IF(ISNUMBER(MAY_26!G18),MAY_26!G18,0)+IF(ISNUMBER(JUN_26!G18),JUN_26!G18,0)+IF(ISNUMBER(JUL_26!G18),JUL_26!G18,0))/3)</f>
        <v>0</v>
      </c>
      <c r="N18" s="67">
        <f t="shared" si="5"/>
        <v>0</v>
      </c>
      <c r="O18" s="67">
        <f t="shared" si="6"/>
        <v>0</v>
      </c>
      <c r="P18" s="67">
        <f t="shared" si="7"/>
        <v>0</v>
      </c>
      <c r="Q18" s="68" t="str">
        <f t="shared" si="8"/>
        <v/>
      </c>
      <c r="R18" s="69" t="str">
        <f t="shared" si="9"/>
        <v>STOCKOUT</v>
      </c>
      <c r="S18" s="69" t="str">
        <f t="shared" si="10"/>
        <v>N/A</v>
      </c>
      <c r="T18" s="60"/>
    </row>
    <row r="19" spans="1:20" ht="16.5" customHeight="1" x14ac:dyDescent="0.35">
      <c r="A19" s="71" t="str">
        <f>IF(JAN_26!A19="","",JAN_26!A19)</f>
        <v>Ampiclox syrup</v>
      </c>
      <c r="B19" s="71" t="str">
        <f>IF(JAN_26!B19="","",JAN_26!B19)</f>
        <v>bottle</v>
      </c>
      <c r="C19" s="53">
        <f>IF(JAN_26!C19="","",JAN_26!C19)</f>
        <v>1200</v>
      </c>
      <c r="D19" s="53">
        <f>IF(JUN_26!A19="","",JUN_26!F19)</f>
        <v>0</v>
      </c>
      <c r="E19" s="61"/>
      <c r="F19" s="53">
        <f t="shared" si="0"/>
        <v>0</v>
      </c>
      <c r="G19" s="61"/>
      <c r="H19" s="61"/>
      <c r="I19" s="53">
        <f t="shared" si="1"/>
        <v>0</v>
      </c>
      <c r="J19" s="53" t="str">
        <f t="shared" si="2"/>
        <v/>
      </c>
      <c r="K19" s="53">
        <f t="shared" si="3"/>
        <v>0</v>
      </c>
      <c r="L19" s="53">
        <f t="shared" si="4"/>
        <v>0</v>
      </c>
      <c r="M19" s="64">
        <f>IF(A19="",0,(IF(ISNUMBER(MAY_26!G19),MAY_26!G19,0)+IF(ISNUMBER(JUN_26!G19),JUN_26!G19,0)+IF(ISNUMBER(JUL_26!G19),JUL_26!G19,0))/3)</f>
        <v>0</v>
      </c>
      <c r="N19" s="64">
        <f t="shared" si="5"/>
        <v>0</v>
      </c>
      <c r="O19" s="64">
        <f t="shared" si="6"/>
        <v>0</v>
      </c>
      <c r="P19" s="64">
        <f t="shared" si="7"/>
        <v>0</v>
      </c>
      <c r="Q19" s="65" t="str">
        <f t="shared" si="8"/>
        <v/>
      </c>
      <c r="R19" s="66" t="str">
        <f t="shared" si="9"/>
        <v>STOCKOUT</v>
      </c>
      <c r="S19" s="66" t="str">
        <f t="shared" si="10"/>
        <v>N/A</v>
      </c>
      <c r="T19" s="60"/>
    </row>
    <row r="20" spans="1:20" ht="16.5" customHeight="1" x14ac:dyDescent="0.35">
      <c r="A20" s="72" t="str">
        <f>IF(JAN_26!A20="","",JAN_26!A20)</f>
        <v>Analgin Inj</v>
      </c>
      <c r="B20" s="72" t="str">
        <f>IF(JAN_26!B20="","",JAN_26!B20)</f>
        <v>Packet</v>
      </c>
      <c r="C20" s="55">
        <f>IF(JAN_26!C20="","",JAN_26!C20)</f>
        <v>500</v>
      </c>
      <c r="D20" s="55">
        <f>IF(JUN_26!A20="","",JUN_26!F20)</f>
        <v>0</v>
      </c>
      <c r="E20" s="61"/>
      <c r="F20" s="55">
        <f t="shared" si="0"/>
        <v>0</v>
      </c>
      <c r="G20" s="61"/>
      <c r="H20" s="61"/>
      <c r="I20" s="55">
        <f t="shared" si="1"/>
        <v>0</v>
      </c>
      <c r="J20" s="55" t="str">
        <f t="shared" si="2"/>
        <v/>
      </c>
      <c r="K20" s="55">
        <f t="shared" si="3"/>
        <v>0</v>
      </c>
      <c r="L20" s="55">
        <f t="shared" si="4"/>
        <v>0</v>
      </c>
      <c r="M20" s="67">
        <f>IF(A20="",0,(IF(ISNUMBER(MAY_26!G20),MAY_26!G20,0)+IF(ISNUMBER(JUN_26!G20),JUN_26!G20,0)+IF(ISNUMBER(JUL_26!G20),JUL_26!G20,0))/3)</f>
        <v>0</v>
      </c>
      <c r="N20" s="67">
        <f t="shared" si="5"/>
        <v>0</v>
      </c>
      <c r="O20" s="67">
        <f t="shared" si="6"/>
        <v>0</v>
      </c>
      <c r="P20" s="67">
        <f t="shared" si="7"/>
        <v>0</v>
      </c>
      <c r="Q20" s="68" t="str">
        <f t="shared" si="8"/>
        <v/>
      </c>
      <c r="R20" s="69" t="str">
        <f t="shared" si="9"/>
        <v>STOCKOUT</v>
      </c>
      <c r="S20" s="69" t="str">
        <f t="shared" si="10"/>
        <v>N/A</v>
      </c>
      <c r="T20" s="60"/>
    </row>
    <row r="21" spans="1:20" ht="16.5" customHeight="1" x14ac:dyDescent="0.35">
      <c r="A21" s="71" t="str">
        <f>IF(JAN_26!A21="","",JAN_26!A21)</f>
        <v>antacid</v>
      </c>
      <c r="B21" s="71" t="str">
        <f>IF(JAN_26!B21="","",JAN_26!B21)</f>
        <v>tab</v>
      </c>
      <c r="C21" s="53">
        <f>IF(JAN_26!C21="","",JAN_26!C21)</f>
        <v>25</v>
      </c>
      <c r="D21" s="53">
        <f>IF(JUN_26!A21="","",JUN_26!F21)</f>
        <v>0</v>
      </c>
      <c r="E21" s="61"/>
      <c r="F21" s="53">
        <f t="shared" si="0"/>
        <v>0</v>
      </c>
      <c r="G21" s="61"/>
      <c r="H21" s="61"/>
      <c r="I21" s="53">
        <f t="shared" si="1"/>
        <v>0</v>
      </c>
      <c r="J21" s="53" t="str">
        <f t="shared" si="2"/>
        <v/>
      </c>
      <c r="K21" s="53">
        <f t="shared" si="3"/>
        <v>0</v>
      </c>
      <c r="L21" s="53">
        <f t="shared" si="4"/>
        <v>0</v>
      </c>
      <c r="M21" s="64">
        <f>IF(A21="",0,(IF(ISNUMBER(MAY_26!G21),MAY_26!G21,0)+IF(ISNUMBER(JUN_26!G21),JUN_26!G21,0)+IF(ISNUMBER(JUL_26!G21),JUL_26!G21,0))/3)</f>
        <v>0</v>
      </c>
      <c r="N21" s="64">
        <f t="shared" si="5"/>
        <v>0</v>
      </c>
      <c r="O21" s="64">
        <f t="shared" si="6"/>
        <v>0</v>
      </c>
      <c r="P21" s="64">
        <f t="shared" si="7"/>
        <v>0</v>
      </c>
      <c r="Q21" s="65" t="str">
        <f t="shared" si="8"/>
        <v/>
      </c>
      <c r="R21" s="66" t="str">
        <f t="shared" si="9"/>
        <v>STOCKOUT</v>
      </c>
      <c r="S21" s="66" t="str">
        <f t="shared" si="10"/>
        <v>N/A</v>
      </c>
      <c r="T21" s="60"/>
    </row>
    <row r="22" spans="1:20" ht="16.5" customHeight="1" x14ac:dyDescent="0.35">
      <c r="A22" s="72" t="str">
        <f>IF(JAN_26!A22="","",JAN_26!A22)</f>
        <v>Antagex (para+tramadol)</v>
      </c>
      <c r="B22" s="72" t="str">
        <f>IF(JAN_26!B22="","",JAN_26!B22)</f>
        <v>tablets</v>
      </c>
      <c r="C22" s="55">
        <f>IF(JAN_26!C22="","",JAN_26!C22)</f>
        <v>140</v>
      </c>
      <c r="D22" s="55">
        <f>IF(JUN_26!A22="","",JUN_26!F22)</f>
        <v>0</v>
      </c>
      <c r="E22" s="61"/>
      <c r="F22" s="55">
        <f t="shared" si="0"/>
        <v>0</v>
      </c>
      <c r="G22" s="61"/>
      <c r="H22" s="61"/>
      <c r="I22" s="55">
        <f t="shared" si="1"/>
        <v>0</v>
      </c>
      <c r="J22" s="55" t="str">
        <f t="shared" si="2"/>
        <v/>
      </c>
      <c r="K22" s="55">
        <f t="shared" si="3"/>
        <v>0</v>
      </c>
      <c r="L22" s="55">
        <f t="shared" si="4"/>
        <v>0</v>
      </c>
      <c r="M22" s="67">
        <f>IF(A22="",0,(IF(ISNUMBER(MAY_26!G22),MAY_26!G22,0)+IF(ISNUMBER(JUN_26!G22),JUN_26!G22,0)+IF(ISNUMBER(JUL_26!G22),JUL_26!G22,0))/3)</f>
        <v>0</v>
      </c>
      <c r="N22" s="67">
        <f t="shared" si="5"/>
        <v>0</v>
      </c>
      <c r="O22" s="67">
        <f t="shared" si="6"/>
        <v>0</v>
      </c>
      <c r="P22" s="67">
        <f t="shared" si="7"/>
        <v>0</v>
      </c>
      <c r="Q22" s="68" t="str">
        <f t="shared" si="8"/>
        <v/>
      </c>
      <c r="R22" s="69" t="str">
        <f t="shared" si="9"/>
        <v>STOCKOUT</v>
      </c>
      <c r="S22" s="69" t="str">
        <f t="shared" si="10"/>
        <v>N/A</v>
      </c>
      <c r="T22" s="60"/>
    </row>
    <row r="23" spans="1:20" ht="16.5" customHeight="1" x14ac:dyDescent="0.35">
      <c r="A23" s="71" t="str">
        <f>IF(JAN_26!A23="","",JAN_26!A23)</f>
        <v>apfer</v>
      </c>
      <c r="B23" s="71" t="str">
        <f>IF(JAN_26!B23="","",JAN_26!B23)</f>
        <v>syrup</v>
      </c>
      <c r="C23" s="53">
        <f>IF(JAN_26!C23="","",JAN_26!C23)</f>
        <v>1500</v>
      </c>
      <c r="D23" s="53">
        <f>IF(JUN_26!A23="","",JUN_26!F23)</f>
        <v>0</v>
      </c>
      <c r="E23" s="61"/>
      <c r="F23" s="53">
        <f t="shared" si="0"/>
        <v>0</v>
      </c>
      <c r="G23" s="61"/>
      <c r="H23" s="61"/>
      <c r="I23" s="53">
        <f t="shared" si="1"/>
        <v>0</v>
      </c>
      <c r="J23" s="53" t="str">
        <f t="shared" si="2"/>
        <v/>
      </c>
      <c r="K23" s="53">
        <f t="shared" si="3"/>
        <v>0</v>
      </c>
      <c r="L23" s="53">
        <f t="shared" si="4"/>
        <v>0</v>
      </c>
      <c r="M23" s="64">
        <f>IF(A23="",0,(IF(ISNUMBER(MAY_26!G23),MAY_26!G23,0)+IF(ISNUMBER(JUN_26!G23),JUN_26!G23,0)+IF(ISNUMBER(JUL_26!G23),JUL_26!G23,0))/3)</f>
        <v>0</v>
      </c>
      <c r="N23" s="64">
        <f t="shared" si="5"/>
        <v>0</v>
      </c>
      <c r="O23" s="64">
        <f t="shared" si="6"/>
        <v>0</v>
      </c>
      <c r="P23" s="64">
        <f t="shared" si="7"/>
        <v>0</v>
      </c>
      <c r="Q23" s="65" t="str">
        <f t="shared" si="8"/>
        <v/>
      </c>
      <c r="R23" s="66" t="str">
        <f t="shared" si="9"/>
        <v>STOCKOUT</v>
      </c>
      <c r="S23" s="66" t="str">
        <f t="shared" si="10"/>
        <v>N/A</v>
      </c>
      <c r="T23" s="60"/>
    </row>
    <row r="24" spans="1:20" ht="16.5" customHeight="1" x14ac:dyDescent="0.35">
      <c r="A24" s="72" t="str">
        <f>IF(JAN_26!A24="","",JAN_26!A24)</f>
        <v>artemether 80mg</v>
      </c>
      <c r="B24" s="72" t="str">
        <f>IF(JAN_26!B24="","",JAN_26!B24)</f>
        <v>amp</v>
      </c>
      <c r="C24" s="55">
        <f>IF(JAN_26!C24="","",JAN_26!C24)</f>
        <v>600</v>
      </c>
      <c r="D24" s="55">
        <f>IF(JUN_26!A24="","",JUN_26!F24)</f>
        <v>72</v>
      </c>
      <c r="E24" s="61"/>
      <c r="F24" s="55">
        <f t="shared" si="0"/>
        <v>72</v>
      </c>
      <c r="G24" s="61"/>
      <c r="H24" s="61"/>
      <c r="I24" s="55">
        <f t="shared" si="1"/>
        <v>0</v>
      </c>
      <c r="J24" s="55" t="str">
        <f t="shared" si="2"/>
        <v/>
      </c>
      <c r="K24" s="55">
        <f t="shared" si="3"/>
        <v>0</v>
      </c>
      <c r="L24" s="55">
        <f t="shared" si="4"/>
        <v>43200</v>
      </c>
      <c r="M24" s="67">
        <f>IF(A24="",0,(IF(ISNUMBER(MAY_26!G24),MAY_26!G24,0)+IF(ISNUMBER(JUN_26!G24),JUN_26!G24,0)+IF(ISNUMBER(JUL_26!G24),JUL_26!G24,0))/3)</f>
        <v>0</v>
      </c>
      <c r="N24" s="67">
        <f t="shared" si="5"/>
        <v>0</v>
      </c>
      <c r="O24" s="67">
        <f t="shared" si="6"/>
        <v>0</v>
      </c>
      <c r="P24" s="67">
        <f t="shared" si="7"/>
        <v>0</v>
      </c>
      <c r="Q24" s="68" t="str">
        <f t="shared" si="8"/>
        <v/>
      </c>
      <c r="R24" s="69" t="str">
        <f t="shared" si="9"/>
        <v>OVERSTOCK</v>
      </c>
      <c r="S24" s="69" t="str">
        <f t="shared" si="10"/>
        <v>N/A</v>
      </c>
      <c r="T24" s="60"/>
    </row>
    <row r="25" spans="1:20" ht="16.5" customHeight="1" x14ac:dyDescent="0.35">
      <c r="A25" s="71" t="str">
        <f>IF(JAN_26!A25="","",JAN_26!A25)</f>
        <v>Artemether/lum  syrup</v>
      </c>
      <c r="B25" s="71" t="str">
        <f>IF(JAN_26!B25="","",JAN_26!B25)</f>
        <v>bottle</v>
      </c>
      <c r="C25" s="53">
        <f>IF(JAN_26!C25="","",JAN_26!C25)</f>
        <v>1700</v>
      </c>
      <c r="D25" s="53">
        <f>IF(JUN_26!A25="","",JUN_26!F25)</f>
        <v>94</v>
      </c>
      <c r="E25" s="61"/>
      <c r="F25" s="53">
        <f t="shared" si="0"/>
        <v>94</v>
      </c>
      <c r="G25" s="61"/>
      <c r="H25" s="61"/>
      <c r="I25" s="53">
        <f t="shared" si="1"/>
        <v>0</v>
      </c>
      <c r="J25" s="53" t="str">
        <f t="shared" si="2"/>
        <v/>
      </c>
      <c r="K25" s="53">
        <f t="shared" si="3"/>
        <v>0</v>
      </c>
      <c r="L25" s="53">
        <f t="shared" si="4"/>
        <v>159800</v>
      </c>
      <c r="M25" s="64">
        <f>IF(A25="",0,(IF(ISNUMBER(MAY_26!G25),MAY_26!G25,0)+IF(ISNUMBER(JUN_26!G25),JUN_26!G25,0)+IF(ISNUMBER(JUL_26!G25),JUL_26!G25,0))/3)</f>
        <v>0</v>
      </c>
      <c r="N25" s="64">
        <f t="shared" si="5"/>
        <v>0</v>
      </c>
      <c r="O25" s="64">
        <f t="shared" si="6"/>
        <v>0</v>
      </c>
      <c r="P25" s="64">
        <f t="shared" si="7"/>
        <v>0</v>
      </c>
      <c r="Q25" s="65" t="str">
        <f t="shared" si="8"/>
        <v/>
      </c>
      <c r="R25" s="66" t="str">
        <f t="shared" si="9"/>
        <v>OVERSTOCK</v>
      </c>
      <c r="S25" s="66" t="str">
        <f t="shared" si="10"/>
        <v>N/A</v>
      </c>
      <c r="T25" s="60"/>
    </row>
    <row r="26" spans="1:20" ht="16.5" customHeight="1" x14ac:dyDescent="0.35">
      <c r="A26" s="72" t="str">
        <f>IF(JAN_26!A26="","",JAN_26!A26)</f>
        <v>artesunate inj 60mg</v>
      </c>
      <c r="B26" s="72" t="str">
        <f>IF(JAN_26!B26="","",JAN_26!B26)</f>
        <v>vial</v>
      </c>
      <c r="C26" s="55">
        <f>IF(JAN_26!C26="","",JAN_26!C26)</f>
        <v>1000</v>
      </c>
      <c r="D26" s="55">
        <f>IF(JUN_26!A26="","",JUN_26!F26)</f>
        <v>848</v>
      </c>
      <c r="E26" s="61"/>
      <c r="F26" s="55">
        <f t="shared" si="0"/>
        <v>848</v>
      </c>
      <c r="G26" s="61"/>
      <c r="H26" s="61"/>
      <c r="I26" s="55">
        <f t="shared" si="1"/>
        <v>0</v>
      </c>
      <c r="J26" s="55" t="str">
        <f t="shared" si="2"/>
        <v/>
      </c>
      <c r="K26" s="55">
        <f t="shared" si="3"/>
        <v>0</v>
      </c>
      <c r="L26" s="55">
        <f t="shared" si="4"/>
        <v>848000</v>
      </c>
      <c r="M26" s="67">
        <f>IF(A26="",0,(IF(ISNUMBER(MAY_26!G26),MAY_26!G26,0)+IF(ISNUMBER(JUN_26!G26),JUN_26!G26,0)+IF(ISNUMBER(JUL_26!G26),JUL_26!G26,0))/3)</f>
        <v>0</v>
      </c>
      <c r="N26" s="67">
        <f t="shared" si="5"/>
        <v>0</v>
      </c>
      <c r="O26" s="67">
        <f t="shared" si="6"/>
        <v>0</v>
      </c>
      <c r="P26" s="67">
        <f t="shared" si="7"/>
        <v>0</v>
      </c>
      <c r="Q26" s="68" t="str">
        <f t="shared" si="8"/>
        <v/>
      </c>
      <c r="R26" s="69" t="str">
        <f t="shared" si="9"/>
        <v>OVERSTOCK</v>
      </c>
      <c r="S26" s="69" t="str">
        <f t="shared" si="10"/>
        <v>N/A</v>
      </c>
      <c r="T26" s="60"/>
    </row>
    <row r="27" spans="1:20" ht="16.5" customHeight="1" x14ac:dyDescent="0.35">
      <c r="A27" s="71" t="str">
        <f>IF(JAN_26!A27="","",JAN_26!A27)</f>
        <v>ASAQ 100/270mg) - 3</v>
      </c>
      <c r="B27" s="71" t="str">
        <f>IF(JAN_26!B27="","",JAN_26!B27)</f>
        <v>tablet</v>
      </c>
      <c r="C27" s="53">
        <f>IF(JAN_26!C27="","",JAN_26!C27)</f>
        <v>160</v>
      </c>
      <c r="D27" s="53">
        <f>IF(JUN_26!A27="","",JUN_26!F27)</f>
        <v>0</v>
      </c>
      <c r="E27" s="61"/>
      <c r="F27" s="53">
        <f t="shared" si="0"/>
        <v>0</v>
      </c>
      <c r="G27" s="61"/>
      <c r="H27" s="61"/>
      <c r="I27" s="53">
        <f t="shared" si="1"/>
        <v>0</v>
      </c>
      <c r="J27" s="53" t="str">
        <f t="shared" si="2"/>
        <v/>
      </c>
      <c r="K27" s="53">
        <f t="shared" si="3"/>
        <v>0</v>
      </c>
      <c r="L27" s="53">
        <f t="shared" si="4"/>
        <v>0</v>
      </c>
      <c r="M27" s="64">
        <f>IF(A27="",0,(IF(ISNUMBER(MAY_26!G27),MAY_26!G27,0)+IF(ISNUMBER(JUN_26!G27),JUN_26!G27,0)+IF(ISNUMBER(JUL_26!G27),JUL_26!G27,0))/3)</f>
        <v>0</v>
      </c>
      <c r="N27" s="64">
        <f t="shared" si="5"/>
        <v>0</v>
      </c>
      <c r="O27" s="64">
        <f t="shared" si="6"/>
        <v>0</v>
      </c>
      <c r="P27" s="64">
        <f t="shared" si="7"/>
        <v>0</v>
      </c>
      <c r="Q27" s="65" t="str">
        <f t="shared" si="8"/>
        <v/>
      </c>
      <c r="R27" s="66" t="str">
        <f t="shared" si="9"/>
        <v>STOCKOUT</v>
      </c>
      <c r="S27" s="66" t="str">
        <f t="shared" si="10"/>
        <v>N/A</v>
      </c>
      <c r="T27" s="60"/>
    </row>
    <row r="28" spans="1:20" ht="16.5" customHeight="1" x14ac:dyDescent="0.35">
      <c r="A28" s="72" t="str">
        <f>IF(JAN_26!A28="","",JAN_26!A28)</f>
        <v>ASAQ 100/270mg) - 6</v>
      </c>
      <c r="B28" s="72" t="str">
        <f>IF(JAN_26!B28="","",JAN_26!B28)</f>
        <v>tablet</v>
      </c>
      <c r="C28" s="55">
        <f>IF(JAN_26!C28="","",JAN_26!C28)</f>
        <v>160</v>
      </c>
      <c r="D28" s="55">
        <f>IF(JUN_26!A28="","",JUN_26!F28)</f>
        <v>0</v>
      </c>
      <c r="E28" s="61"/>
      <c r="F28" s="55">
        <f t="shared" si="0"/>
        <v>0</v>
      </c>
      <c r="G28" s="61"/>
      <c r="H28" s="61"/>
      <c r="I28" s="55">
        <f t="shared" si="1"/>
        <v>0</v>
      </c>
      <c r="J28" s="55" t="str">
        <f t="shared" si="2"/>
        <v/>
      </c>
      <c r="K28" s="55">
        <f t="shared" si="3"/>
        <v>0</v>
      </c>
      <c r="L28" s="55">
        <f t="shared" si="4"/>
        <v>0</v>
      </c>
      <c r="M28" s="67">
        <f>IF(A28="",0,(IF(ISNUMBER(MAY_26!G28),MAY_26!G28,0)+IF(ISNUMBER(JUN_26!G28),JUN_26!G28,0)+IF(ISNUMBER(JUL_26!G28),JUL_26!G28,0))/3)</f>
        <v>0</v>
      </c>
      <c r="N28" s="67">
        <f t="shared" si="5"/>
        <v>0</v>
      </c>
      <c r="O28" s="67">
        <f t="shared" si="6"/>
        <v>0</v>
      </c>
      <c r="P28" s="67">
        <f t="shared" si="7"/>
        <v>0</v>
      </c>
      <c r="Q28" s="68" t="str">
        <f t="shared" si="8"/>
        <v/>
      </c>
      <c r="R28" s="69" t="str">
        <f t="shared" si="9"/>
        <v>STOCKOUT</v>
      </c>
      <c r="S28" s="69" t="str">
        <f t="shared" si="10"/>
        <v>N/A</v>
      </c>
      <c r="T28" s="60"/>
    </row>
    <row r="29" spans="1:20" ht="16.5" customHeight="1" x14ac:dyDescent="0.35">
      <c r="A29" s="71" t="str">
        <f>IF(JAN_26!A29="","",JAN_26!A29)</f>
        <v>asaq(25/62.5) - 3</v>
      </c>
      <c r="B29" s="71" t="str">
        <f>IF(JAN_26!B29="","",JAN_26!B29)</f>
        <v>tablet</v>
      </c>
      <c r="C29" s="53" t="str">
        <f>IF(JAN_26!C29="","",JAN_26!C29)</f>
        <v/>
      </c>
      <c r="D29" s="53">
        <f>IF(JUN_26!A29="","",JUN_26!F29)</f>
        <v>0</v>
      </c>
      <c r="E29" s="61"/>
      <c r="F29" s="53">
        <f t="shared" si="0"/>
        <v>0</v>
      </c>
      <c r="G29" s="61"/>
      <c r="H29" s="61"/>
      <c r="I29" s="53">
        <f t="shared" si="1"/>
        <v>0</v>
      </c>
      <c r="J29" s="53" t="str">
        <f t="shared" si="2"/>
        <v/>
      </c>
      <c r="K29" s="53">
        <f t="shared" si="3"/>
        <v>0</v>
      </c>
      <c r="L29" s="53">
        <f t="shared" si="4"/>
        <v>0</v>
      </c>
      <c r="M29" s="64">
        <f>IF(A29="",0,(IF(ISNUMBER(MAY_26!G29),MAY_26!G29,0)+IF(ISNUMBER(JUN_26!G29),JUN_26!G29,0)+IF(ISNUMBER(JUL_26!G29),JUL_26!G29,0))/3)</f>
        <v>0</v>
      </c>
      <c r="N29" s="64">
        <f t="shared" si="5"/>
        <v>0</v>
      </c>
      <c r="O29" s="64">
        <f t="shared" si="6"/>
        <v>0</v>
      </c>
      <c r="P29" s="64">
        <f t="shared" si="7"/>
        <v>0</v>
      </c>
      <c r="Q29" s="65" t="str">
        <f t="shared" si="8"/>
        <v/>
      </c>
      <c r="R29" s="66" t="str">
        <f t="shared" si="9"/>
        <v>STOCKOUT</v>
      </c>
      <c r="S29" s="66" t="str">
        <f t="shared" si="10"/>
        <v>N/A</v>
      </c>
      <c r="T29" s="60"/>
    </row>
    <row r="30" spans="1:20" ht="16.5" customHeight="1" x14ac:dyDescent="0.35">
      <c r="A30" s="72" t="str">
        <f>IF(JAN_26!A30="","",JAN_26!A30)</f>
        <v>asaq(50/135) - 3</v>
      </c>
      <c r="B30" s="72" t="str">
        <f>IF(JAN_26!B30="","",JAN_26!B30)</f>
        <v>tablet</v>
      </c>
      <c r="C30" s="55" t="str">
        <f>IF(JAN_26!C30="","",JAN_26!C30)</f>
        <v/>
      </c>
      <c r="D30" s="55">
        <f>IF(JUN_26!A30="","",JUN_26!F30)</f>
        <v>0</v>
      </c>
      <c r="E30" s="61"/>
      <c r="F30" s="55">
        <f t="shared" si="0"/>
        <v>0</v>
      </c>
      <c r="G30" s="61"/>
      <c r="H30" s="61"/>
      <c r="I30" s="55">
        <f t="shared" si="1"/>
        <v>0</v>
      </c>
      <c r="J30" s="55" t="str">
        <f t="shared" si="2"/>
        <v/>
      </c>
      <c r="K30" s="55">
        <f t="shared" si="3"/>
        <v>0</v>
      </c>
      <c r="L30" s="55">
        <f t="shared" si="4"/>
        <v>0</v>
      </c>
      <c r="M30" s="67">
        <f>IF(A30="",0,(IF(ISNUMBER(MAY_26!G30),MAY_26!G30,0)+IF(ISNUMBER(JUN_26!G30),JUN_26!G30,0)+IF(ISNUMBER(JUL_26!G30),JUL_26!G30,0))/3)</f>
        <v>0</v>
      </c>
      <c r="N30" s="67">
        <f t="shared" si="5"/>
        <v>0</v>
      </c>
      <c r="O30" s="67">
        <f t="shared" si="6"/>
        <v>0</v>
      </c>
      <c r="P30" s="67">
        <f t="shared" si="7"/>
        <v>0</v>
      </c>
      <c r="Q30" s="68" t="str">
        <f t="shared" si="8"/>
        <v/>
      </c>
      <c r="R30" s="69" t="str">
        <f t="shared" si="9"/>
        <v>STOCKOUT</v>
      </c>
      <c r="S30" s="69" t="str">
        <f t="shared" si="10"/>
        <v>N/A</v>
      </c>
      <c r="T30" s="60"/>
    </row>
    <row r="31" spans="1:20" ht="16.5" customHeight="1" x14ac:dyDescent="0.35">
      <c r="A31" s="71" t="str">
        <f>IF(JAN_26!A31="","",JAN_26!A31)</f>
        <v>ascabiol</v>
      </c>
      <c r="B31" s="71" t="str">
        <f>IF(JAN_26!B31="","",JAN_26!B31)</f>
        <v>bottle</v>
      </c>
      <c r="C31" s="53">
        <f>IF(JAN_26!C31="","",JAN_26!C31)</f>
        <v>1000</v>
      </c>
      <c r="D31" s="53">
        <f>IF(JUN_26!A31="","",JUN_26!F31)</f>
        <v>0</v>
      </c>
      <c r="E31" s="61"/>
      <c r="F31" s="53">
        <f t="shared" si="0"/>
        <v>0</v>
      </c>
      <c r="G31" s="61"/>
      <c r="H31" s="61"/>
      <c r="I31" s="53">
        <f t="shared" si="1"/>
        <v>0</v>
      </c>
      <c r="J31" s="53" t="str">
        <f t="shared" si="2"/>
        <v/>
      </c>
      <c r="K31" s="53">
        <f t="shared" si="3"/>
        <v>0</v>
      </c>
      <c r="L31" s="53">
        <f t="shared" si="4"/>
        <v>0</v>
      </c>
      <c r="M31" s="64">
        <f>IF(A31="",0,(IF(ISNUMBER(MAY_26!G31),MAY_26!G31,0)+IF(ISNUMBER(JUN_26!G31),JUN_26!G31,0)+IF(ISNUMBER(JUL_26!G31),JUL_26!G31,0))/3)</f>
        <v>0</v>
      </c>
      <c r="N31" s="64">
        <f t="shared" si="5"/>
        <v>0</v>
      </c>
      <c r="O31" s="64">
        <f t="shared" si="6"/>
        <v>0</v>
      </c>
      <c r="P31" s="64">
        <f t="shared" si="7"/>
        <v>0</v>
      </c>
      <c r="Q31" s="65" t="str">
        <f t="shared" si="8"/>
        <v/>
      </c>
      <c r="R31" s="66" t="str">
        <f t="shared" si="9"/>
        <v>STOCKOUT</v>
      </c>
      <c r="S31" s="66" t="str">
        <f t="shared" si="10"/>
        <v>N/A</v>
      </c>
      <c r="T31" s="60"/>
    </row>
    <row r="32" spans="1:20" ht="16.5" customHeight="1" x14ac:dyDescent="0.35">
      <c r="A32" s="72" t="str">
        <f>IF(JAN_26!A32="","",JAN_26!A32)</f>
        <v>Aspirin 81mg</v>
      </c>
      <c r="B32" s="72" t="str">
        <f>IF(JAN_26!B32="","",JAN_26!B32)</f>
        <v>tablet</v>
      </c>
      <c r="C32" s="55">
        <f>IF(JAN_26!C32="","",JAN_26!C32)</f>
        <v>25</v>
      </c>
      <c r="D32" s="55">
        <f>IF(JUN_26!A32="","",JUN_26!F32)</f>
        <v>0</v>
      </c>
      <c r="E32" s="61"/>
      <c r="F32" s="55">
        <f t="shared" si="0"/>
        <v>0</v>
      </c>
      <c r="G32" s="61"/>
      <c r="H32" s="61"/>
      <c r="I32" s="55">
        <f t="shared" si="1"/>
        <v>0</v>
      </c>
      <c r="J32" s="55" t="str">
        <f t="shared" si="2"/>
        <v/>
      </c>
      <c r="K32" s="55">
        <f t="shared" si="3"/>
        <v>0</v>
      </c>
      <c r="L32" s="55">
        <f t="shared" si="4"/>
        <v>0</v>
      </c>
      <c r="M32" s="67">
        <f>IF(A32="",0,(IF(ISNUMBER(MAY_26!G32),MAY_26!G32,0)+IF(ISNUMBER(JUN_26!G32),JUN_26!G32,0)+IF(ISNUMBER(JUL_26!G32),JUL_26!G32,0))/3)</f>
        <v>0</v>
      </c>
      <c r="N32" s="67">
        <f t="shared" si="5"/>
        <v>0</v>
      </c>
      <c r="O32" s="67">
        <f t="shared" si="6"/>
        <v>0</v>
      </c>
      <c r="P32" s="67">
        <f t="shared" si="7"/>
        <v>0</v>
      </c>
      <c r="Q32" s="68" t="str">
        <f t="shared" si="8"/>
        <v/>
      </c>
      <c r="R32" s="69" t="str">
        <f t="shared" si="9"/>
        <v>STOCKOUT</v>
      </c>
      <c r="S32" s="69" t="str">
        <f t="shared" si="10"/>
        <v>N/A</v>
      </c>
      <c r="T32" s="60"/>
    </row>
    <row r="33" spans="1:20" ht="16.5" customHeight="1" x14ac:dyDescent="0.35">
      <c r="A33" s="71" t="str">
        <f>IF(JAN_26!A33="","",JAN_26!A33)</f>
        <v>atropine</v>
      </c>
      <c r="B33" s="71" t="str">
        <f>IF(JAN_26!B33="","",JAN_26!B33)</f>
        <v>amp</v>
      </c>
      <c r="C33" s="53">
        <f>IF(JAN_26!C33="","",JAN_26!C33)</f>
        <v>500</v>
      </c>
      <c r="D33" s="53">
        <f>IF(JUN_26!A33="","",JUN_26!F33)</f>
        <v>0</v>
      </c>
      <c r="E33" s="61"/>
      <c r="F33" s="53">
        <f t="shared" si="0"/>
        <v>0</v>
      </c>
      <c r="G33" s="61"/>
      <c r="H33" s="61"/>
      <c r="I33" s="53">
        <f t="shared" si="1"/>
        <v>0</v>
      </c>
      <c r="J33" s="53" t="str">
        <f t="shared" si="2"/>
        <v/>
      </c>
      <c r="K33" s="53">
        <f t="shared" si="3"/>
        <v>0</v>
      </c>
      <c r="L33" s="53">
        <f t="shared" si="4"/>
        <v>0</v>
      </c>
      <c r="M33" s="64">
        <f>IF(A33="",0,(IF(ISNUMBER(MAY_26!G33),MAY_26!G33,0)+IF(ISNUMBER(JUN_26!G33),JUN_26!G33,0)+IF(ISNUMBER(JUL_26!G33),JUL_26!G33,0))/3)</f>
        <v>0</v>
      </c>
      <c r="N33" s="64">
        <f t="shared" si="5"/>
        <v>0</v>
      </c>
      <c r="O33" s="64">
        <f t="shared" si="6"/>
        <v>0</v>
      </c>
      <c r="P33" s="64">
        <f t="shared" si="7"/>
        <v>0</v>
      </c>
      <c r="Q33" s="65" t="str">
        <f t="shared" si="8"/>
        <v/>
      </c>
      <c r="R33" s="66" t="str">
        <f t="shared" si="9"/>
        <v>STOCKOUT</v>
      </c>
      <c r="S33" s="66" t="str">
        <f t="shared" si="10"/>
        <v>N/A</v>
      </c>
      <c r="T33" s="60"/>
    </row>
    <row r="34" spans="1:20" ht="16.5" customHeight="1" x14ac:dyDescent="0.35">
      <c r="A34" s="72" t="str">
        <f>IF(JAN_26!A34="","",JAN_26!A34)</f>
        <v>ATS</v>
      </c>
      <c r="B34" s="72" t="str">
        <f>IF(JAN_26!B34="","",JAN_26!B34)</f>
        <v>amp</v>
      </c>
      <c r="C34" s="55">
        <f>IF(JAN_26!C34="","",JAN_26!C34)</f>
        <v>1500</v>
      </c>
      <c r="D34" s="55">
        <f>IF(JUN_26!A34="","",JUN_26!F34)</f>
        <v>0</v>
      </c>
      <c r="E34" s="61"/>
      <c r="F34" s="55">
        <f t="shared" si="0"/>
        <v>0</v>
      </c>
      <c r="G34" s="61"/>
      <c r="H34" s="61"/>
      <c r="I34" s="55">
        <f t="shared" si="1"/>
        <v>0</v>
      </c>
      <c r="J34" s="55" t="str">
        <f t="shared" si="2"/>
        <v/>
      </c>
      <c r="K34" s="55">
        <f t="shared" si="3"/>
        <v>0</v>
      </c>
      <c r="L34" s="55">
        <f t="shared" si="4"/>
        <v>0</v>
      </c>
      <c r="M34" s="67">
        <f>IF(A34="",0,(IF(ISNUMBER(MAY_26!G34),MAY_26!G34,0)+IF(ISNUMBER(JUN_26!G34),JUN_26!G34,0)+IF(ISNUMBER(JUL_26!G34),JUL_26!G34,0))/3)</f>
        <v>0</v>
      </c>
      <c r="N34" s="67">
        <f t="shared" si="5"/>
        <v>0</v>
      </c>
      <c r="O34" s="67">
        <f t="shared" si="6"/>
        <v>0</v>
      </c>
      <c r="P34" s="67">
        <f t="shared" si="7"/>
        <v>0</v>
      </c>
      <c r="Q34" s="68" t="str">
        <f t="shared" si="8"/>
        <v/>
      </c>
      <c r="R34" s="69" t="str">
        <f t="shared" si="9"/>
        <v>STOCKOUT</v>
      </c>
      <c r="S34" s="69" t="str">
        <f t="shared" si="10"/>
        <v>N/A</v>
      </c>
      <c r="T34" s="60"/>
    </row>
    <row r="35" spans="1:20" ht="16.5" customHeight="1" x14ac:dyDescent="0.35">
      <c r="A35" s="71" t="str">
        <f>IF(JAN_26!A35="","",JAN_26!A35)</f>
        <v>AUGMENTIN INJ</v>
      </c>
      <c r="B35" s="71" t="str">
        <f>IF(JAN_26!B35="","",JAN_26!B35)</f>
        <v>amp</v>
      </c>
      <c r="C35" s="53">
        <f>IF(JAN_26!C35="","",JAN_26!C35)</f>
        <v>1000</v>
      </c>
      <c r="D35" s="53">
        <f>IF(JUN_26!A35="","",JUN_26!F35)</f>
        <v>0</v>
      </c>
      <c r="E35" s="61"/>
      <c r="F35" s="53">
        <f t="shared" si="0"/>
        <v>0</v>
      </c>
      <c r="G35" s="61"/>
      <c r="H35" s="61"/>
      <c r="I35" s="53">
        <f t="shared" si="1"/>
        <v>0</v>
      </c>
      <c r="J35" s="53" t="str">
        <f t="shared" si="2"/>
        <v/>
      </c>
      <c r="K35" s="53">
        <f t="shared" si="3"/>
        <v>0</v>
      </c>
      <c r="L35" s="53">
        <f t="shared" si="4"/>
        <v>0</v>
      </c>
      <c r="M35" s="64">
        <f>IF(A35="",0,(IF(ISNUMBER(MAY_26!G35),MAY_26!G35,0)+IF(ISNUMBER(JUN_26!G35),JUN_26!G35,0)+IF(ISNUMBER(JUL_26!G35),JUL_26!G35,0))/3)</f>
        <v>0</v>
      </c>
      <c r="N35" s="64">
        <f t="shared" si="5"/>
        <v>0</v>
      </c>
      <c r="O35" s="64">
        <f t="shared" si="6"/>
        <v>0</v>
      </c>
      <c r="P35" s="64">
        <f t="shared" si="7"/>
        <v>0</v>
      </c>
      <c r="Q35" s="65" t="str">
        <f t="shared" si="8"/>
        <v/>
      </c>
      <c r="R35" s="66" t="str">
        <f t="shared" si="9"/>
        <v>STOCKOUT</v>
      </c>
      <c r="S35" s="66" t="str">
        <f t="shared" si="10"/>
        <v>N/A</v>
      </c>
      <c r="T35" s="60"/>
    </row>
    <row r="36" spans="1:20" ht="16.5" customHeight="1" x14ac:dyDescent="0.35">
      <c r="A36" s="72" t="str">
        <f>IF(JAN_26!A36="","",JAN_26!A36)</f>
        <v>augmentin sp 0-15kg</v>
      </c>
      <c r="B36" s="72" t="str">
        <f>IF(JAN_26!B36="","",JAN_26!B36)</f>
        <v>bottle</v>
      </c>
      <c r="C36" s="55">
        <f>IF(JAN_26!C36="","",JAN_26!C36)</f>
        <v>4000</v>
      </c>
      <c r="D36" s="55">
        <f>IF(JUN_26!A36="","",JUN_26!F36)</f>
        <v>0</v>
      </c>
      <c r="E36" s="61"/>
      <c r="F36" s="55">
        <f t="shared" si="0"/>
        <v>0</v>
      </c>
      <c r="G36" s="61"/>
      <c r="H36" s="61"/>
      <c r="I36" s="55">
        <f t="shared" si="1"/>
        <v>0</v>
      </c>
      <c r="J36" s="55" t="str">
        <f t="shared" si="2"/>
        <v/>
      </c>
      <c r="K36" s="55">
        <f t="shared" si="3"/>
        <v>0</v>
      </c>
      <c r="L36" s="55">
        <f t="shared" si="4"/>
        <v>0</v>
      </c>
      <c r="M36" s="67">
        <f>IF(A36="",0,(IF(ISNUMBER(MAY_26!G36),MAY_26!G36,0)+IF(ISNUMBER(JUN_26!G36),JUN_26!G36,0)+IF(ISNUMBER(JUL_26!G36),JUL_26!G36,0))/3)</f>
        <v>0</v>
      </c>
      <c r="N36" s="67">
        <f t="shared" si="5"/>
        <v>0</v>
      </c>
      <c r="O36" s="67">
        <f t="shared" si="6"/>
        <v>0</v>
      </c>
      <c r="P36" s="67">
        <f t="shared" si="7"/>
        <v>0</v>
      </c>
      <c r="Q36" s="68" t="str">
        <f t="shared" si="8"/>
        <v/>
      </c>
      <c r="R36" s="69" t="str">
        <f t="shared" si="9"/>
        <v>STOCKOUT</v>
      </c>
      <c r="S36" s="69" t="str">
        <f t="shared" si="10"/>
        <v>N/A</v>
      </c>
      <c r="T36" s="60"/>
    </row>
    <row r="37" spans="1:20" ht="16.5" customHeight="1" x14ac:dyDescent="0.35">
      <c r="A37" s="71" t="str">
        <f>IF(JAN_26!A37="","",JAN_26!A37)</f>
        <v>augmentin sp 15- 30kg</v>
      </c>
      <c r="B37" s="71" t="str">
        <f>IF(JAN_26!B37="","",JAN_26!B37)</f>
        <v>bottle</v>
      </c>
      <c r="C37" s="53">
        <f>IF(JAN_26!C37="","",JAN_26!C37)</f>
        <v>4500</v>
      </c>
      <c r="D37" s="53">
        <f>IF(JUN_26!A37="","",JUN_26!F37)</f>
        <v>0</v>
      </c>
      <c r="E37" s="61"/>
      <c r="F37" s="53">
        <f t="shared" si="0"/>
        <v>0</v>
      </c>
      <c r="G37" s="61"/>
      <c r="H37" s="61"/>
      <c r="I37" s="53">
        <f t="shared" si="1"/>
        <v>0</v>
      </c>
      <c r="J37" s="53" t="str">
        <f t="shared" si="2"/>
        <v/>
      </c>
      <c r="K37" s="53">
        <f t="shared" si="3"/>
        <v>0</v>
      </c>
      <c r="L37" s="53">
        <f t="shared" si="4"/>
        <v>0</v>
      </c>
      <c r="M37" s="64">
        <f>IF(A37="",0,(IF(ISNUMBER(MAY_26!G37),MAY_26!G37,0)+IF(ISNUMBER(JUN_26!G37),JUN_26!G37,0)+IF(ISNUMBER(JUL_26!G37),JUL_26!G37,0))/3)</f>
        <v>0</v>
      </c>
      <c r="N37" s="64">
        <f t="shared" si="5"/>
        <v>0</v>
      </c>
      <c r="O37" s="64">
        <f t="shared" si="6"/>
        <v>0</v>
      </c>
      <c r="P37" s="64">
        <f t="shared" si="7"/>
        <v>0</v>
      </c>
      <c r="Q37" s="65" t="str">
        <f t="shared" si="8"/>
        <v/>
      </c>
      <c r="R37" s="66" t="str">
        <f t="shared" si="9"/>
        <v>STOCKOUT</v>
      </c>
      <c r="S37" s="66" t="str">
        <f t="shared" si="10"/>
        <v>N/A</v>
      </c>
      <c r="T37" s="60"/>
    </row>
    <row r="38" spans="1:20" ht="16.5" customHeight="1" x14ac:dyDescent="0.35">
      <c r="A38" s="72" t="str">
        <f>IF(JAN_26!A38="","",JAN_26!A38)</f>
        <v>Azithromycin 500mg</v>
      </c>
      <c r="B38" s="72" t="str">
        <f>IF(JAN_26!B38="","",JAN_26!B38)</f>
        <v>tabs</v>
      </c>
      <c r="C38" s="55">
        <f>IF(JAN_26!C38="","",JAN_26!C38)</f>
        <v>500</v>
      </c>
      <c r="D38" s="55">
        <f>IF(JUN_26!A38="","",JUN_26!F38)</f>
        <v>0</v>
      </c>
      <c r="E38" s="61"/>
      <c r="F38" s="55">
        <f t="shared" si="0"/>
        <v>0</v>
      </c>
      <c r="G38" s="61"/>
      <c r="H38" s="61"/>
      <c r="I38" s="55">
        <f t="shared" si="1"/>
        <v>0</v>
      </c>
      <c r="J38" s="55" t="str">
        <f t="shared" si="2"/>
        <v/>
      </c>
      <c r="K38" s="55">
        <f t="shared" si="3"/>
        <v>0</v>
      </c>
      <c r="L38" s="55">
        <f t="shared" si="4"/>
        <v>0</v>
      </c>
      <c r="M38" s="67">
        <f>IF(A38="",0,(IF(ISNUMBER(MAY_26!G38),MAY_26!G38,0)+IF(ISNUMBER(JUN_26!G38),JUN_26!G38,0)+IF(ISNUMBER(JUL_26!G38),JUL_26!G38,0))/3)</f>
        <v>0</v>
      </c>
      <c r="N38" s="67">
        <f t="shared" si="5"/>
        <v>0</v>
      </c>
      <c r="O38" s="67">
        <f t="shared" si="6"/>
        <v>0</v>
      </c>
      <c r="P38" s="67">
        <f t="shared" si="7"/>
        <v>0</v>
      </c>
      <c r="Q38" s="68" t="str">
        <f t="shared" si="8"/>
        <v/>
      </c>
      <c r="R38" s="69" t="str">
        <f t="shared" si="9"/>
        <v>STOCKOUT</v>
      </c>
      <c r="S38" s="69" t="str">
        <f t="shared" si="10"/>
        <v>N/A</v>
      </c>
      <c r="T38" s="60"/>
    </row>
    <row r="39" spans="1:20" ht="16.5" customHeight="1" x14ac:dyDescent="0.35">
      <c r="A39" s="71" t="str">
        <f>IF(JAN_26!A39="","",JAN_26!A39)</f>
        <v>azithromycine 250mg</v>
      </c>
      <c r="B39" s="71" t="str">
        <f>IF(JAN_26!B39="","",JAN_26!B39)</f>
        <v>tabs</v>
      </c>
      <c r="C39" s="53">
        <f>IF(JAN_26!C39="","",JAN_26!C39)</f>
        <v>300</v>
      </c>
      <c r="D39" s="53">
        <f>IF(JUN_26!A39="","",JUN_26!F39)</f>
        <v>0</v>
      </c>
      <c r="E39" s="61"/>
      <c r="F39" s="53">
        <f t="shared" si="0"/>
        <v>0</v>
      </c>
      <c r="G39" s="61"/>
      <c r="H39" s="61"/>
      <c r="I39" s="53">
        <f t="shared" si="1"/>
        <v>0</v>
      </c>
      <c r="J39" s="53" t="str">
        <f t="shared" si="2"/>
        <v/>
      </c>
      <c r="K39" s="53">
        <f t="shared" si="3"/>
        <v>0</v>
      </c>
      <c r="L39" s="53">
        <f t="shared" si="4"/>
        <v>0</v>
      </c>
      <c r="M39" s="64">
        <f>IF(A39="",0,(IF(ISNUMBER(MAY_26!G39),MAY_26!G39,0)+IF(ISNUMBER(JUN_26!G39),JUN_26!G39,0)+IF(ISNUMBER(JUL_26!G39),JUL_26!G39,0))/3)</f>
        <v>0</v>
      </c>
      <c r="N39" s="64">
        <f t="shared" si="5"/>
        <v>0</v>
      </c>
      <c r="O39" s="64">
        <f t="shared" si="6"/>
        <v>0</v>
      </c>
      <c r="P39" s="64">
        <f t="shared" si="7"/>
        <v>0</v>
      </c>
      <c r="Q39" s="65" t="str">
        <f t="shared" si="8"/>
        <v/>
      </c>
      <c r="R39" s="66" t="str">
        <f t="shared" si="9"/>
        <v>STOCKOUT</v>
      </c>
      <c r="S39" s="66" t="str">
        <f t="shared" si="10"/>
        <v>N/A</v>
      </c>
      <c r="T39" s="60"/>
    </row>
    <row r="40" spans="1:20" ht="16.5" customHeight="1" x14ac:dyDescent="0.35">
      <c r="A40" s="72" t="str">
        <f>IF(JAN_26!A40="","",JAN_26!A40)</f>
        <v>Bactrim syrup</v>
      </c>
      <c r="B40" s="72" t="str">
        <f>IF(JAN_26!B40="","",JAN_26!B40)</f>
        <v>bottle</v>
      </c>
      <c r="C40" s="55">
        <f>IF(JAN_26!C40="","",JAN_26!C40)</f>
        <v>1000</v>
      </c>
      <c r="D40" s="55">
        <f>IF(JUN_26!A40="","",JUN_26!F40)</f>
        <v>0</v>
      </c>
      <c r="E40" s="61"/>
      <c r="F40" s="55">
        <f t="shared" si="0"/>
        <v>0</v>
      </c>
      <c r="G40" s="61"/>
      <c r="H40" s="61"/>
      <c r="I40" s="55">
        <f t="shared" si="1"/>
        <v>0</v>
      </c>
      <c r="J40" s="55" t="str">
        <f t="shared" si="2"/>
        <v/>
      </c>
      <c r="K40" s="55">
        <f t="shared" si="3"/>
        <v>0</v>
      </c>
      <c r="L40" s="55">
        <f t="shared" si="4"/>
        <v>0</v>
      </c>
      <c r="M40" s="67">
        <f>IF(A40="",0,(IF(ISNUMBER(MAY_26!G40),MAY_26!G40,0)+IF(ISNUMBER(JUN_26!G40),JUN_26!G40,0)+IF(ISNUMBER(JUL_26!G40),JUL_26!G40,0))/3)</f>
        <v>0</v>
      </c>
      <c r="N40" s="67">
        <f t="shared" si="5"/>
        <v>0</v>
      </c>
      <c r="O40" s="67">
        <f t="shared" si="6"/>
        <v>0</v>
      </c>
      <c r="P40" s="67">
        <f t="shared" si="7"/>
        <v>0</v>
      </c>
      <c r="Q40" s="68" t="str">
        <f t="shared" si="8"/>
        <v/>
      </c>
      <c r="R40" s="69" t="str">
        <f t="shared" si="9"/>
        <v>STOCKOUT</v>
      </c>
      <c r="S40" s="69" t="str">
        <f t="shared" si="10"/>
        <v>N/A</v>
      </c>
      <c r="T40" s="60"/>
    </row>
    <row r="41" spans="1:20" ht="16.5" customHeight="1" x14ac:dyDescent="0.35">
      <c r="A41" s="71" t="str">
        <f>IF(JAN_26!A41="","",JAN_26!A41)</f>
        <v>Bandage</v>
      </c>
      <c r="B41" s="71" t="str">
        <f>IF(JAN_26!B41="","",JAN_26!B41)</f>
        <v>item</v>
      </c>
      <c r="C41" s="53">
        <f>IF(JAN_26!C41="","",JAN_26!C41)</f>
        <v>500</v>
      </c>
      <c r="D41" s="53">
        <f>IF(JUN_26!A41="","",JUN_26!F41)</f>
        <v>0</v>
      </c>
      <c r="E41" s="61"/>
      <c r="F41" s="53">
        <f t="shared" si="0"/>
        <v>0</v>
      </c>
      <c r="G41" s="61"/>
      <c r="H41" s="61"/>
      <c r="I41" s="53">
        <f t="shared" si="1"/>
        <v>0</v>
      </c>
      <c r="J41" s="53" t="str">
        <f t="shared" si="2"/>
        <v/>
      </c>
      <c r="K41" s="53">
        <f t="shared" si="3"/>
        <v>0</v>
      </c>
      <c r="L41" s="53">
        <f t="shared" si="4"/>
        <v>0</v>
      </c>
      <c r="M41" s="64">
        <f>IF(A41="",0,(IF(ISNUMBER(MAY_26!G41),MAY_26!G41,0)+IF(ISNUMBER(JUN_26!G41),JUN_26!G41,0)+IF(ISNUMBER(JUL_26!G41),JUL_26!G41,0))/3)</f>
        <v>0</v>
      </c>
      <c r="N41" s="64">
        <f t="shared" si="5"/>
        <v>0</v>
      </c>
      <c r="O41" s="64">
        <f t="shared" si="6"/>
        <v>0</v>
      </c>
      <c r="P41" s="64">
        <f t="shared" si="7"/>
        <v>0</v>
      </c>
      <c r="Q41" s="65" t="str">
        <f t="shared" si="8"/>
        <v/>
      </c>
      <c r="R41" s="66" t="str">
        <f t="shared" si="9"/>
        <v>STOCKOUT</v>
      </c>
      <c r="S41" s="66" t="str">
        <f t="shared" si="10"/>
        <v>N/A</v>
      </c>
      <c r="T41" s="60"/>
    </row>
    <row r="42" spans="1:20" ht="16.5" customHeight="1" x14ac:dyDescent="0.35">
      <c r="A42" s="72" t="str">
        <f>IF(JAN_26!A42="","",JAN_26!A42)</f>
        <v>Baneocin (Neomycin + Bacitracin)</v>
      </c>
      <c r="B42" s="72" t="str">
        <f>IF(JAN_26!B42="","",JAN_26!B42)</f>
        <v>box</v>
      </c>
      <c r="C42" s="55">
        <f>IF(JAN_26!C42="","",JAN_26!C42)</f>
        <v>1000</v>
      </c>
      <c r="D42" s="55">
        <f>IF(JUN_26!A42="","",JUN_26!F42)</f>
        <v>100</v>
      </c>
      <c r="E42" s="61"/>
      <c r="F42" s="55">
        <f t="shared" si="0"/>
        <v>100</v>
      </c>
      <c r="G42" s="61"/>
      <c r="H42" s="61"/>
      <c r="I42" s="55">
        <f t="shared" si="1"/>
        <v>0</v>
      </c>
      <c r="J42" s="55" t="str">
        <f t="shared" si="2"/>
        <v/>
      </c>
      <c r="K42" s="55">
        <f t="shared" si="3"/>
        <v>0</v>
      </c>
      <c r="L42" s="55">
        <f t="shared" si="4"/>
        <v>100000</v>
      </c>
      <c r="M42" s="67">
        <f>IF(A42="",0,(IF(ISNUMBER(MAY_26!G42),MAY_26!G42,0)+IF(ISNUMBER(JUN_26!G42),JUN_26!G42,0)+IF(ISNUMBER(JUL_26!G42),JUL_26!G42,0))/3)</f>
        <v>0</v>
      </c>
      <c r="N42" s="67">
        <f t="shared" si="5"/>
        <v>0</v>
      </c>
      <c r="O42" s="67">
        <f t="shared" si="6"/>
        <v>0</v>
      </c>
      <c r="P42" s="67">
        <f t="shared" si="7"/>
        <v>0</v>
      </c>
      <c r="Q42" s="68" t="str">
        <f t="shared" si="8"/>
        <v/>
      </c>
      <c r="R42" s="69" t="str">
        <f t="shared" si="9"/>
        <v>OVERSTOCK</v>
      </c>
      <c r="S42" s="69" t="str">
        <f t="shared" si="10"/>
        <v>N/A</v>
      </c>
      <c r="T42" s="60"/>
    </row>
    <row r="43" spans="1:20" ht="16.5" customHeight="1" x14ac:dyDescent="0.35">
      <c r="A43" s="71" t="str">
        <f>IF(JAN_26!A43="","",JAN_26!A43)</f>
        <v>Benzathine</v>
      </c>
      <c r="B43" s="71" t="str">
        <f>IF(JAN_26!B43="","",JAN_26!B43)</f>
        <v>vial</v>
      </c>
      <c r="C43" s="53">
        <f>IF(JAN_26!C43="","",JAN_26!C43)</f>
        <v>500</v>
      </c>
      <c r="D43" s="53">
        <f>IF(JUN_26!A43="","",JUN_26!F43)</f>
        <v>190</v>
      </c>
      <c r="E43" s="61"/>
      <c r="F43" s="53">
        <f t="shared" si="0"/>
        <v>190</v>
      </c>
      <c r="G43" s="61"/>
      <c r="H43" s="61"/>
      <c r="I43" s="53">
        <f t="shared" si="1"/>
        <v>0</v>
      </c>
      <c r="J43" s="53" t="str">
        <f t="shared" si="2"/>
        <v/>
      </c>
      <c r="K43" s="53">
        <f t="shared" si="3"/>
        <v>0</v>
      </c>
      <c r="L43" s="53">
        <f t="shared" si="4"/>
        <v>95000</v>
      </c>
      <c r="M43" s="64">
        <f>IF(A43="",0,(IF(ISNUMBER(MAY_26!G43),MAY_26!G43,0)+IF(ISNUMBER(JUN_26!G43),JUN_26!G43,0)+IF(ISNUMBER(JUL_26!G43),JUL_26!G43,0))/3)</f>
        <v>0</v>
      </c>
      <c r="N43" s="64">
        <f t="shared" si="5"/>
        <v>0</v>
      </c>
      <c r="O43" s="64">
        <f t="shared" si="6"/>
        <v>0</v>
      </c>
      <c r="P43" s="64">
        <f t="shared" si="7"/>
        <v>0</v>
      </c>
      <c r="Q43" s="65" t="str">
        <f t="shared" si="8"/>
        <v/>
      </c>
      <c r="R43" s="66" t="str">
        <f t="shared" si="9"/>
        <v>OVERSTOCK</v>
      </c>
      <c r="S43" s="66" t="str">
        <f t="shared" si="10"/>
        <v>N/A</v>
      </c>
      <c r="T43" s="60"/>
    </row>
    <row r="44" spans="1:20" ht="16.5" customHeight="1" x14ac:dyDescent="0.35">
      <c r="A44" s="72" t="str">
        <f>IF(JAN_26!A44="","",JAN_26!A44)</f>
        <v>Benzyl Beziode lotion</v>
      </c>
      <c r="B44" s="72" t="str">
        <f>IF(JAN_26!B44="","",JAN_26!B44)</f>
        <v>box</v>
      </c>
      <c r="C44" s="55">
        <f>IF(JAN_26!C44="","",JAN_26!C44)</f>
        <v>1000</v>
      </c>
      <c r="D44" s="55">
        <f>IF(JUN_26!A44="","",JUN_26!F44)</f>
        <v>10</v>
      </c>
      <c r="E44" s="61"/>
      <c r="F44" s="55">
        <f t="shared" si="0"/>
        <v>10</v>
      </c>
      <c r="G44" s="61"/>
      <c r="H44" s="61"/>
      <c r="I44" s="55">
        <f t="shared" si="1"/>
        <v>0</v>
      </c>
      <c r="J44" s="55" t="str">
        <f t="shared" si="2"/>
        <v/>
      </c>
      <c r="K44" s="55">
        <f t="shared" si="3"/>
        <v>0</v>
      </c>
      <c r="L44" s="55">
        <f t="shared" si="4"/>
        <v>10000</v>
      </c>
      <c r="M44" s="67">
        <f>IF(A44="",0,(IF(ISNUMBER(MAY_26!G44),MAY_26!G44,0)+IF(ISNUMBER(JUN_26!G44),JUN_26!G44,0)+IF(ISNUMBER(JUL_26!G44),JUL_26!G44,0))/3)</f>
        <v>0</v>
      </c>
      <c r="N44" s="67">
        <f t="shared" si="5"/>
        <v>0</v>
      </c>
      <c r="O44" s="67">
        <f t="shared" si="6"/>
        <v>0</v>
      </c>
      <c r="P44" s="67">
        <f t="shared" si="7"/>
        <v>0</v>
      </c>
      <c r="Q44" s="68" t="str">
        <f t="shared" si="8"/>
        <v/>
      </c>
      <c r="R44" s="69" t="str">
        <f t="shared" si="9"/>
        <v>OVERSTOCK</v>
      </c>
      <c r="S44" s="69" t="str">
        <f t="shared" si="10"/>
        <v>N/A</v>
      </c>
      <c r="T44" s="60"/>
    </row>
    <row r="45" spans="1:20" ht="16.5" customHeight="1" x14ac:dyDescent="0.35">
      <c r="A45" s="71" t="str">
        <f>IF(JAN_26!A45="","",JAN_26!A45)</f>
        <v>Bisoprolol</v>
      </c>
      <c r="B45" s="71" t="str">
        <f>IF(JAN_26!B45="","",JAN_26!B45)</f>
        <v>tab</v>
      </c>
      <c r="C45" s="53">
        <f>IF(JAN_26!C45="","",JAN_26!C45)</f>
        <v>25</v>
      </c>
      <c r="D45" s="53">
        <f>IF(JUN_26!A45="","",JUN_26!F45)</f>
        <v>0</v>
      </c>
      <c r="E45" s="61"/>
      <c r="F45" s="53">
        <f t="shared" si="0"/>
        <v>0</v>
      </c>
      <c r="G45" s="61"/>
      <c r="H45" s="61"/>
      <c r="I45" s="53">
        <f t="shared" si="1"/>
        <v>0</v>
      </c>
      <c r="J45" s="53" t="str">
        <f t="shared" si="2"/>
        <v/>
      </c>
      <c r="K45" s="53">
        <f t="shared" si="3"/>
        <v>0</v>
      </c>
      <c r="L45" s="53">
        <f t="shared" si="4"/>
        <v>0</v>
      </c>
      <c r="M45" s="64">
        <f>IF(A45="",0,(IF(ISNUMBER(MAY_26!G45),MAY_26!G45,0)+IF(ISNUMBER(JUN_26!G45),JUN_26!G45,0)+IF(ISNUMBER(JUL_26!G45),JUL_26!G45,0))/3)</f>
        <v>0</v>
      </c>
      <c r="N45" s="64">
        <f t="shared" si="5"/>
        <v>0</v>
      </c>
      <c r="O45" s="64">
        <f t="shared" si="6"/>
        <v>0</v>
      </c>
      <c r="P45" s="64">
        <f t="shared" si="7"/>
        <v>0</v>
      </c>
      <c r="Q45" s="65" t="str">
        <f t="shared" si="8"/>
        <v/>
      </c>
      <c r="R45" s="66" t="str">
        <f t="shared" si="9"/>
        <v>STOCKOUT</v>
      </c>
      <c r="S45" s="66" t="str">
        <f t="shared" si="10"/>
        <v>N/A</v>
      </c>
      <c r="T45" s="60"/>
    </row>
    <row r="46" spans="1:20" ht="16.5" customHeight="1" x14ac:dyDescent="0.35">
      <c r="A46" s="72" t="str">
        <f>IF(JAN_26!A46="","",JAN_26!A46)</f>
        <v>Blood bag 250ml</v>
      </c>
      <c r="B46" s="72" t="str">
        <f>IF(JAN_26!B46="","",JAN_26!B46)</f>
        <v>piece</v>
      </c>
      <c r="C46" s="55" t="str">
        <f>IF(JAN_26!C46="","",JAN_26!C46)</f>
        <v/>
      </c>
      <c r="D46" s="55">
        <f>IF(JUN_26!A46="","",JUN_26!F46)</f>
        <v>30</v>
      </c>
      <c r="E46" s="61"/>
      <c r="F46" s="55">
        <f t="shared" si="0"/>
        <v>30</v>
      </c>
      <c r="G46" s="61"/>
      <c r="H46" s="61"/>
      <c r="I46" s="55">
        <f t="shared" si="1"/>
        <v>0</v>
      </c>
      <c r="J46" s="55" t="str">
        <f t="shared" si="2"/>
        <v/>
      </c>
      <c r="K46" s="55">
        <f t="shared" si="3"/>
        <v>0</v>
      </c>
      <c r="L46" s="55">
        <f t="shared" si="4"/>
        <v>0</v>
      </c>
      <c r="M46" s="67">
        <f>IF(A46="",0,(IF(ISNUMBER(MAY_26!G46),MAY_26!G46,0)+IF(ISNUMBER(JUN_26!G46),JUN_26!G46,0)+IF(ISNUMBER(JUL_26!G46),JUL_26!G46,0))/3)</f>
        <v>0</v>
      </c>
      <c r="N46" s="67">
        <f t="shared" si="5"/>
        <v>0</v>
      </c>
      <c r="O46" s="67">
        <f t="shared" si="6"/>
        <v>0</v>
      </c>
      <c r="P46" s="67">
        <f t="shared" si="7"/>
        <v>0</v>
      </c>
      <c r="Q46" s="68" t="str">
        <f t="shared" si="8"/>
        <v/>
      </c>
      <c r="R46" s="69" t="str">
        <f t="shared" si="9"/>
        <v>OVERSTOCK</v>
      </c>
      <c r="S46" s="69" t="str">
        <f t="shared" si="10"/>
        <v>N/A</v>
      </c>
      <c r="T46" s="60"/>
    </row>
    <row r="47" spans="1:20" ht="16.5" customHeight="1" x14ac:dyDescent="0.35">
      <c r="A47" s="71" t="str">
        <f>IF(JAN_26!A47="","",JAN_26!A47)</f>
        <v>Blood bag 450ml</v>
      </c>
      <c r="B47" s="71" t="str">
        <f>IF(JAN_26!B47="","",JAN_26!B47)</f>
        <v>piece</v>
      </c>
      <c r="C47" s="53" t="str">
        <f>IF(JAN_26!C47="","",JAN_26!C47)</f>
        <v/>
      </c>
      <c r="D47" s="53">
        <f>IF(JUN_26!A47="","",JUN_26!F47)</f>
        <v>25</v>
      </c>
      <c r="E47" s="61"/>
      <c r="F47" s="53">
        <f t="shared" si="0"/>
        <v>25</v>
      </c>
      <c r="G47" s="61"/>
      <c r="H47" s="61"/>
      <c r="I47" s="53">
        <f t="shared" si="1"/>
        <v>0</v>
      </c>
      <c r="J47" s="53" t="str">
        <f t="shared" si="2"/>
        <v/>
      </c>
      <c r="K47" s="53">
        <f t="shared" si="3"/>
        <v>0</v>
      </c>
      <c r="L47" s="53">
        <f t="shared" si="4"/>
        <v>0</v>
      </c>
      <c r="M47" s="64">
        <f>IF(A47="",0,(IF(ISNUMBER(MAY_26!G47),MAY_26!G47,0)+IF(ISNUMBER(JUN_26!G47),JUN_26!G47,0)+IF(ISNUMBER(JUL_26!G47),JUL_26!G47,0))/3)</f>
        <v>0</v>
      </c>
      <c r="N47" s="64">
        <f t="shared" si="5"/>
        <v>0</v>
      </c>
      <c r="O47" s="64">
        <f t="shared" si="6"/>
        <v>0</v>
      </c>
      <c r="P47" s="64">
        <f t="shared" si="7"/>
        <v>0</v>
      </c>
      <c r="Q47" s="65" t="str">
        <f t="shared" si="8"/>
        <v/>
      </c>
      <c r="R47" s="66" t="str">
        <f t="shared" si="9"/>
        <v>OVERSTOCK</v>
      </c>
      <c r="S47" s="66" t="str">
        <f t="shared" si="10"/>
        <v>N/A</v>
      </c>
      <c r="T47" s="60"/>
    </row>
    <row r="48" spans="1:20" ht="16.5" customHeight="1" x14ac:dyDescent="0.35">
      <c r="A48" s="72" t="str">
        <f>IF(JAN_26!A48="","",JAN_26!A48)</f>
        <v>Blood transfusion set</v>
      </c>
      <c r="B48" s="72" t="str">
        <f>IF(JAN_26!B48="","",JAN_26!B48)</f>
        <v>set</v>
      </c>
      <c r="C48" s="55" t="str">
        <f>IF(JAN_26!C48="","",JAN_26!C48)</f>
        <v/>
      </c>
      <c r="D48" s="55">
        <f>IF(JUN_26!A48="","",JUN_26!F48)</f>
        <v>80</v>
      </c>
      <c r="E48" s="61"/>
      <c r="F48" s="55">
        <f t="shared" si="0"/>
        <v>80</v>
      </c>
      <c r="G48" s="61"/>
      <c r="H48" s="61"/>
      <c r="I48" s="55">
        <f t="shared" si="1"/>
        <v>0</v>
      </c>
      <c r="J48" s="55" t="str">
        <f t="shared" si="2"/>
        <v/>
      </c>
      <c r="K48" s="55">
        <f t="shared" si="3"/>
        <v>0</v>
      </c>
      <c r="L48" s="55">
        <f t="shared" si="4"/>
        <v>0</v>
      </c>
      <c r="M48" s="67">
        <f>IF(A48="",0,(IF(ISNUMBER(MAY_26!G48),MAY_26!G48,0)+IF(ISNUMBER(JUN_26!G48),JUN_26!G48,0)+IF(ISNUMBER(JUL_26!G48),JUL_26!G48,0))/3)</f>
        <v>0</v>
      </c>
      <c r="N48" s="67">
        <f t="shared" si="5"/>
        <v>0</v>
      </c>
      <c r="O48" s="67">
        <f t="shared" si="6"/>
        <v>0</v>
      </c>
      <c r="P48" s="67">
        <f t="shared" si="7"/>
        <v>0</v>
      </c>
      <c r="Q48" s="68" t="str">
        <f t="shared" si="8"/>
        <v/>
      </c>
      <c r="R48" s="69" t="str">
        <f t="shared" si="9"/>
        <v>OVERSTOCK</v>
      </c>
      <c r="S48" s="69" t="str">
        <f t="shared" si="10"/>
        <v>N/A</v>
      </c>
      <c r="T48" s="60"/>
    </row>
    <row r="49" spans="1:20" ht="16.5" customHeight="1" x14ac:dyDescent="0.35">
      <c r="A49" s="71" t="str">
        <f>IF(JAN_26!A49="","",JAN_26!A49)</f>
        <v>book</v>
      </c>
      <c r="B49" s="71" t="str">
        <f>IF(JAN_26!B49="","",JAN_26!B49)</f>
        <v>item</v>
      </c>
      <c r="C49" s="53">
        <f>IF(JAN_26!C49="","",JAN_26!C49)</f>
        <v>500</v>
      </c>
      <c r="D49" s="53">
        <f>IF(JUN_26!A49="","",JUN_26!F49)</f>
        <v>0</v>
      </c>
      <c r="E49" s="61"/>
      <c r="F49" s="53">
        <f t="shared" si="0"/>
        <v>0</v>
      </c>
      <c r="G49" s="61"/>
      <c r="H49" s="61"/>
      <c r="I49" s="53">
        <f t="shared" si="1"/>
        <v>0</v>
      </c>
      <c r="J49" s="53" t="str">
        <f t="shared" si="2"/>
        <v/>
      </c>
      <c r="K49" s="53">
        <f t="shared" si="3"/>
        <v>0</v>
      </c>
      <c r="L49" s="53">
        <f t="shared" si="4"/>
        <v>0</v>
      </c>
      <c r="M49" s="64">
        <f>IF(A49="",0,(IF(ISNUMBER(MAY_26!G49),MAY_26!G49,0)+IF(ISNUMBER(JUN_26!G49),JUN_26!G49,0)+IF(ISNUMBER(JUL_26!G49),JUL_26!G49,0))/3)</f>
        <v>0</v>
      </c>
      <c r="N49" s="64">
        <f t="shared" si="5"/>
        <v>0</v>
      </c>
      <c r="O49" s="64">
        <f t="shared" si="6"/>
        <v>0</v>
      </c>
      <c r="P49" s="64">
        <f t="shared" si="7"/>
        <v>0</v>
      </c>
      <c r="Q49" s="65" t="str">
        <f t="shared" si="8"/>
        <v/>
      </c>
      <c r="R49" s="66" t="str">
        <f t="shared" si="9"/>
        <v>STOCKOUT</v>
      </c>
      <c r="S49" s="66" t="str">
        <f t="shared" si="10"/>
        <v>N/A</v>
      </c>
      <c r="T49" s="60"/>
    </row>
    <row r="50" spans="1:20" ht="16.5" customHeight="1" x14ac:dyDescent="0.35">
      <c r="A50" s="72" t="str">
        <f>IF(JAN_26!A50="","",JAN_26!A50)</f>
        <v>bronquidiazana</v>
      </c>
      <c r="B50" s="72" t="str">
        <f>IF(JAN_26!B50="","",JAN_26!B50)</f>
        <v>bottle</v>
      </c>
      <c r="C50" s="55">
        <f>IF(JAN_26!C50="","",JAN_26!C50)</f>
        <v>3000</v>
      </c>
      <c r="D50" s="55">
        <f>IF(JUN_26!A50="","",JUN_26!F50)</f>
        <v>0</v>
      </c>
      <c r="E50" s="61"/>
      <c r="F50" s="55">
        <f t="shared" si="0"/>
        <v>0</v>
      </c>
      <c r="G50" s="61"/>
      <c r="H50" s="61"/>
      <c r="I50" s="55">
        <f t="shared" si="1"/>
        <v>0</v>
      </c>
      <c r="J50" s="55" t="str">
        <f t="shared" si="2"/>
        <v/>
      </c>
      <c r="K50" s="55">
        <f t="shared" si="3"/>
        <v>0</v>
      </c>
      <c r="L50" s="55">
        <f t="shared" si="4"/>
        <v>0</v>
      </c>
      <c r="M50" s="67">
        <f>IF(A50="",0,(IF(ISNUMBER(MAY_26!G50),MAY_26!G50,0)+IF(ISNUMBER(JUN_26!G50),JUN_26!G50,0)+IF(ISNUMBER(JUL_26!G50),JUL_26!G50,0))/3)</f>
        <v>0</v>
      </c>
      <c r="N50" s="67">
        <f t="shared" si="5"/>
        <v>0</v>
      </c>
      <c r="O50" s="67">
        <f t="shared" si="6"/>
        <v>0</v>
      </c>
      <c r="P50" s="67">
        <f t="shared" si="7"/>
        <v>0</v>
      </c>
      <c r="Q50" s="68" t="str">
        <f t="shared" si="8"/>
        <v/>
      </c>
      <c r="R50" s="69" t="str">
        <f t="shared" si="9"/>
        <v>STOCKOUT</v>
      </c>
      <c r="S50" s="69" t="str">
        <f t="shared" si="10"/>
        <v>N/A</v>
      </c>
      <c r="T50" s="60"/>
    </row>
    <row r="51" spans="1:20" ht="16.5" customHeight="1" x14ac:dyDescent="0.35">
      <c r="A51" s="71" t="str">
        <f>IF(JAN_26!A51="","",JAN_26!A51)</f>
        <v>butterfly needle</v>
      </c>
      <c r="B51" s="71" t="str">
        <f>IF(JAN_26!B51="","",JAN_26!B51)</f>
        <v>item</v>
      </c>
      <c r="C51" s="53">
        <f>IF(JAN_26!C51="","",JAN_26!C51)</f>
        <v>100</v>
      </c>
      <c r="D51" s="53">
        <f>IF(JUN_26!A51="","",JUN_26!F51)</f>
        <v>135</v>
      </c>
      <c r="E51" s="61"/>
      <c r="F51" s="53">
        <f t="shared" si="0"/>
        <v>135</v>
      </c>
      <c r="G51" s="61"/>
      <c r="H51" s="61"/>
      <c r="I51" s="53">
        <f t="shared" si="1"/>
        <v>0</v>
      </c>
      <c r="J51" s="53" t="str">
        <f t="shared" si="2"/>
        <v/>
      </c>
      <c r="K51" s="53">
        <f t="shared" si="3"/>
        <v>0</v>
      </c>
      <c r="L51" s="53">
        <f t="shared" si="4"/>
        <v>13500</v>
      </c>
      <c r="M51" s="64">
        <f>IF(A51="",0,(IF(ISNUMBER(MAY_26!G51),MAY_26!G51,0)+IF(ISNUMBER(JUN_26!G51),JUN_26!G51,0)+IF(ISNUMBER(JUL_26!G51),JUL_26!G51,0))/3)</f>
        <v>0</v>
      </c>
      <c r="N51" s="64">
        <f t="shared" si="5"/>
        <v>0</v>
      </c>
      <c r="O51" s="64">
        <f t="shared" si="6"/>
        <v>0</v>
      </c>
      <c r="P51" s="64">
        <f t="shared" si="7"/>
        <v>0</v>
      </c>
      <c r="Q51" s="65" t="str">
        <f t="shared" si="8"/>
        <v/>
      </c>
      <c r="R51" s="66" t="str">
        <f t="shared" si="9"/>
        <v>OVERSTOCK</v>
      </c>
      <c r="S51" s="66" t="str">
        <f t="shared" si="10"/>
        <v>N/A</v>
      </c>
      <c r="T51" s="60"/>
    </row>
    <row r="52" spans="1:20" ht="16.5" customHeight="1" x14ac:dyDescent="0.35">
      <c r="A52" s="72" t="str">
        <f>IF(JAN_26!A52="","",JAN_26!A52)</f>
        <v>Calcium + vit D3  tablets</v>
      </c>
      <c r="B52" s="72" t="str">
        <f>IF(JAN_26!B52="","",JAN_26!B52)</f>
        <v>tablet</v>
      </c>
      <c r="C52" s="55">
        <f>IF(JAN_26!C52="","",JAN_26!C52)</f>
        <v>130</v>
      </c>
      <c r="D52" s="55">
        <f>IF(JUN_26!A52="","",JUN_26!F52)</f>
        <v>0</v>
      </c>
      <c r="E52" s="61"/>
      <c r="F52" s="55">
        <f t="shared" si="0"/>
        <v>0</v>
      </c>
      <c r="G52" s="61"/>
      <c r="H52" s="61"/>
      <c r="I52" s="55">
        <f t="shared" si="1"/>
        <v>0</v>
      </c>
      <c r="J52" s="55" t="str">
        <f t="shared" si="2"/>
        <v/>
      </c>
      <c r="K52" s="55">
        <f t="shared" si="3"/>
        <v>0</v>
      </c>
      <c r="L52" s="55">
        <f t="shared" si="4"/>
        <v>0</v>
      </c>
      <c r="M52" s="67">
        <f>IF(A52="",0,(IF(ISNUMBER(MAY_26!G52),MAY_26!G52,0)+IF(ISNUMBER(JUN_26!G52),JUN_26!G52,0)+IF(ISNUMBER(JUL_26!G52),JUL_26!G52,0))/3)</f>
        <v>0</v>
      </c>
      <c r="N52" s="67">
        <f t="shared" si="5"/>
        <v>0</v>
      </c>
      <c r="O52" s="67">
        <f t="shared" si="6"/>
        <v>0</v>
      </c>
      <c r="P52" s="67">
        <f t="shared" si="7"/>
        <v>0</v>
      </c>
      <c r="Q52" s="68" t="str">
        <f t="shared" si="8"/>
        <v/>
      </c>
      <c r="R52" s="69" t="str">
        <f t="shared" si="9"/>
        <v>STOCKOUT</v>
      </c>
      <c r="S52" s="69" t="str">
        <f t="shared" si="10"/>
        <v>N/A</v>
      </c>
      <c r="T52" s="60"/>
    </row>
    <row r="53" spans="1:20" ht="16.5" customHeight="1" x14ac:dyDescent="0.35">
      <c r="A53" s="71" t="str">
        <f>IF(JAN_26!A53="","",JAN_26!A53)</f>
        <v>calcium 300mg</v>
      </c>
      <c r="B53" s="71" t="str">
        <f>IF(JAN_26!B53="","",JAN_26!B53)</f>
        <v>tablet</v>
      </c>
      <c r="C53" s="53">
        <f>IF(JAN_26!C53="","",JAN_26!C53)</f>
        <v>25</v>
      </c>
      <c r="D53" s="53">
        <f>IF(JUN_26!A53="","",JUN_26!F53)</f>
        <v>0</v>
      </c>
      <c r="E53" s="61"/>
      <c r="F53" s="53">
        <f t="shared" si="0"/>
        <v>0</v>
      </c>
      <c r="G53" s="61"/>
      <c r="H53" s="61"/>
      <c r="I53" s="53">
        <f t="shared" si="1"/>
        <v>0</v>
      </c>
      <c r="J53" s="53" t="str">
        <f t="shared" si="2"/>
        <v/>
      </c>
      <c r="K53" s="53">
        <f t="shared" si="3"/>
        <v>0</v>
      </c>
      <c r="L53" s="53">
        <f t="shared" si="4"/>
        <v>0</v>
      </c>
      <c r="M53" s="64">
        <f>IF(A53="",0,(IF(ISNUMBER(MAY_26!G53),MAY_26!G53,0)+IF(ISNUMBER(JUN_26!G53),JUN_26!G53,0)+IF(ISNUMBER(JUL_26!G53),JUL_26!G53,0))/3)</f>
        <v>0</v>
      </c>
      <c r="N53" s="64">
        <f t="shared" si="5"/>
        <v>0</v>
      </c>
      <c r="O53" s="64">
        <f t="shared" si="6"/>
        <v>0</v>
      </c>
      <c r="P53" s="64">
        <f t="shared" si="7"/>
        <v>0</v>
      </c>
      <c r="Q53" s="65" t="str">
        <f t="shared" si="8"/>
        <v/>
      </c>
      <c r="R53" s="66" t="str">
        <f t="shared" si="9"/>
        <v>STOCKOUT</v>
      </c>
      <c r="S53" s="66" t="str">
        <f t="shared" si="10"/>
        <v>N/A</v>
      </c>
      <c r="T53" s="60"/>
    </row>
    <row r="54" spans="1:20" ht="16.5" customHeight="1" x14ac:dyDescent="0.35">
      <c r="A54" s="72" t="str">
        <f>IF(JAN_26!A54="","",JAN_26!A54)</f>
        <v>Cannulers</v>
      </c>
      <c r="B54" s="72" t="str">
        <f>IF(JAN_26!B54="","",JAN_26!B54)</f>
        <v>Item</v>
      </c>
      <c r="C54" s="55">
        <f>IF(JAN_26!C54="","",JAN_26!C54)</f>
        <v>500</v>
      </c>
      <c r="D54" s="55">
        <f>IF(JUN_26!A54="","",JUN_26!F54)</f>
        <v>42</v>
      </c>
      <c r="E54" s="61"/>
      <c r="F54" s="55">
        <f t="shared" si="0"/>
        <v>42</v>
      </c>
      <c r="G54" s="61"/>
      <c r="H54" s="61"/>
      <c r="I54" s="55">
        <f t="shared" si="1"/>
        <v>0</v>
      </c>
      <c r="J54" s="55" t="str">
        <f t="shared" si="2"/>
        <v/>
      </c>
      <c r="K54" s="55">
        <f t="shared" si="3"/>
        <v>0</v>
      </c>
      <c r="L54" s="55">
        <f t="shared" si="4"/>
        <v>21000</v>
      </c>
      <c r="M54" s="67">
        <f>IF(A54="",0,(IF(ISNUMBER(MAY_26!G54),MAY_26!G54,0)+IF(ISNUMBER(JUN_26!G54),JUN_26!G54,0)+IF(ISNUMBER(JUL_26!G54),JUL_26!G54,0))/3)</f>
        <v>0</v>
      </c>
      <c r="N54" s="67">
        <f t="shared" si="5"/>
        <v>0</v>
      </c>
      <c r="O54" s="67">
        <f t="shared" si="6"/>
        <v>0</v>
      </c>
      <c r="P54" s="67">
        <f t="shared" si="7"/>
        <v>0</v>
      </c>
      <c r="Q54" s="68" t="str">
        <f t="shared" si="8"/>
        <v/>
      </c>
      <c r="R54" s="69" t="str">
        <f t="shared" si="9"/>
        <v>OVERSTOCK</v>
      </c>
      <c r="S54" s="69" t="str">
        <f t="shared" si="10"/>
        <v>N/A</v>
      </c>
      <c r="T54" s="60"/>
    </row>
    <row r="55" spans="1:20" ht="16.5" customHeight="1" x14ac:dyDescent="0.35">
      <c r="A55" s="71" t="str">
        <f>IF(JAN_26!A55="","",JAN_26!A55)</f>
        <v>Captopril</v>
      </c>
      <c r="B55" s="71" t="str">
        <f>IF(JAN_26!B55="","",JAN_26!B55)</f>
        <v>tablet</v>
      </c>
      <c r="C55" s="53">
        <f>IF(JAN_26!C55="","",JAN_26!C55)</f>
        <v>25</v>
      </c>
      <c r="D55" s="53">
        <f>IF(JUN_26!A55="","",JUN_26!F55)</f>
        <v>0</v>
      </c>
      <c r="E55" s="61"/>
      <c r="F55" s="53">
        <f t="shared" si="0"/>
        <v>0</v>
      </c>
      <c r="G55" s="61"/>
      <c r="H55" s="61"/>
      <c r="I55" s="53">
        <f t="shared" si="1"/>
        <v>0</v>
      </c>
      <c r="J55" s="53" t="str">
        <f t="shared" si="2"/>
        <v/>
      </c>
      <c r="K55" s="53">
        <f t="shared" si="3"/>
        <v>0</v>
      </c>
      <c r="L55" s="53">
        <f t="shared" si="4"/>
        <v>0</v>
      </c>
      <c r="M55" s="64">
        <f>IF(A55="",0,(IF(ISNUMBER(MAY_26!G55),MAY_26!G55,0)+IF(ISNUMBER(JUN_26!G55),JUN_26!G55,0)+IF(ISNUMBER(JUL_26!G55),JUL_26!G55,0))/3)</f>
        <v>0</v>
      </c>
      <c r="N55" s="64">
        <f t="shared" si="5"/>
        <v>0</v>
      </c>
      <c r="O55" s="64">
        <f t="shared" si="6"/>
        <v>0</v>
      </c>
      <c r="P55" s="64">
        <f t="shared" si="7"/>
        <v>0</v>
      </c>
      <c r="Q55" s="65" t="str">
        <f t="shared" si="8"/>
        <v/>
      </c>
      <c r="R55" s="66" t="str">
        <f t="shared" si="9"/>
        <v>STOCKOUT</v>
      </c>
      <c r="S55" s="66" t="str">
        <f t="shared" si="10"/>
        <v>N/A</v>
      </c>
      <c r="T55" s="60"/>
    </row>
    <row r="56" spans="1:20" ht="16.5" customHeight="1" x14ac:dyDescent="0.35">
      <c r="A56" s="72" t="str">
        <f>IF(JAN_26!A56="","",JAN_26!A56)</f>
        <v>Carbocystein syrup 2%</v>
      </c>
      <c r="B56" s="72" t="str">
        <f>IF(JAN_26!B56="","",JAN_26!B56)</f>
        <v>bottle</v>
      </c>
      <c r="C56" s="55">
        <f>IF(JAN_26!C56="","",JAN_26!C56)</f>
        <v>1000</v>
      </c>
      <c r="D56" s="55">
        <f>IF(JUN_26!A56="","",JUN_26!F56)</f>
        <v>0</v>
      </c>
      <c r="E56" s="61"/>
      <c r="F56" s="55">
        <f t="shared" si="0"/>
        <v>0</v>
      </c>
      <c r="G56" s="61"/>
      <c r="H56" s="61"/>
      <c r="I56" s="55">
        <f t="shared" si="1"/>
        <v>0</v>
      </c>
      <c r="J56" s="55" t="str">
        <f t="shared" si="2"/>
        <v/>
      </c>
      <c r="K56" s="55">
        <f t="shared" si="3"/>
        <v>0</v>
      </c>
      <c r="L56" s="55">
        <f t="shared" si="4"/>
        <v>0</v>
      </c>
      <c r="M56" s="67">
        <f>IF(A56="",0,(IF(ISNUMBER(MAY_26!G56),MAY_26!G56,0)+IF(ISNUMBER(JUN_26!G56),JUN_26!G56,0)+IF(ISNUMBER(JUL_26!G56),JUL_26!G56,0))/3)</f>
        <v>0</v>
      </c>
      <c r="N56" s="67">
        <f t="shared" si="5"/>
        <v>0</v>
      </c>
      <c r="O56" s="67">
        <f t="shared" si="6"/>
        <v>0</v>
      </c>
      <c r="P56" s="67">
        <f t="shared" si="7"/>
        <v>0</v>
      </c>
      <c r="Q56" s="68" t="str">
        <f t="shared" si="8"/>
        <v/>
      </c>
      <c r="R56" s="69" t="str">
        <f t="shared" si="9"/>
        <v>STOCKOUT</v>
      </c>
      <c r="S56" s="69" t="str">
        <f t="shared" si="10"/>
        <v>N/A</v>
      </c>
      <c r="T56" s="60"/>
    </row>
    <row r="57" spans="1:20" ht="16.5" customHeight="1" x14ac:dyDescent="0.35">
      <c r="A57" s="71" t="str">
        <f>IF(JAN_26!A57="","",JAN_26!A57)</f>
        <v>Carbocystein syrup 5 %</v>
      </c>
      <c r="B57" s="71" t="str">
        <f>IF(JAN_26!B57="","",JAN_26!B57)</f>
        <v>bottle</v>
      </c>
      <c r="C57" s="53">
        <f>IF(JAN_26!C57="","",JAN_26!C57)</f>
        <v>1300</v>
      </c>
      <c r="D57" s="53">
        <f>IF(JUN_26!A57="","",JUN_26!F57)</f>
        <v>0</v>
      </c>
      <c r="E57" s="61"/>
      <c r="F57" s="53">
        <f t="shared" si="0"/>
        <v>0</v>
      </c>
      <c r="G57" s="61"/>
      <c r="H57" s="61"/>
      <c r="I57" s="53">
        <f t="shared" si="1"/>
        <v>0</v>
      </c>
      <c r="J57" s="53" t="str">
        <f t="shared" si="2"/>
        <v/>
      </c>
      <c r="K57" s="53">
        <f t="shared" si="3"/>
        <v>0</v>
      </c>
      <c r="L57" s="53">
        <f t="shared" si="4"/>
        <v>0</v>
      </c>
      <c r="M57" s="64">
        <f>IF(A57="",0,(IF(ISNUMBER(MAY_26!G57),MAY_26!G57,0)+IF(ISNUMBER(JUN_26!G57),JUN_26!G57,0)+IF(ISNUMBER(JUL_26!G57),JUL_26!G57,0))/3)</f>
        <v>0</v>
      </c>
      <c r="N57" s="64">
        <f t="shared" si="5"/>
        <v>0</v>
      </c>
      <c r="O57" s="64">
        <f t="shared" si="6"/>
        <v>0</v>
      </c>
      <c r="P57" s="64">
        <f t="shared" si="7"/>
        <v>0</v>
      </c>
      <c r="Q57" s="65" t="str">
        <f t="shared" si="8"/>
        <v/>
      </c>
      <c r="R57" s="66" t="str">
        <f t="shared" si="9"/>
        <v>STOCKOUT</v>
      </c>
      <c r="S57" s="66" t="str">
        <f t="shared" si="10"/>
        <v>N/A</v>
      </c>
      <c r="T57" s="60"/>
    </row>
    <row r="58" spans="1:20" ht="16.5" customHeight="1" x14ac:dyDescent="0.35">
      <c r="A58" s="72" t="str">
        <f>IF(JAN_26!A58="","",JAN_26!A58)</f>
        <v>Catheter</v>
      </c>
      <c r="B58" s="72" t="str">
        <f>IF(JAN_26!B58="","",JAN_26!B58)</f>
        <v>item</v>
      </c>
      <c r="C58" s="55">
        <f>IF(JAN_26!C58="","",JAN_26!C58)</f>
        <v>1500</v>
      </c>
      <c r="D58" s="55">
        <f>IF(JUN_26!A58="","",JUN_26!F58)</f>
        <v>0</v>
      </c>
      <c r="E58" s="61"/>
      <c r="F58" s="55">
        <f t="shared" si="0"/>
        <v>0</v>
      </c>
      <c r="G58" s="61"/>
      <c r="H58" s="61"/>
      <c r="I58" s="55">
        <f t="shared" si="1"/>
        <v>0</v>
      </c>
      <c r="J58" s="55" t="str">
        <f t="shared" si="2"/>
        <v/>
      </c>
      <c r="K58" s="55">
        <f t="shared" si="3"/>
        <v>0</v>
      </c>
      <c r="L58" s="55">
        <f t="shared" si="4"/>
        <v>0</v>
      </c>
      <c r="M58" s="67">
        <f>IF(A58="",0,(IF(ISNUMBER(MAY_26!G58),MAY_26!G58,0)+IF(ISNUMBER(JUN_26!G58),JUN_26!G58,0)+IF(ISNUMBER(JUL_26!G58),JUL_26!G58,0))/3)</f>
        <v>0</v>
      </c>
      <c r="N58" s="67">
        <f t="shared" si="5"/>
        <v>0</v>
      </c>
      <c r="O58" s="67">
        <f t="shared" si="6"/>
        <v>0</v>
      </c>
      <c r="P58" s="67">
        <f t="shared" si="7"/>
        <v>0</v>
      </c>
      <c r="Q58" s="68" t="str">
        <f t="shared" si="8"/>
        <v/>
      </c>
      <c r="R58" s="69" t="str">
        <f t="shared" si="9"/>
        <v>STOCKOUT</v>
      </c>
      <c r="S58" s="69" t="str">
        <f t="shared" si="10"/>
        <v>N/A</v>
      </c>
      <c r="T58" s="60"/>
    </row>
    <row r="59" spans="1:20" ht="16.5" customHeight="1" x14ac:dyDescent="0.35">
      <c r="A59" s="71" t="str">
        <f>IF(JAN_26!A59="","",JAN_26!A59)</f>
        <v>cefazoline</v>
      </c>
      <c r="B59" s="71" t="str">
        <f>IF(JAN_26!B59="","",JAN_26!B59)</f>
        <v>amp</v>
      </c>
      <c r="C59" s="53">
        <f>IF(JAN_26!C59="","",JAN_26!C59)</f>
        <v>500</v>
      </c>
      <c r="D59" s="53">
        <f>IF(JUN_26!A59="","",JUN_26!F59)</f>
        <v>0</v>
      </c>
      <c r="E59" s="61"/>
      <c r="F59" s="53">
        <f t="shared" si="0"/>
        <v>0</v>
      </c>
      <c r="G59" s="61"/>
      <c r="H59" s="61"/>
      <c r="I59" s="53">
        <f t="shared" si="1"/>
        <v>0</v>
      </c>
      <c r="J59" s="53" t="str">
        <f t="shared" si="2"/>
        <v/>
      </c>
      <c r="K59" s="53">
        <f t="shared" si="3"/>
        <v>0</v>
      </c>
      <c r="L59" s="53">
        <f t="shared" si="4"/>
        <v>0</v>
      </c>
      <c r="M59" s="64">
        <f>IF(A59="",0,(IF(ISNUMBER(MAY_26!G59),MAY_26!G59,0)+IF(ISNUMBER(JUN_26!G59),JUN_26!G59,0)+IF(ISNUMBER(JUL_26!G59),JUL_26!G59,0))/3)</f>
        <v>0</v>
      </c>
      <c r="N59" s="64">
        <f t="shared" si="5"/>
        <v>0</v>
      </c>
      <c r="O59" s="64">
        <f t="shared" si="6"/>
        <v>0</v>
      </c>
      <c r="P59" s="64">
        <f t="shared" si="7"/>
        <v>0</v>
      </c>
      <c r="Q59" s="65" t="str">
        <f t="shared" si="8"/>
        <v/>
      </c>
      <c r="R59" s="66" t="str">
        <f t="shared" si="9"/>
        <v>STOCKOUT</v>
      </c>
      <c r="S59" s="66" t="str">
        <f t="shared" si="10"/>
        <v>N/A</v>
      </c>
      <c r="T59" s="60"/>
    </row>
    <row r="60" spans="1:20" ht="16.5" customHeight="1" x14ac:dyDescent="0.35">
      <c r="A60" s="72" t="str">
        <f>IF(JAN_26!A60="","",JAN_26!A60)</f>
        <v>cefixime sp</v>
      </c>
      <c r="B60" s="72" t="str">
        <f>IF(JAN_26!B60="","",JAN_26!B60)</f>
        <v>bottle</v>
      </c>
      <c r="C60" s="55">
        <f>IF(JAN_26!C60="","",JAN_26!C60)</f>
        <v>6000</v>
      </c>
      <c r="D60" s="55">
        <f>IF(JUN_26!A60="","",JUN_26!F60)</f>
        <v>0</v>
      </c>
      <c r="E60" s="61"/>
      <c r="F60" s="55">
        <f t="shared" si="0"/>
        <v>0</v>
      </c>
      <c r="G60" s="61"/>
      <c r="H60" s="61"/>
      <c r="I60" s="55">
        <f t="shared" si="1"/>
        <v>0</v>
      </c>
      <c r="J60" s="55" t="str">
        <f t="shared" si="2"/>
        <v/>
      </c>
      <c r="K60" s="55">
        <f t="shared" si="3"/>
        <v>0</v>
      </c>
      <c r="L60" s="55">
        <f t="shared" si="4"/>
        <v>0</v>
      </c>
      <c r="M60" s="67">
        <f>IF(A60="",0,(IF(ISNUMBER(MAY_26!G60),MAY_26!G60,0)+IF(ISNUMBER(JUN_26!G60),JUN_26!G60,0)+IF(ISNUMBER(JUL_26!G60),JUL_26!G60,0))/3)</f>
        <v>0</v>
      </c>
      <c r="N60" s="67">
        <f t="shared" si="5"/>
        <v>0</v>
      </c>
      <c r="O60" s="67">
        <f t="shared" si="6"/>
        <v>0</v>
      </c>
      <c r="P60" s="67">
        <f t="shared" si="7"/>
        <v>0</v>
      </c>
      <c r="Q60" s="68" t="str">
        <f t="shared" si="8"/>
        <v/>
      </c>
      <c r="R60" s="69" t="str">
        <f t="shared" si="9"/>
        <v>STOCKOUT</v>
      </c>
      <c r="S60" s="69" t="str">
        <f t="shared" si="10"/>
        <v>N/A</v>
      </c>
      <c r="T60" s="60"/>
    </row>
    <row r="61" spans="1:20" ht="16.5" customHeight="1" x14ac:dyDescent="0.35">
      <c r="A61" s="71" t="str">
        <f>IF(JAN_26!A61="","",JAN_26!A61)</f>
        <v>Cefixime tabs</v>
      </c>
      <c r="B61" s="71" t="str">
        <f>IF(JAN_26!B61="","",JAN_26!B61)</f>
        <v>tablet</v>
      </c>
      <c r="C61" s="53">
        <f>IF(JAN_26!C61="","",JAN_26!C61)</f>
        <v>600</v>
      </c>
      <c r="D61" s="53">
        <f>IF(JUN_26!A61="","",JUN_26!F61)</f>
        <v>0</v>
      </c>
      <c r="E61" s="61"/>
      <c r="F61" s="53">
        <f t="shared" si="0"/>
        <v>0</v>
      </c>
      <c r="G61" s="61"/>
      <c r="H61" s="61"/>
      <c r="I61" s="53">
        <f t="shared" si="1"/>
        <v>0</v>
      </c>
      <c r="J61" s="53" t="str">
        <f t="shared" si="2"/>
        <v/>
      </c>
      <c r="K61" s="53">
        <f t="shared" si="3"/>
        <v>0</v>
      </c>
      <c r="L61" s="53">
        <f t="shared" si="4"/>
        <v>0</v>
      </c>
      <c r="M61" s="64">
        <f>IF(A61="",0,(IF(ISNUMBER(MAY_26!G61),MAY_26!G61,0)+IF(ISNUMBER(JUN_26!G61),JUN_26!G61,0)+IF(ISNUMBER(JUL_26!G61),JUL_26!G61,0))/3)</f>
        <v>0</v>
      </c>
      <c r="N61" s="64">
        <f t="shared" si="5"/>
        <v>0</v>
      </c>
      <c r="O61" s="64">
        <f t="shared" si="6"/>
        <v>0</v>
      </c>
      <c r="P61" s="64">
        <f t="shared" si="7"/>
        <v>0</v>
      </c>
      <c r="Q61" s="65" t="str">
        <f t="shared" si="8"/>
        <v/>
      </c>
      <c r="R61" s="66" t="str">
        <f t="shared" si="9"/>
        <v>STOCKOUT</v>
      </c>
      <c r="S61" s="66" t="str">
        <f t="shared" si="10"/>
        <v>N/A</v>
      </c>
      <c r="T61" s="60"/>
    </row>
    <row r="62" spans="1:20" ht="16.5" customHeight="1" x14ac:dyDescent="0.35">
      <c r="A62" s="72" t="str">
        <f>IF(JAN_26!A62="","",JAN_26!A62)</f>
        <v>Ceftriaxone inj</v>
      </c>
      <c r="B62" s="72" t="str">
        <f>IF(JAN_26!B62="","",JAN_26!B62)</f>
        <v>vial</v>
      </c>
      <c r="C62" s="55">
        <f>IF(JAN_26!C62="","",JAN_26!C62)</f>
        <v>600</v>
      </c>
      <c r="D62" s="55">
        <f>IF(JUN_26!A62="","",JUN_26!F62)</f>
        <v>151</v>
      </c>
      <c r="E62" s="61"/>
      <c r="F62" s="55">
        <f t="shared" si="0"/>
        <v>151</v>
      </c>
      <c r="G62" s="61"/>
      <c r="H62" s="61"/>
      <c r="I62" s="55">
        <f t="shared" si="1"/>
        <v>0</v>
      </c>
      <c r="J62" s="55" t="str">
        <f t="shared" si="2"/>
        <v/>
      </c>
      <c r="K62" s="55">
        <f t="shared" si="3"/>
        <v>0</v>
      </c>
      <c r="L62" s="55">
        <f t="shared" si="4"/>
        <v>90600</v>
      </c>
      <c r="M62" s="67">
        <f>IF(A62="",0,(IF(ISNUMBER(MAY_26!G62),MAY_26!G62,0)+IF(ISNUMBER(JUN_26!G62),JUN_26!G62,0)+IF(ISNUMBER(JUL_26!G62),JUL_26!G62,0))/3)</f>
        <v>0</v>
      </c>
      <c r="N62" s="67">
        <f t="shared" si="5"/>
        <v>0</v>
      </c>
      <c r="O62" s="67">
        <f t="shared" si="6"/>
        <v>0</v>
      </c>
      <c r="P62" s="67">
        <f t="shared" si="7"/>
        <v>0</v>
      </c>
      <c r="Q62" s="68" t="str">
        <f t="shared" si="8"/>
        <v/>
      </c>
      <c r="R62" s="69" t="str">
        <f t="shared" si="9"/>
        <v>OVERSTOCK</v>
      </c>
      <c r="S62" s="69" t="str">
        <f t="shared" si="10"/>
        <v>N/A</v>
      </c>
      <c r="T62" s="60"/>
    </row>
    <row r="63" spans="1:20" ht="16.5" customHeight="1" x14ac:dyDescent="0.35">
      <c r="A63" s="71" t="str">
        <f>IF(JAN_26!A63="","",JAN_26!A63)</f>
        <v>Chlorpheniramine tablets</v>
      </c>
      <c r="B63" s="71" t="str">
        <f>IF(JAN_26!B63="","",JAN_26!B63)</f>
        <v>tablet</v>
      </c>
      <c r="C63" s="53">
        <f>IF(JAN_26!C63="","",JAN_26!C63)</f>
        <v>15</v>
      </c>
      <c r="D63" s="53">
        <f>IF(JUN_26!A63="","",JUN_26!F63)</f>
        <v>1330</v>
      </c>
      <c r="E63" s="61"/>
      <c r="F63" s="53">
        <f t="shared" si="0"/>
        <v>1330</v>
      </c>
      <c r="G63" s="61"/>
      <c r="H63" s="61"/>
      <c r="I63" s="53">
        <f t="shared" si="1"/>
        <v>0</v>
      </c>
      <c r="J63" s="53" t="str">
        <f t="shared" si="2"/>
        <v/>
      </c>
      <c r="K63" s="53">
        <f t="shared" si="3"/>
        <v>0</v>
      </c>
      <c r="L63" s="53">
        <f t="shared" si="4"/>
        <v>19950</v>
      </c>
      <c r="M63" s="64">
        <f>IF(A63="",0,(IF(ISNUMBER(MAY_26!G63),MAY_26!G63,0)+IF(ISNUMBER(JUN_26!G63),JUN_26!G63,0)+IF(ISNUMBER(JUL_26!G63),JUL_26!G63,0))/3)</f>
        <v>0</v>
      </c>
      <c r="N63" s="64">
        <f t="shared" si="5"/>
        <v>0</v>
      </c>
      <c r="O63" s="64">
        <f t="shared" si="6"/>
        <v>0</v>
      </c>
      <c r="P63" s="64">
        <f t="shared" si="7"/>
        <v>0</v>
      </c>
      <c r="Q63" s="65" t="str">
        <f t="shared" si="8"/>
        <v/>
      </c>
      <c r="R63" s="66" t="str">
        <f t="shared" si="9"/>
        <v>OVERSTOCK</v>
      </c>
      <c r="S63" s="66" t="str">
        <f t="shared" si="10"/>
        <v>N/A</v>
      </c>
      <c r="T63" s="60"/>
    </row>
    <row r="64" spans="1:20" ht="16.5" customHeight="1" x14ac:dyDescent="0.35">
      <c r="A64" s="72" t="str">
        <f>IF(JAN_26!A64="","",JAN_26!A64)</f>
        <v>Cimetidine Injection</v>
      </c>
      <c r="B64" s="72" t="str">
        <f>IF(JAN_26!B64="","",JAN_26!B64)</f>
        <v>box</v>
      </c>
      <c r="C64" s="55">
        <f>IF(JAN_26!C64="","",JAN_26!C64)</f>
        <v>500</v>
      </c>
      <c r="D64" s="55">
        <f>IF(JUN_26!A64="","",JUN_26!F64)</f>
        <v>0</v>
      </c>
      <c r="E64" s="61"/>
      <c r="F64" s="55">
        <f t="shared" si="0"/>
        <v>0</v>
      </c>
      <c r="G64" s="61"/>
      <c r="H64" s="61"/>
      <c r="I64" s="55">
        <f t="shared" si="1"/>
        <v>0</v>
      </c>
      <c r="J64" s="55" t="str">
        <f t="shared" si="2"/>
        <v/>
      </c>
      <c r="K64" s="55">
        <f t="shared" si="3"/>
        <v>0</v>
      </c>
      <c r="L64" s="55">
        <f t="shared" si="4"/>
        <v>0</v>
      </c>
      <c r="M64" s="67">
        <f>IF(A64="",0,(IF(ISNUMBER(MAY_26!G64),MAY_26!G64,0)+IF(ISNUMBER(JUN_26!G64),JUN_26!G64,0)+IF(ISNUMBER(JUL_26!G64),JUL_26!G64,0))/3)</f>
        <v>0</v>
      </c>
      <c r="N64" s="67">
        <f t="shared" si="5"/>
        <v>0</v>
      </c>
      <c r="O64" s="67">
        <f t="shared" si="6"/>
        <v>0</v>
      </c>
      <c r="P64" s="67">
        <f t="shared" si="7"/>
        <v>0</v>
      </c>
      <c r="Q64" s="68" t="str">
        <f t="shared" si="8"/>
        <v/>
      </c>
      <c r="R64" s="69" t="str">
        <f t="shared" si="9"/>
        <v>STOCKOUT</v>
      </c>
      <c r="S64" s="69" t="str">
        <f t="shared" si="10"/>
        <v>N/A</v>
      </c>
      <c r="T64" s="60"/>
    </row>
    <row r="65" spans="1:20" ht="16.5" customHeight="1" x14ac:dyDescent="0.35">
      <c r="A65" s="71" t="str">
        <f>IF(JAN_26!A65="","",JAN_26!A65)</f>
        <v>cinclamox tabs</v>
      </c>
      <c r="B65" s="71" t="str">
        <f>IF(JAN_26!B65="","",JAN_26!B65)</f>
        <v>tablet</v>
      </c>
      <c r="C65" s="53">
        <f>IF(JAN_26!C65="","",JAN_26!C65)</f>
        <v>340</v>
      </c>
      <c r="D65" s="53">
        <f>IF(JUN_26!A65="","",JUN_26!F65)</f>
        <v>0</v>
      </c>
      <c r="E65" s="61"/>
      <c r="F65" s="53">
        <f t="shared" si="0"/>
        <v>0</v>
      </c>
      <c r="G65" s="61"/>
      <c r="H65" s="61"/>
      <c r="I65" s="53">
        <f t="shared" si="1"/>
        <v>0</v>
      </c>
      <c r="J65" s="53" t="str">
        <f t="shared" si="2"/>
        <v/>
      </c>
      <c r="K65" s="53">
        <f t="shared" si="3"/>
        <v>0</v>
      </c>
      <c r="L65" s="53">
        <f t="shared" si="4"/>
        <v>0</v>
      </c>
      <c r="M65" s="64">
        <f>IF(A65="",0,(IF(ISNUMBER(MAY_26!G65),MAY_26!G65,0)+IF(ISNUMBER(JUN_26!G65),JUN_26!G65,0)+IF(ISNUMBER(JUL_26!G65),JUL_26!G65,0))/3)</f>
        <v>0</v>
      </c>
      <c r="N65" s="64">
        <f t="shared" si="5"/>
        <v>0</v>
      </c>
      <c r="O65" s="64">
        <f t="shared" si="6"/>
        <v>0</v>
      </c>
      <c r="P65" s="64">
        <f t="shared" si="7"/>
        <v>0</v>
      </c>
      <c r="Q65" s="65" t="str">
        <f t="shared" si="8"/>
        <v/>
      </c>
      <c r="R65" s="66" t="str">
        <f t="shared" si="9"/>
        <v>STOCKOUT</v>
      </c>
      <c r="S65" s="66" t="str">
        <f t="shared" si="10"/>
        <v>N/A</v>
      </c>
      <c r="T65" s="60"/>
    </row>
    <row r="66" spans="1:20" ht="16.5" customHeight="1" x14ac:dyDescent="0.35">
      <c r="A66" s="72" t="str">
        <f>IF(JAN_26!A66="","",JAN_26!A66)</f>
        <v>Ciprofloxacine (500 mg)</v>
      </c>
      <c r="B66" s="72" t="str">
        <f>IF(JAN_26!B66="","",JAN_26!B66)</f>
        <v>tablet</v>
      </c>
      <c r="C66" s="55">
        <f>IF(JAN_26!C66="","",JAN_26!C66)</f>
        <v>80</v>
      </c>
      <c r="D66" s="55">
        <f>IF(JUN_26!A66="","",JUN_26!F66)</f>
        <v>480</v>
      </c>
      <c r="E66" s="61"/>
      <c r="F66" s="55">
        <f t="shared" si="0"/>
        <v>480</v>
      </c>
      <c r="G66" s="61"/>
      <c r="H66" s="61"/>
      <c r="I66" s="55">
        <f t="shared" si="1"/>
        <v>0</v>
      </c>
      <c r="J66" s="55" t="str">
        <f t="shared" si="2"/>
        <v/>
      </c>
      <c r="K66" s="55">
        <f t="shared" si="3"/>
        <v>0</v>
      </c>
      <c r="L66" s="55">
        <f t="shared" si="4"/>
        <v>38400</v>
      </c>
      <c r="M66" s="67">
        <f>IF(A66="",0,(IF(ISNUMBER(MAY_26!G66),MAY_26!G66,0)+IF(ISNUMBER(JUN_26!G66),JUN_26!G66,0)+IF(ISNUMBER(JUL_26!G66),JUL_26!G66,0))/3)</f>
        <v>0</v>
      </c>
      <c r="N66" s="67">
        <f t="shared" si="5"/>
        <v>0</v>
      </c>
      <c r="O66" s="67">
        <f t="shared" si="6"/>
        <v>0</v>
      </c>
      <c r="P66" s="67">
        <f t="shared" si="7"/>
        <v>0</v>
      </c>
      <c r="Q66" s="68" t="str">
        <f t="shared" si="8"/>
        <v/>
      </c>
      <c r="R66" s="69" t="str">
        <f t="shared" si="9"/>
        <v>OVERSTOCK</v>
      </c>
      <c r="S66" s="69" t="str">
        <f t="shared" si="10"/>
        <v>N/A</v>
      </c>
      <c r="T66" s="60"/>
    </row>
    <row r="67" spans="1:20" ht="16.5" customHeight="1" x14ac:dyDescent="0.35">
      <c r="A67" s="71" t="str">
        <f>IF(JAN_26!A67="","",JAN_26!A67)</f>
        <v>Clacium gluconate inj</v>
      </c>
      <c r="B67" s="71" t="str">
        <f>IF(JAN_26!B67="","",JAN_26!B67)</f>
        <v>amp</v>
      </c>
      <c r="C67" s="53">
        <f>IF(JAN_26!C67="","",JAN_26!C67)</f>
        <v>100</v>
      </c>
      <c r="D67" s="53">
        <f>IF(JUN_26!A67="","",JUN_26!F67)</f>
        <v>100</v>
      </c>
      <c r="E67" s="61"/>
      <c r="F67" s="53">
        <f t="shared" ref="F67:F130" si="11">IF(A67="","",D67+IF(ISNUMBER(E67),E67,0)-IF(ISNUMBER(G67),G67,0))</f>
        <v>100</v>
      </c>
      <c r="G67" s="61"/>
      <c r="H67" s="61"/>
      <c r="I67" s="53">
        <f t="shared" ref="I67:I130" si="12">IF(AND(ISNUMBER(G67),ISNUMBER(C67)),G67*C67,0)</f>
        <v>0</v>
      </c>
      <c r="J67" s="53" t="str">
        <f t="shared" ref="J67:J130" si="13">IF(AND(ISNUMBER(G67),ISNUMBER(H67)),H67-I67,"")</f>
        <v/>
      </c>
      <c r="K67" s="53">
        <f t="shared" ref="K67:K130" si="14">IF(OR(A67="",M67=0),0,MAX(O67-F67,0))</f>
        <v>0</v>
      </c>
      <c r="L67" s="53">
        <f t="shared" ref="L67:L130" si="15">IF(AND(ISNUMBER(C67),ISNUMBER(F67)),F67*C67,0)</f>
        <v>10000</v>
      </c>
      <c r="M67" s="64">
        <f>IF(A67="",0,(IF(ISNUMBER(MAY_26!G67),MAY_26!G67,0)+IF(ISNUMBER(JUN_26!G67),JUN_26!G67,0)+IF(ISNUMBER(JUL_26!G67),JUL_26!G67,0))/3)</f>
        <v>0</v>
      </c>
      <c r="N67" s="64">
        <f t="shared" ref="N67:N130" si="16">IF(M67=0,0,M67*Lead_Time_Months)</f>
        <v>0</v>
      </c>
      <c r="O67" s="64">
        <f t="shared" ref="O67:O130" si="17">IF(M67=0,0,M67*Max_Stock_Months)</f>
        <v>0</v>
      </c>
      <c r="P67" s="64">
        <f t="shared" ref="P67:P130" si="18">IF(M67=0,0,M67*Security_Stock_Months)</f>
        <v>0</v>
      </c>
      <c r="Q67" s="65" t="str">
        <f t="shared" ref="Q67:Q130" si="19">IF(OR(A67="",M67=0,F67&lt;=0),"",ROUND(F67/M67,1))</f>
        <v/>
      </c>
      <c r="R67" s="66" t="str">
        <f t="shared" ref="R67:R130" si="20">IF(A67="","",IF(F67&lt;=0,"STOCKOUT",IF(F67&lt;=P67,"LOW STOCK",IF(F67&gt;O67,"OVERSTOCK","ADEQUATE"))))</f>
        <v>OVERSTOCK</v>
      </c>
      <c r="S67" s="66" t="str">
        <f t="shared" ref="S67:S130" si="21">IF(AND(ISNUMBER(G67),ISNUMBER(H67)),IF(J67&gt;=0,"BALANCED","DEFICIT"),"N/A")</f>
        <v>N/A</v>
      </c>
      <c r="T67" s="60"/>
    </row>
    <row r="68" spans="1:20" ht="16.5" customHeight="1" x14ac:dyDescent="0.35">
      <c r="A68" s="72" t="str">
        <f>IF(JAN_26!A68="","",JAN_26!A68)</f>
        <v>Clarinex  adult</v>
      </c>
      <c r="B68" s="72" t="str">
        <f>IF(JAN_26!B68="","",JAN_26!B68)</f>
        <v>bottle</v>
      </c>
      <c r="C68" s="55">
        <f>IF(JAN_26!C68="","",JAN_26!C68)</f>
        <v>1500</v>
      </c>
      <c r="D68" s="55">
        <f>IF(JUN_26!A68="","",JUN_26!F68)</f>
        <v>0</v>
      </c>
      <c r="E68" s="61"/>
      <c r="F68" s="55">
        <f t="shared" si="11"/>
        <v>0</v>
      </c>
      <c r="G68" s="61"/>
      <c r="H68" s="61"/>
      <c r="I68" s="55">
        <f t="shared" si="12"/>
        <v>0</v>
      </c>
      <c r="J68" s="55" t="str">
        <f t="shared" si="13"/>
        <v/>
      </c>
      <c r="K68" s="55">
        <f t="shared" si="14"/>
        <v>0</v>
      </c>
      <c r="L68" s="55">
        <f t="shared" si="15"/>
        <v>0</v>
      </c>
      <c r="M68" s="67">
        <f>IF(A68="",0,(IF(ISNUMBER(MAY_26!G68),MAY_26!G68,0)+IF(ISNUMBER(JUN_26!G68),JUN_26!G68,0)+IF(ISNUMBER(JUL_26!G68),JUL_26!G68,0))/3)</f>
        <v>0</v>
      </c>
      <c r="N68" s="67">
        <f t="shared" si="16"/>
        <v>0</v>
      </c>
      <c r="O68" s="67">
        <f t="shared" si="17"/>
        <v>0</v>
      </c>
      <c r="P68" s="67">
        <f t="shared" si="18"/>
        <v>0</v>
      </c>
      <c r="Q68" s="68" t="str">
        <f t="shared" si="19"/>
        <v/>
      </c>
      <c r="R68" s="69" t="str">
        <f t="shared" si="20"/>
        <v>STOCKOUT</v>
      </c>
      <c r="S68" s="69" t="str">
        <f t="shared" si="21"/>
        <v>N/A</v>
      </c>
      <c r="T68" s="60"/>
    </row>
    <row r="69" spans="1:20" ht="16.5" customHeight="1" x14ac:dyDescent="0.35">
      <c r="A69" s="71" t="str">
        <f>IF(JAN_26!A69="","",JAN_26!A69)</f>
        <v>Clarinex  infant</v>
      </c>
      <c r="B69" s="71" t="str">
        <f>IF(JAN_26!B69="","",JAN_26!B69)</f>
        <v>bottle</v>
      </c>
      <c r="C69" s="53">
        <f>IF(JAN_26!C69="","",JAN_26!C69)</f>
        <v>1000</v>
      </c>
      <c r="D69" s="53">
        <f>IF(JUN_26!A69="","",JUN_26!F69)</f>
        <v>0</v>
      </c>
      <c r="E69" s="61"/>
      <c r="F69" s="53">
        <f t="shared" si="11"/>
        <v>0</v>
      </c>
      <c r="G69" s="61"/>
      <c r="H69" s="61"/>
      <c r="I69" s="53">
        <f t="shared" si="12"/>
        <v>0</v>
      </c>
      <c r="J69" s="53" t="str">
        <f t="shared" si="13"/>
        <v/>
      </c>
      <c r="K69" s="53">
        <f t="shared" si="14"/>
        <v>0</v>
      </c>
      <c r="L69" s="53">
        <f t="shared" si="15"/>
        <v>0</v>
      </c>
      <c r="M69" s="64">
        <f>IF(A69="",0,(IF(ISNUMBER(MAY_26!G69),MAY_26!G69,0)+IF(ISNUMBER(JUN_26!G69),JUN_26!G69,0)+IF(ISNUMBER(JUL_26!G69),JUL_26!G69,0))/3)</f>
        <v>0</v>
      </c>
      <c r="N69" s="64">
        <f t="shared" si="16"/>
        <v>0</v>
      </c>
      <c r="O69" s="64">
        <f t="shared" si="17"/>
        <v>0</v>
      </c>
      <c r="P69" s="64">
        <f t="shared" si="18"/>
        <v>0</v>
      </c>
      <c r="Q69" s="65" t="str">
        <f t="shared" si="19"/>
        <v/>
      </c>
      <c r="R69" s="66" t="str">
        <f t="shared" si="20"/>
        <v>STOCKOUT</v>
      </c>
      <c r="S69" s="66" t="str">
        <f t="shared" si="21"/>
        <v>N/A</v>
      </c>
      <c r="T69" s="60"/>
    </row>
    <row r="70" spans="1:20" ht="16.5" customHeight="1" x14ac:dyDescent="0.35">
      <c r="A70" s="72" t="str">
        <f>IF(JAN_26!A70="","",JAN_26!A70)</f>
        <v>CLAVICIN</v>
      </c>
      <c r="B70" s="72" t="str">
        <f>IF(JAN_26!B70="","",JAN_26!B70)</f>
        <v>infusion</v>
      </c>
      <c r="C70" s="55">
        <f>IF(JAN_26!C70="","",JAN_26!C70)</f>
        <v>1000</v>
      </c>
      <c r="D70" s="55">
        <f>IF(JUN_26!A70="","",JUN_26!F70)</f>
        <v>0</v>
      </c>
      <c r="E70" s="61"/>
      <c r="F70" s="55">
        <f t="shared" si="11"/>
        <v>0</v>
      </c>
      <c r="G70" s="61"/>
      <c r="H70" s="61"/>
      <c r="I70" s="55">
        <f t="shared" si="12"/>
        <v>0</v>
      </c>
      <c r="J70" s="55" t="str">
        <f t="shared" si="13"/>
        <v/>
      </c>
      <c r="K70" s="55">
        <f t="shared" si="14"/>
        <v>0</v>
      </c>
      <c r="L70" s="55">
        <f t="shared" si="15"/>
        <v>0</v>
      </c>
      <c r="M70" s="67">
        <f>IF(A70="",0,(IF(ISNUMBER(MAY_26!G70),MAY_26!G70,0)+IF(ISNUMBER(JUN_26!G70),JUN_26!G70,0)+IF(ISNUMBER(JUL_26!G70),JUL_26!G70,0))/3)</f>
        <v>0</v>
      </c>
      <c r="N70" s="67">
        <f t="shared" si="16"/>
        <v>0</v>
      </c>
      <c r="O70" s="67">
        <f t="shared" si="17"/>
        <v>0</v>
      </c>
      <c r="P70" s="67">
        <f t="shared" si="18"/>
        <v>0</v>
      </c>
      <c r="Q70" s="68" t="str">
        <f t="shared" si="19"/>
        <v/>
      </c>
      <c r="R70" s="69" t="str">
        <f t="shared" si="20"/>
        <v>STOCKOUT</v>
      </c>
      <c r="S70" s="69" t="str">
        <f t="shared" si="21"/>
        <v>N/A</v>
      </c>
      <c r="T70" s="60"/>
    </row>
    <row r="71" spans="1:20" ht="16.5" customHeight="1" x14ac:dyDescent="0.35">
      <c r="A71" s="71" t="str">
        <f>IF(JAN_26!A71="","",JAN_26!A71)</f>
        <v>Clindamycin</v>
      </c>
      <c r="B71" s="71" t="str">
        <f>IF(JAN_26!B71="","",JAN_26!B71)</f>
        <v>tab</v>
      </c>
      <c r="C71" s="53">
        <f>IF(JAN_26!C71="","",JAN_26!C71)</f>
        <v>25</v>
      </c>
      <c r="D71" s="53">
        <f>IF(JUN_26!A71="","",JUN_26!F71)</f>
        <v>0</v>
      </c>
      <c r="E71" s="61"/>
      <c r="F71" s="53">
        <f t="shared" si="11"/>
        <v>0</v>
      </c>
      <c r="G71" s="61"/>
      <c r="H71" s="61"/>
      <c r="I71" s="53">
        <f t="shared" si="12"/>
        <v>0</v>
      </c>
      <c r="J71" s="53" t="str">
        <f t="shared" si="13"/>
        <v/>
      </c>
      <c r="K71" s="53">
        <f t="shared" si="14"/>
        <v>0</v>
      </c>
      <c r="L71" s="53">
        <f t="shared" si="15"/>
        <v>0</v>
      </c>
      <c r="M71" s="64">
        <f>IF(A71="",0,(IF(ISNUMBER(MAY_26!G71),MAY_26!G71,0)+IF(ISNUMBER(JUN_26!G71),JUN_26!G71,0)+IF(ISNUMBER(JUL_26!G71),JUL_26!G71,0))/3)</f>
        <v>0</v>
      </c>
      <c r="N71" s="64">
        <f t="shared" si="16"/>
        <v>0</v>
      </c>
      <c r="O71" s="64">
        <f t="shared" si="17"/>
        <v>0</v>
      </c>
      <c r="P71" s="64">
        <f t="shared" si="18"/>
        <v>0</v>
      </c>
      <c r="Q71" s="65" t="str">
        <f t="shared" si="19"/>
        <v/>
      </c>
      <c r="R71" s="66" t="str">
        <f t="shared" si="20"/>
        <v>STOCKOUT</v>
      </c>
      <c r="S71" s="66" t="str">
        <f t="shared" si="21"/>
        <v>N/A</v>
      </c>
      <c r="T71" s="60"/>
    </row>
    <row r="72" spans="1:20" ht="16.5" customHeight="1" x14ac:dyDescent="0.35">
      <c r="A72" s="72" t="str">
        <f>IF(JAN_26!A72="","",JAN_26!A72)</f>
        <v>Cloxacillin 250mg</v>
      </c>
      <c r="B72" s="72" t="str">
        <f>IF(JAN_26!B72="","",JAN_26!B72)</f>
        <v>tablet</v>
      </c>
      <c r="C72" s="55">
        <f>IF(JAN_26!C72="","",JAN_26!C72)</f>
        <v>40</v>
      </c>
      <c r="D72" s="55">
        <f>IF(JUN_26!A72="","",JUN_26!F72)</f>
        <v>0</v>
      </c>
      <c r="E72" s="61"/>
      <c r="F72" s="55">
        <f t="shared" si="11"/>
        <v>0</v>
      </c>
      <c r="G72" s="61"/>
      <c r="H72" s="61"/>
      <c r="I72" s="55">
        <f t="shared" si="12"/>
        <v>0</v>
      </c>
      <c r="J72" s="55" t="str">
        <f t="shared" si="13"/>
        <v/>
      </c>
      <c r="K72" s="55">
        <f t="shared" si="14"/>
        <v>0</v>
      </c>
      <c r="L72" s="55">
        <f t="shared" si="15"/>
        <v>0</v>
      </c>
      <c r="M72" s="67">
        <f>IF(A72="",0,(IF(ISNUMBER(MAY_26!G72),MAY_26!G72,0)+IF(ISNUMBER(JUN_26!G72),JUN_26!G72,0)+IF(ISNUMBER(JUL_26!G72),JUL_26!G72,0))/3)</f>
        <v>0</v>
      </c>
      <c r="N72" s="67">
        <f t="shared" si="16"/>
        <v>0</v>
      </c>
      <c r="O72" s="67">
        <f t="shared" si="17"/>
        <v>0</v>
      </c>
      <c r="P72" s="67">
        <f t="shared" si="18"/>
        <v>0</v>
      </c>
      <c r="Q72" s="68" t="str">
        <f t="shared" si="19"/>
        <v/>
      </c>
      <c r="R72" s="69" t="str">
        <f t="shared" si="20"/>
        <v>STOCKOUT</v>
      </c>
      <c r="S72" s="69" t="str">
        <f t="shared" si="21"/>
        <v>N/A</v>
      </c>
      <c r="T72" s="60"/>
    </row>
    <row r="73" spans="1:20" ht="16.5" customHeight="1" x14ac:dyDescent="0.35">
      <c r="A73" s="71" t="str">
        <f>IF(JAN_26!A73="","",JAN_26!A73)</f>
        <v>Cloxacillin 500mg</v>
      </c>
      <c r="B73" s="71" t="str">
        <f>IF(JAN_26!B73="","",JAN_26!B73)</f>
        <v>tablet</v>
      </c>
      <c r="C73" s="53">
        <f>IF(JAN_26!C73="","",JAN_26!C73)</f>
        <v>80</v>
      </c>
      <c r="D73" s="53">
        <f>IF(JUN_26!A73="","",JUN_26!F73)</f>
        <v>460</v>
      </c>
      <c r="E73" s="61"/>
      <c r="F73" s="53">
        <f t="shared" si="11"/>
        <v>460</v>
      </c>
      <c r="G73" s="61"/>
      <c r="H73" s="61"/>
      <c r="I73" s="53">
        <f t="shared" si="12"/>
        <v>0</v>
      </c>
      <c r="J73" s="53" t="str">
        <f t="shared" si="13"/>
        <v/>
      </c>
      <c r="K73" s="53">
        <f t="shared" si="14"/>
        <v>0</v>
      </c>
      <c r="L73" s="53">
        <f t="shared" si="15"/>
        <v>36800</v>
      </c>
      <c r="M73" s="64">
        <f>IF(A73="",0,(IF(ISNUMBER(MAY_26!G73),MAY_26!G73,0)+IF(ISNUMBER(JUN_26!G73),JUN_26!G73,0)+IF(ISNUMBER(JUL_26!G73),JUL_26!G73,0))/3)</f>
        <v>0</v>
      </c>
      <c r="N73" s="64">
        <f t="shared" si="16"/>
        <v>0</v>
      </c>
      <c r="O73" s="64">
        <f t="shared" si="17"/>
        <v>0</v>
      </c>
      <c r="P73" s="64">
        <f t="shared" si="18"/>
        <v>0</v>
      </c>
      <c r="Q73" s="65" t="str">
        <f t="shared" si="19"/>
        <v/>
      </c>
      <c r="R73" s="66" t="str">
        <f t="shared" si="20"/>
        <v>OVERSTOCK</v>
      </c>
      <c r="S73" s="66" t="str">
        <f t="shared" si="21"/>
        <v>N/A</v>
      </c>
      <c r="T73" s="60"/>
    </row>
    <row r="74" spans="1:20" ht="16.5" customHeight="1" x14ac:dyDescent="0.35">
      <c r="A74" s="72" t="str">
        <f>IF(JAN_26!A74="","",JAN_26!A74)</f>
        <v>Cloxacillin 500mg inj</v>
      </c>
      <c r="B74" s="72" t="str">
        <f>IF(JAN_26!B74="","",JAN_26!B74)</f>
        <v>inj</v>
      </c>
      <c r="C74" s="55">
        <f>IF(JAN_26!C74="","",JAN_26!C74)</f>
        <v>500</v>
      </c>
      <c r="D74" s="55">
        <f>IF(JUN_26!A74="","",JUN_26!F74)</f>
        <v>55</v>
      </c>
      <c r="E74" s="61"/>
      <c r="F74" s="55">
        <f t="shared" si="11"/>
        <v>55</v>
      </c>
      <c r="G74" s="61"/>
      <c r="H74" s="61"/>
      <c r="I74" s="55">
        <f t="shared" si="12"/>
        <v>0</v>
      </c>
      <c r="J74" s="55" t="str">
        <f t="shared" si="13"/>
        <v/>
      </c>
      <c r="K74" s="55">
        <f t="shared" si="14"/>
        <v>0</v>
      </c>
      <c r="L74" s="55">
        <f t="shared" si="15"/>
        <v>27500</v>
      </c>
      <c r="M74" s="67">
        <f>IF(A74="",0,(IF(ISNUMBER(MAY_26!G74),MAY_26!G74,0)+IF(ISNUMBER(JUN_26!G74),JUN_26!G74,0)+IF(ISNUMBER(JUL_26!G74),JUL_26!G74,0))/3)</f>
        <v>0</v>
      </c>
      <c r="N74" s="67">
        <f t="shared" si="16"/>
        <v>0</v>
      </c>
      <c r="O74" s="67">
        <f t="shared" si="17"/>
        <v>0</v>
      </c>
      <c r="P74" s="67">
        <f t="shared" si="18"/>
        <v>0</v>
      </c>
      <c r="Q74" s="68" t="str">
        <f t="shared" si="19"/>
        <v/>
      </c>
      <c r="R74" s="69" t="str">
        <f t="shared" si="20"/>
        <v>OVERSTOCK</v>
      </c>
      <c r="S74" s="69" t="str">
        <f t="shared" si="21"/>
        <v>N/A</v>
      </c>
      <c r="T74" s="60"/>
    </row>
    <row r="75" spans="1:20" ht="16.5" customHeight="1" x14ac:dyDescent="0.35">
      <c r="A75" s="71" t="str">
        <f>IF(JAN_26!A75="","",JAN_26!A75)</f>
        <v>Co-trimaxole</v>
      </c>
      <c r="B75" s="71" t="str">
        <f>IF(JAN_26!B75="","",JAN_26!B75)</f>
        <v>tablet</v>
      </c>
      <c r="C75" s="53">
        <f>IF(JAN_26!C75="","",JAN_26!C75)</f>
        <v>15</v>
      </c>
      <c r="D75" s="53">
        <f>IF(JUN_26!A75="","",JUN_26!F75)</f>
        <v>660</v>
      </c>
      <c r="E75" s="61"/>
      <c r="F75" s="53">
        <f t="shared" si="11"/>
        <v>660</v>
      </c>
      <c r="G75" s="61"/>
      <c r="H75" s="61"/>
      <c r="I75" s="53">
        <f t="shared" si="12"/>
        <v>0</v>
      </c>
      <c r="J75" s="53" t="str">
        <f t="shared" si="13"/>
        <v/>
      </c>
      <c r="K75" s="53">
        <f t="shared" si="14"/>
        <v>0</v>
      </c>
      <c r="L75" s="53">
        <f t="shared" si="15"/>
        <v>9900</v>
      </c>
      <c r="M75" s="64">
        <f>IF(A75="",0,(IF(ISNUMBER(MAY_26!G75),MAY_26!G75,0)+IF(ISNUMBER(JUN_26!G75),JUN_26!G75,0)+IF(ISNUMBER(JUL_26!G75),JUL_26!G75,0))/3)</f>
        <v>0</v>
      </c>
      <c r="N75" s="64">
        <f t="shared" si="16"/>
        <v>0</v>
      </c>
      <c r="O75" s="64">
        <f t="shared" si="17"/>
        <v>0</v>
      </c>
      <c r="P75" s="64">
        <f t="shared" si="18"/>
        <v>0</v>
      </c>
      <c r="Q75" s="65" t="str">
        <f t="shared" si="19"/>
        <v/>
      </c>
      <c r="R75" s="66" t="str">
        <f t="shared" si="20"/>
        <v>OVERSTOCK</v>
      </c>
      <c r="S75" s="66" t="str">
        <f t="shared" si="21"/>
        <v>N/A</v>
      </c>
      <c r="T75" s="60"/>
    </row>
    <row r="76" spans="1:20" ht="16.5" customHeight="1" x14ac:dyDescent="0.35">
      <c r="A76" s="72" t="str">
        <f>IF(JAN_26!A76="","",JAN_26!A76)</f>
        <v>cofflin</v>
      </c>
      <c r="B76" s="72" t="str">
        <f>IF(JAN_26!B76="","",JAN_26!B76)</f>
        <v>item</v>
      </c>
      <c r="C76" s="55">
        <f>IF(JAN_26!C76="","",JAN_26!C76)</f>
        <v>1500</v>
      </c>
      <c r="D76" s="55">
        <f>IF(JUN_26!A76="","",JUN_26!F76)</f>
        <v>0</v>
      </c>
      <c r="E76" s="61"/>
      <c r="F76" s="55">
        <f t="shared" si="11"/>
        <v>0</v>
      </c>
      <c r="G76" s="61"/>
      <c r="H76" s="61"/>
      <c r="I76" s="55">
        <f t="shared" si="12"/>
        <v>0</v>
      </c>
      <c r="J76" s="55" t="str">
        <f t="shared" si="13"/>
        <v/>
      </c>
      <c r="K76" s="55">
        <f t="shared" si="14"/>
        <v>0</v>
      </c>
      <c r="L76" s="55">
        <f t="shared" si="15"/>
        <v>0</v>
      </c>
      <c r="M76" s="67">
        <f>IF(A76="",0,(IF(ISNUMBER(MAY_26!G76),MAY_26!G76,0)+IF(ISNUMBER(JUN_26!G76),JUN_26!G76,0)+IF(ISNUMBER(JUL_26!G76),JUL_26!G76,0))/3)</f>
        <v>0</v>
      </c>
      <c r="N76" s="67">
        <f t="shared" si="16"/>
        <v>0</v>
      </c>
      <c r="O76" s="67">
        <f t="shared" si="17"/>
        <v>0</v>
      </c>
      <c r="P76" s="67">
        <f t="shared" si="18"/>
        <v>0</v>
      </c>
      <c r="Q76" s="68" t="str">
        <f t="shared" si="19"/>
        <v/>
      </c>
      <c r="R76" s="69" t="str">
        <f t="shared" si="20"/>
        <v>STOCKOUT</v>
      </c>
      <c r="S76" s="69" t="str">
        <f t="shared" si="21"/>
        <v>N/A</v>
      </c>
      <c r="T76" s="60"/>
    </row>
    <row r="77" spans="1:20" ht="16.5" customHeight="1" x14ac:dyDescent="0.35">
      <c r="A77" s="71" t="str">
        <f>IF(JAN_26!A77="","",JAN_26!A77)</f>
        <v>cold cap</v>
      </c>
      <c r="B77" s="71" t="str">
        <f>IF(JAN_26!B77="","",JAN_26!B77)</f>
        <v>syrup</v>
      </c>
      <c r="C77" s="53">
        <f>IF(JAN_26!C77="","",JAN_26!C77)</f>
        <v>25</v>
      </c>
      <c r="D77" s="53">
        <f>IF(JUN_26!A77="","",JUN_26!F77)</f>
        <v>0</v>
      </c>
      <c r="E77" s="61"/>
      <c r="F77" s="53">
        <f t="shared" si="11"/>
        <v>0</v>
      </c>
      <c r="G77" s="61"/>
      <c r="H77" s="61"/>
      <c r="I77" s="53">
        <f t="shared" si="12"/>
        <v>0</v>
      </c>
      <c r="J77" s="53" t="str">
        <f t="shared" si="13"/>
        <v/>
      </c>
      <c r="K77" s="53">
        <f t="shared" si="14"/>
        <v>0</v>
      </c>
      <c r="L77" s="53">
        <f t="shared" si="15"/>
        <v>0</v>
      </c>
      <c r="M77" s="64">
        <f>IF(A77="",0,(IF(ISNUMBER(MAY_26!G77),MAY_26!G77,0)+IF(ISNUMBER(JUN_26!G77),JUN_26!G77,0)+IF(ISNUMBER(JUL_26!G77),JUL_26!G77,0))/3)</f>
        <v>0</v>
      </c>
      <c r="N77" s="64">
        <f t="shared" si="16"/>
        <v>0</v>
      </c>
      <c r="O77" s="64">
        <f t="shared" si="17"/>
        <v>0</v>
      </c>
      <c r="P77" s="64">
        <f t="shared" si="18"/>
        <v>0</v>
      </c>
      <c r="Q77" s="65" t="str">
        <f t="shared" si="19"/>
        <v/>
      </c>
      <c r="R77" s="66" t="str">
        <f t="shared" si="20"/>
        <v>STOCKOUT</v>
      </c>
      <c r="S77" s="66" t="str">
        <f t="shared" si="21"/>
        <v>N/A</v>
      </c>
      <c r="T77" s="60"/>
    </row>
    <row r="78" spans="1:20" ht="16.5" customHeight="1" x14ac:dyDescent="0.35">
      <c r="A78" s="72" t="str">
        <f>IF(JAN_26!A78="","",JAN_26!A78)</f>
        <v>combiart 20/120 - 12</v>
      </c>
      <c r="B78" s="72" t="str">
        <f>IF(JAN_26!B78="","",JAN_26!B78)</f>
        <v>tablet</v>
      </c>
      <c r="C78" s="55">
        <f>IF(JAN_26!C78="","",JAN_26!C78)</f>
        <v>80</v>
      </c>
      <c r="D78" s="55">
        <f>IF(JUN_26!A78="","",JUN_26!F78)</f>
        <v>157</v>
      </c>
      <c r="E78" s="61"/>
      <c r="F78" s="55">
        <f t="shared" si="11"/>
        <v>157</v>
      </c>
      <c r="G78" s="61"/>
      <c r="H78" s="61"/>
      <c r="I78" s="55">
        <f t="shared" si="12"/>
        <v>0</v>
      </c>
      <c r="J78" s="55" t="str">
        <f t="shared" si="13"/>
        <v/>
      </c>
      <c r="K78" s="55">
        <f t="shared" si="14"/>
        <v>0</v>
      </c>
      <c r="L78" s="55">
        <f t="shared" si="15"/>
        <v>12560</v>
      </c>
      <c r="M78" s="67">
        <f>IF(A78="",0,(IF(ISNUMBER(MAY_26!G78),MAY_26!G78,0)+IF(ISNUMBER(JUN_26!G78),JUN_26!G78,0)+IF(ISNUMBER(JUL_26!G78),JUL_26!G78,0))/3)</f>
        <v>0</v>
      </c>
      <c r="N78" s="67">
        <f t="shared" si="16"/>
        <v>0</v>
      </c>
      <c r="O78" s="67">
        <f t="shared" si="17"/>
        <v>0</v>
      </c>
      <c r="P78" s="67">
        <f t="shared" si="18"/>
        <v>0</v>
      </c>
      <c r="Q78" s="68" t="str">
        <f t="shared" si="19"/>
        <v/>
      </c>
      <c r="R78" s="69" t="str">
        <f t="shared" si="20"/>
        <v>OVERSTOCK</v>
      </c>
      <c r="S78" s="69" t="str">
        <f t="shared" si="21"/>
        <v>N/A</v>
      </c>
      <c r="T78" s="60"/>
    </row>
    <row r="79" spans="1:20" ht="16.5" customHeight="1" x14ac:dyDescent="0.35">
      <c r="A79" s="71" t="str">
        <f>IF(JAN_26!A79="","",JAN_26!A79)</f>
        <v>combiart 20/120 - 18</v>
      </c>
      <c r="B79" s="71" t="str">
        <f>IF(JAN_26!B79="","",JAN_26!B79)</f>
        <v>tablet</v>
      </c>
      <c r="C79" s="53">
        <f>IF(JAN_26!C79="","",JAN_26!C79)</f>
        <v>55</v>
      </c>
      <c r="D79" s="53">
        <f>IF(JUN_26!A79="","",JUN_26!F79)</f>
        <v>179</v>
      </c>
      <c r="E79" s="61"/>
      <c r="F79" s="53">
        <f t="shared" si="11"/>
        <v>179</v>
      </c>
      <c r="G79" s="61"/>
      <c r="H79" s="61"/>
      <c r="I79" s="53">
        <f t="shared" si="12"/>
        <v>0</v>
      </c>
      <c r="J79" s="53" t="str">
        <f t="shared" si="13"/>
        <v/>
      </c>
      <c r="K79" s="53">
        <f t="shared" si="14"/>
        <v>0</v>
      </c>
      <c r="L79" s="53">
        <f t="shared" si="15"/>
        <v>9845</v>
      </c>
      <c r="M79" s="64">
        <f>IF(A79="",0,(IF(ISNUMBER(MAY_26!G79),MAY_26!G79,0)+IF(ISNUMBER(JUN_26!G79),JUN_26!G79,0)+IF(ISNUMBER(JUL_26!G79),JUL_26!G79,0))/3)</f>
        <v>0</v>
      </c>
      <c r="N79" s="64">
        <f t="shared" si="16"/>
        <v>0</v>
      </c>
      <c r="O79" s="64">
        <f t="shared" si="17"/>
        <v>0</v>
      </c>
      <c r="P79" s="64">
        <f t="shared" si="18"/>
        <v>0</v>
      </c>
      <c r="Q79" s="65" t="str">
        <f t="shared" si="19"/>
        <v/>
      </c>
      <c r="R79" s="66" t="str">
        <f t="shared" si="20"/>
        <v>OVERSTOCK</v>
      </c>
      <c r="S79" s="66" t="str">
        <f t="shared" si="21"/>
        <v>N/A</v>
      </c>
      <c r="T79" s="60"/>
    </row>
    <row r="80" spans="1:20" ht="16.5" customHeight="1" x14ac:dyDescent="0.35">
      <c r="A80" s="72" t="str">
        <f>IF(JAN_26!A80="","",JAN_26!A80)</f>
        <v>combiart 20/120 - 24</v>
      </c>
      <c r="B80" s="72" t="str">
        <f>IF(JAN_26!B80="","",JAN_26!B80)</f>
        <v>tablet</v>
      </c>
      <c r="C80" s="55">
        <f>IF(JAN_26!C80="","",JAN_26!C80)</f>
        <v>41</v>
      </c>
      <c r="D80" s="55">
        <f>IF(JUN_26!A80="","",JUN_26!F80)</f>
        <v>379</v>
      </c>
      <c r="E80" s="61"/>
      <c r="F80" s="55">
        <f t="shared" si="11"/>
        <v>379</v>
      </c>
      <c r="G80" s="61"/>
      <c r="H80" s="61"/>
      <c r="I80" s="55">
        <f t="shared" si="12"/>
        <v>0</v>
      </c>
      <c r="J80" s="55" t="str">
        <f t="shared" si="13"/>
        <v/>
      </c>
      <c r="K80" s="55">
        <f t="shared" si="14"/>
        <v>0</v>
      </c>
      <c r="L80" s="55">
        <f t="shared" si="15"/>
        <v>15539</v>
      </c>
      <c r="M80" s="67">
        <f>IF(A80="",0,(IF(ISNUMBER(MAY_26!G80),MAY_26!G80,0)+IF(ISNUMBER(JUN_26!G80),JUN_26!G80,0)+IF(ISNUMBER(JUL_26!G80),JUL_26!G80,0))/3)</f>
        <v>0</v>
      </c>
      <c r="N80" s="67">
        <f t="shared" si="16"/>
        <v>0</v>
      </c>
      <c r="O80" s="67">
        <f t="shared" si="17"/>
        <v>0</v>
      </c>
      <c r="P80" s="67">
        <f t="shared" si="18"/>
        <v>0</v>
      </c>
      <c r="Q80" s="68" t="str">
        <f t="shared" si="19"/>
        <v/>
      </c>
      <c r="R80" s="69" t="str">
        <f t="shared" si="20"/>
        <v>OVERSTOCK</v>
      </c>
      <c r="S80" s="69" t="str">
        <f t="shared" si="21"/>
        <v>N/A</v>
      </c>
      <c r="T80" s="60"/>
    </row>
    <row r="81" spans="1:20" ht="16.5" customHeight="1" x14ac:dyDescent="0.35">
      <c r="A81" s="71" t="str">
        <f>IF(JAN_26!A81="","",JAN_26!A81)</f>
        <v>combiart 20/120 - 6</v>
      </c>
      <c r="B81" s="71" t="str">
        <f>IF(JAN_26!B81="","",JAN_26!B81)</f>
        <v>tablet</v>
      </c>
      <c r="C81" s="53" t="str">
        <f>IF(JAN_26!C81="","",JAN_26!C81)</f>
        <v/>
      </c>
      <c r="D81" s="53">
        <f>IF(JUN_26!A81="","",JUN_26!F81)</f>
        <v>150</v>
      </c>
      <c r="E81" s="61"/>
      <c r="F81" s="53">
        <f t="shared" si="11"/>
        <v>150</v>
      </c>
      <c r="G81" s="61"/>
      <c r="H81" s="61"/>
      <c r="I81" s="53">
        <f t="shared" si="12"/>
        <v>0</v>
      </c>
      <c r="J81" s="53" t="str">
        <f t="shared" si="13"/>
        <v/>
      </c>
      <c r="K81" s="53">
        <f t="shared" si="14"/>
        <v>0</v>
      </c>
      <c r="L81" s="53">
        <f t="shared" si="15"/>
        <v>0</v>
      </c>
      <c r="M81" s="64">
        <f>IF(A81="",0,(IF(ISNUMBER(MAY_26!G81),MAY_26!G81,0)+IF(ISNUMBER(JUN_26!G81),JUN_26!G81,0)+IF(ISNUMBER(JUL_26!G81),JUL_26!G81,0))/3)</f>
        <v>0</v>
      </c>
      <c r="N81" s="64">
        <f t="shared" si="16"/>
        <v>0</v>
      </c>
      <c r="O81" s="64">
        <f t="shared" si="17"/>
        <v>0</v>
      </c>
      <c r="P81" s="64">
        <f t="shared" si="18"/>
        <v>0</v>
      </c>
      <c r="Q81" s="65" t="str">
        <f t="shared" si="19"/>
        <v/>
      </c>
      <c r="R81" s="66" t="str">
        <f t="shared" si="20"/>
        <v>OVERSTOCK</v>
      </c>
      <c r="S81" s="66" t="str">
        <f t="shared" si="21"/>
        <v>N/A</v>
      </c>
      <c r="T81" s="60"/>
    </row>
    <row r="82" spans="1:20" ht="16.5" customHeight="1" x14ac:dyDescent="0.35">
      <c r="A82" s="72" t="str">
        <f>IF(JAN_26!A82="","",JAN_26!A82)</f>
        <v>combiart 80/480</v>
      </c>
      <c r="B82" s="72" t="str">
        <f>IF(JAN_26!B82="","",JAN_26!B82)</f>
        <v>tablet</v>
      </c>
      <c r="C82" s="55">
        <f>IF(JAN_26!C82="","",JAN_26!C82)</f>
        <v>250</v>
      </c>
      <c r="D82" s="55">
        <f>IF(JUN_26!A82="","",JUN_26!F82)</f>
        <v>0</v>
      </c>
      <c r="E82" s="61"/>
      <c r="F82" s="55">
        <f t="shared" si="11"/>
        <v>0</v>
      </c>
      <c r="G82" s="61"/>
      <c r="H82" s="61"/>
      <c r="I82" s="55">
        <f t="shared" si="12"/>
        <v>0</v>
      </c>
      <c r="J82" s="55" t="str">
        <f t="shared" si="13"/>
        <v/>
      </c>
      <c r="K82" s="55">
        <f t="shared" si="14"/>
        <v>0</v>
      </c>
      <c r="L82" s="55">
        <f t="shared" si="15"/>
        <v>0</v>
      </c>
      <c r="M82" s="67">
        <f>IF(A82="",0,(IF(ISNUMBER(MAY_26!G82),MAY_26!G82,0)+IF(ISNUMBER(JUN_26!G82),JUN_26!G82,0)+IF(ISNUMBER(JUL_26!G82),JUL_26!G82,0))/3)</f>
        <v>0</v>
      </c>
      <c r="N82" s="67">
        <f t="shared" si="16"/>
        <v>0</v>
      </c>
      <c r="O82" s="67">
        <f t="shared" si="17"/>
        <v>0</v>
      </c>
      <c r="P82" s="67">
        <f t="shared" si="18"/>
        <v>0</v>
      </c>
      <c r="Q82" s="68" t="str">
        <f t="shared" si="19"/>
        <v/>
      </c>
      <c r="R82" s="69" t="str">
        <f t="shared" si="20"/>
        <v>STOCKOUT</v>
      </c>
      <c r="S82" s="69" t="str">
        <f t="shared" si="21"/>
        <v>N/A</v>
      </c>
      <c r="T82" s="60"/>
    </row>
    <row r="83" spans="1:20" ht="16.5" customHeight="1" x14ac:dyDescent="0.35">
      <c r="A83" s="71" t="str">
        <f>IF(JAN_26!A83="","",JAN_26!A83)</f>
        <v>Condom (male)</v>
      </c>
      <c r="B83" s="71" t="str">
        <f>IF(JAN_26!B83="","",JAN_26!B83)</f>
        <v/>
      </c>
      <c r="C83" s="53" t="str">
        <f>IF(JAN_26!C83="","",JAN_26!C83)</f>
        <v/>
      </c>
      <c r="D83" s="53">
        <f>IF(JUN_26!A83="","",JUN_26!F83)</f>
        <v>0</v>
      </c>
      <c r="E83" s="61"/>
      <c r="F83" s="53">
        <f t="shared" si="11"/>
        <v>0</v>
      </c>
      <c r="G83" s="61"/>
      <c r="H83" s="61"/>
      <c r="I83" s="53">
        <f t="shared" si="12"/>
        <v>0</v>
      </c>
      <c r="J83" s="53" t="str">
        <f t="shared" si="13"/>
        <v/>
      </c>
      <c r="K83" s="53">
        <f t="shared" si="14"/>
        <v>0</v>
      </c>
      <c r="L83" s="53">
        <f t="shared" si="15"/>
        <v>0</v>
      </c>
      <c r="M83" s="64">
        <f>IF(A83="",0,(IF(ISNUMBER(MAY_26!G83),MAY_26!G83,0)+IF(ISNUMBER(JUN_26!G83),JUN_26!G83,0)+IF(ISNUMBER(JUL_26!G83),JUL_26!G83,0))/3)</f>
        <v>0</v>
      </c>
      <c r="N83" s="64">
        <f t="shared" si="16"/>
        <v>0</v>
      </c>
      <c r="O83" s="64">
        <f t="shared" si="17"/>
        <v>0</v>
      </c>
      <c r="P83" s="64">
        <f t="shared" si="18"/>
        <v>0</v>
      </c>
      <c r="Q83" s="65" t="str">
        <f t="shared" si="19"/>
        <v/>
      </c>
      <c r="R83" s="66" t="str">
        <f t="shared" si="20"/>
        <v>STOCKOUT</v>
      </c>
      <c r="S83" s="66" t="str">
        <f t="shared" si="21"/>
        <v>N/A</v>
      </c>
      <c r="T83" s="60"/>
    </row>
    <row r="84" spans="1:20" ht="16.5" customHeight="1" x14ac:dyDescent="0.35">
      <c r="A84" s="72" t="str">
        <f>IF(JAN_26!A84="","",JAN_26!A84)</f>
        <v>cord clamp</v>
      </c>
      <c r="B84" s="72" t="str">
        <f>IF(JAN_26!B84="","",JAN_26!B84)</f>
        <v>item</v>
      </c>
      <c r="C84" s="55">
        <f>IF(JAN_26!C84="","",JAN_26!C84)</f>
        <v>300</v>
      </c>
      <c r="D84" s="55">
        <f>IF(JUN_26!A84="","",JUN_26!F84)</f>
        <v>0</v>
      </c>
      <c r="E84" s="61"/>
      <c r="F84" s="55">
        <f t="shared" si="11"/>
        <v>0</v>
      </c>
      <c r="G84" s="61"/>
      <c r="H84" s="61"/>
      <c r="I84" s="55">
        <f t="shared" si="12"/>
        <v>0</v>
      </c>
      <c r="J84" s="55" t="str">
        <f t="shared" si="13"/>
        <v/>
      </c>
      <c r="K84" s="55">
        <f t="shared" si="14"/>
        <v>0</v>
      </c>
      <c r="L84" s="55">
        <f t="shared" si="15"/>
        <v>0</v>
      </c>
      <c r="M84" s="67">
        <f>IF(A84="",0,(IF(ISNUMBER(MAY_26!G84),MAY_26!G84,0)+IF(ISNUMBER(JUN_26!G84),JUN_26!G84,0)+IF(ISNUMBER(JUL_26!G84),JUL_26!G84,0))/3)</f>
        <v>0</v>
      </c>
      <c r="N84" s="67">
        <f t="shared" si="16"/>
        <v>0</v>
      </c>
      <c r="O84" s="67">
        <f t="shared" si="17"/>
        <v>0</v>
      </c>
      <c r="P84" s="67">
        <f t="shared" si="18"/>
        <v>0</v>
      </c>
      <c r="Q84" s="68" t="str">
        <f t="shared" si="19"/>
        <v/>
      </c>
      <c r="R84" s="69" t="str">
        <f t="shared" si="20"/>
        <v>STOCKOUT</v>
      </c>
      <c r="S84" s="69" t="str">
        <f t="shared" si="21"/>
        <v>N/A</v>
      </c>
      <c r="T84" s="60"/>
    </row>
    <row r="85" spans="1:20" ht="16.5" customHeight="1" x14ac:dyDescent="0.35">
      <c r="A85" s="71" t="str">
        <f>IF(JAN_26!A85="","",JAN_26!A85)</f>
        <v>cotrim sp</v>
      </c>
      <c r="B85" s="71" t="str">
        <f>IF(JAN_26!B85="","",JAN_26!B85)</f>
        <v>syrup</v>
      </c>
      <c r="C85" s="53">
        <f>IF(JAN_26!C85="","",JAN_26!C85)</f>
        <v>1000</v>
      </c>
      <c r="D85" s="53">
        <f>IF(JUN_26!A85="","",JUN_26!F85)</f>
        <v>100</v>
      </c>
      <c r="E85" s="61"/>
      <c r="F85" s="53">
        <f t="shared" si="11"/>
        <v>100</v>
      </c>
      <c r="G85" s="61"/>
      <c r="H85" s="61"/>
      <c r="I85" s="53">
        <f t="shared" si="12"/>
        <v>0</v>
      </c>
      <c r="J85" s="53" t="str">
        <f t="shared" si="13"/>
        <v/>
      </c>
      <c r="K85" s="53">
        <f t="shared" si="14"/>
        <v>0</v>
      </c>
      <c r="L85" s="53">
        <f t="shared" si="15"/>
        <v>100000</v>
      </c>
      <c r="M85" s="64">
        <f>IF(A85="",0,(IF(ISNUMBER(MAY_26!G85),MAY_26!G85,0)+IF(ISNUMBER(JUN_26!G85),JUN_26!G85,0)+IF(ISNUMBER(JUL_26!G85),JUL_26!G85,0))/3)</f>
        <v>0</v>
      </c>
      <c r="N85" s="64">
        <f t="shared" si="16"/>
        <v>0</v>
      </c>
      <c r="O85" s="64">
        <f t="shared" si="17"/>
        <v>0</v>
      </c>
      <c r="P85" s="64">
        <f t="shared" si="18"/>
        <v>0</v>
      </c>
      <c r="Q85" s="65" t="str">
        <f t="shared" si="19"/>
        <v/>
      </c>
      <c r="R85" s="66" t="str">
        <f t="shared" si="20"/>
        <v>OVERSTOCK</v>
      </c>
      <c r="S85" s="66" t="str">
        <f t="shared" si="21"/>
        <v>N/A</v>
      </c>
      <c r="T85" s="60"/>
    </row>
    <row r="86" spans="1:20" ht="16.5" customHeight="1" x14ac:dyDescent="0.35">
      <c r="A86" s="72" t="str">
        <f>IF(JAN_26!A86="","",JAN_26!A86)</f>
        <v>Cotton Absorbent  500g roll</v>
      </c>
      <c r="B86" s="72" t="str">
        <f>IF(JAN_26!B86="","",JAN_26!B86)</f>
        <v>roll</v>
      </c>
      <c r="C86" s="55" t="str">
        <f>IF(JAN_26!C86="","",JAN_26!C86)</f>
        <v/>
      </c>
      <c r="D86" s="55">
        <f>IF(JUN_26!A86="","",JUN_26!F86)</f>
        <v>0</v>
      </c>
      <c r="E86" s="61"/>
      <c r="F86" s="55">
        <f t="shared" si="11"/>
        <v>0</v>
      </c>
      <c r="G86" s="61"/>
      <c r="H86" s="61"/>
      <c r="I86" s="55">
        <f t="shared" si="12"/>
        <v>0</v>
      </c>
      <c r="J86" s="55" t="str">
        <f t="shared" si="13"/>
        <v/>
      </c>
      <c r="K86" s="55">
        <f t="shared" si="14"/>
        <v>0</v>
      </c>
      <c r="L86" s="55">
        <f t="shared" si="15"/>
        <v>0</v>
      </c>
      <c r="M86" s="67">
        <f>IF(A86="",0,(IF(ISNUMBER(MAY_26!G86),MAY_26!G86,0)+IF(ISNUMBER(JUN_26!G86),JUN_26!G86,0)+IF(ISNUMBER(JUL_26!G86),JUL_26!G86,0))/3)</f>
        <v>0</v>
      </c>
      <c r="N86" s="67">
        <f t="shared" si="16"/>
        <v>0</v>
      </c>
      <c r="O86" s="67">
        <f t="shared" si="17"/>
        <v>0</v>
      </c>
      <c r="P86" s="67">
        <f t="shared" si="18"/>
        <v>0</v>
      </c>
      <c r="Q86" s="68" t="str">
        <f t="shared" si="19"/>
        <v/>
      </c>
      <c r="R86" s="69" t="str">
        <f t="shared" si="20"/>
        <v>STOCKOUT</v>
      </c>
      <c r="S86" s="69" t="str">
        <f t="shared" si="21"/>
        <v>N/A</v>
      </c>
      <c r="T86" s="60"/>
    </row>
    <row r="87" spans="1:20" ht="16.5" customHeight="1" x14ac:dyDescent="0.35">
      <c r="A87" s="71" t="str">
        <f>IF(JAN_26!A87="","",JAN_26!A87)</f>
        <v>Crepe bandage 10cm x 4m</v>
      </c>
      <c r="B87" s="71" t="str">
        <f>IF(JAN_26!B87="","",JAN_26!B87)</f>
        <v>roll</v>
      </c>
      <c r="C87" s="53">
        <f>IF(JAN_26!C87="","",JAN_26!C87)</f>
        <v>500</v>
      </c>
      <c r="D87" s="53">
        <f>IF(JUN_26!A87="","",JUN_26!F87)</f>
        <v>88</v>
      </c>
      <c r="E87" s="61"/>
      <c r="F87" s="53">
        <f t="shared" si="11"/>
        <v>88</v>
      </c>
      <c r="G87" s="61"/>
      <c r="H87" s="61"/>
      <c r="I87" s="53">
        <f t="shared" si="12"/>
        <v>0</v>
      </c>
      <c r="J87" s="53" t="str">
        <f t="shared" si="13"/>
        <v/>
      </c>
      <c r="K87" s="53">
        <f t="shared" si="14"/>
        <v>0</v>
      </c>
      <c r="L87" s="53">
        <f t="shared" si="15"/>
        <v>44000</v>
      </c>
      <c r="M87" s="64">
        <f>IF(A87="",0,(IF(ISNUMBER(MAY_26!G87),MAY_26!G87,0)+IF(ISNUMBER(JUN_26!G87),JUN_26!G87,0)+IF(ISNUMBER(JUL_26!G87),JUL_26!G87,0))/3)</f>
        <v>0</v>
      </c>
      <c r="N87" s="64">
        <f t="shared" si="16"/>
        <v>0</v>
      </c>
      <c r="O87" s="64">
        <f t="shared" si="17"/>
        <v>0</v>
      </c>
      <c r="P87" s="64">
        <f t="shared" si="18"/>
        <v>0</v>
      </c>
      <c r="Q87" s="65" t="str">
        <f t="shared" si="19"/>
        <v/>
      </c>
      <c r="R87" s="66" t="str">
        <f t="shared" si="20"/>
        <v>OVERSTOCK</v>
      </c>
      <c r="S87" s="66" t="str">
        <f t="shared" si="21"/>
        <v>N/A</v>
      </c>
      <c r="T87" s="60"/>
    </row>
    <row r="88" spans="1:20" ht="16.5" customHeight="1" x14ac:dyDescent="0.35">
      <c r="A88" s="72" t="str">
        <f>IF(JAN_26!A88="","",JAN_26!A88)</f>
        <v>Cromsol</v>
      </c>
      <c r="B88" s="72" t="str">
        <f>IF(JAN_26!B88="","",JAN_26!B88)</f>
        <v>item</v>
      </c>
      <c r="C88" s="55">
        <f>IF(JAN_26!C88="","",JAN_26!C88)</f>
        <v>1500</v>
      </c>
      <c r="D88" s="55">
        <f>IF(JUN_26!A88="","",JUN_26!F88)</f>
        <v>0</v>
      </c>
      <c r="E88" s="61"/>
      <c r="F88" s="55">
        <f t="shared" si="11"/>
        <v>0</v>
      </c>
      <c r="G88" s="61"/>
      <c r="H88" s="61"/>
      <c r="I88" s="55">
        <f t="shared" si="12"/>
        <v>0</v>
      </c>
      <c r="J88" s="55" t="str">
        <f t="shared" si="13"/>
        <v/>
      </c>
      <c r="K88" s="55">
        <f t="shared" si="14"/>
        <v>0</v>
      </c>
      <c r="L88" s="55">
        <f t="shared" si="15"/>
        <v>0</v>
      </c>
      <c r="M88" s="67">
        <f>IF(A88="",0,(IF(ISNUMBER(MAY_26!G88),MAY_26!G88,0)+IF(ISNUMBER(JUN_26!G88),JUN_26!G88,0)+IF(ISNUMBER(JUL_26!G88),JUL_26!G88,0))/3)</f>
        <v>0</v>
      </c>
      <c r="N88" s="67">
        <f t="shared" si="16"/>
        <v>0</v>
      </c>
      <c r="O88" s="67">
        <f t="shared" si="17"/>
        <v>0</v>
      </c>
      <c r="P88" s="67">
        <f t="shared" si="18"/>
        <v>0</v>
      </c>
      <c r="Q88" s="68" t="str">
        <f t="shared" si="19"/>
        <v/>
      </c>
      <c r="R88" s="69" t="str">
        <f t="shared" si="20"/>
        <v>STOCKOUT</v>
      </c>
      <c r="S88" s="69" t="str">
        <f t="shared" si="21"/>
        <v>N/A</v>
      </c>
      <c r="T88" s="60"/>
    </row>
    <row r="89" spans="1:20" ht="16.5" customHeight="1" x14ac:dyDescent="0.35">
      <c r="A89" s="71" t="str">
        <f>IF(JAN_26!A89="","",JAN_26!A89)</f>
        <v>Cytotex</v>
      </c>
      <c r="B89" s="71" t="str">
        <f>IF(JAN_26!B89="","",JAN_26!B89)</f>
        <v>tablet</v>
      </c>
      <c r="C89" s="53">
        <f>IF(JAN_26!C89="","",JAN_26!C89)</f>
        <v>700</v>
      </c>
      <c r="D89" s="53">
        <f>IF(JUN_26!A89="","",JUN_26!F89)</f>
        <v>0</v>
      </c>
      <c r="E89" s="61"/>
      <c r="F89" s="53">
        <f t="shared" si="11"/>
        <v>0</v>
      </c>
      <c r="G89" s="61"/>
      <c r="H89" s="61"/>
      <c r="I89" s="53">
        <f t="shared" si="12"/>
        <v>0</v>
      </c>
      <c r="J89" s="53" t="str">
        <f t="shared" si="13"/>
        <v/>
      </c>
      <c r="K89" s="53">
        <f t="shared" si="14"/>
        <v>0</v>
      </c>
      <c r="L89" s="53">
        <f t="shared" si="15"/>
        <v>0</v>
      </c>
      <c r="M89" s="64">
        <f>IF(A89="",0,(IF(ISNUMBER(MAY_26!G89),MAY_26!G89,0)+IF(ISNUMBER(JUN_26!G89),JUN_26!G89,0)+IF(ISNUMBER(JUL_26!G89),JUL_26!G89,0))/3)</f>
        <v>0</v>
      </c>
      <c r="N89" s="64">
        <f t="shared" si="16"/>
        <v>0</v>
      </c>
      <c r="O89" s="64">
        <f t="shared" si="17"/>
        <v>0</v>
      </c>
      <c r="P89" s="64">
        <f t="shared" si="18"/>
        <v>0</v>
      </c>
      <c r="Q89" s="65" t="str">
        <f t="shared" si="19"/>
        <v/>
      </c>
      <c r="R89" s="66" t="str">
        <f t="shared" si="20"/>
        <v>STOCKOUT</v>
      </c>
      <c r="S89" s="66" t="str">
        <f t="shared" si="21"/>
        <v>N/A</v>
      </c>
      <c r="T89" s="60"/>
    </row>
    <row r="90" spans="1:20" ht="16.5" customHeight="1" x14ac:dyDescent="0.35">
      <c r="A90" s="72" t="str">
        <f>IF(JAN_26!A90="","",JAN_26!A90)</f>
        <v>Delivery Kit</v>
      </c>
      <c r="B90" s="72" t="str">
        <f>IF(JAN_26!B90="","",JAN_26!B90)</f>
        <v>item</v>
      </c>
      <c r="C90" s="55">
        <f>IF(JAN_26!C90="","",JAN_26!C90)</f>
        <v>6000</v>
      </c>
      <c r="D90" s="55">
        <f>IF(JUN_26!A90="","",JUN_26!F90)</f>
        <v>0</v>
      </c>
      <c r="E90" s="61"/>
      <c r="F90" s="55">
        <f t="shared" si="11"/>
        <v>0</v>
      </c>
      <c r="G90" s="61"/>
      <c r="H90" s="61"/>
      <c r="I90" s="55">
        <f t="shared" si="12"/>
        <v>0</v>
      </c>
      <c r="J90" s="55" t="str">
        <f t="shared" si="13"/>
        <v/>
      </c>
      <c r="K90" s="55">
        <f t="shared" si="14"/>
        <v>0</v>
      </c>
      <c r="L90" s="55">
        <f t="shared" si="15"/>
        <v>0</v>
      </c>
      <c r="M90" s="67">
        <f>IF(A90="",0,(IF(ISNUMBER(MAY_26!G90),MAY_26!G90,0)+IF(ISNUMBER(JUN_26!G90),JUN_26!G90,0)+IF(ISNUMBER(JUL_26!G90),JUL_26!G90,0))/3)</f>
        <v>0</v>
      </c>
      <c r="N90" s="67">
        <f t="shared" si="16"/>
        <v>0</v>
      </c>
      <c r="O90" s="67">
        <f t="shared" si="17"/>
        <v>0</v>
      </c>
      <c r="P90" s="67">
        <f t="shared" si="18"/>
        <v>0</v>
      </c>
      <c r="Q90" s="68" t="str">
        <f t="shared" si="19"/>
        <v/>
      </c>
      <c r="R90" s="69" t="str">
        <f t="shared" si="20"/>
        <v>STOCKOUT</v>
      </c>
      <c r="S90" s="69" t="str">
        <f t="shared" si="21"/>
        <v>N/A</v>
      </c>
      <c r="T90" s="60"/>
    </row>
    <row r="91" spans="1:20" ht="16.5" customHeight="1" x14ac:dyDescent="0.35">
      <c r="A91" s="71" t="str">
        <f>IF(JAN_26!A91="","",JAN_26!A91)</f>
        <v>depo</v>
      </c>
      <c r="B91" s="71" t="str">
        <f>IF(JAN_26!B91="","",JAN_26!B91)</f>
        <v>amp</v>
      </c>
      <c r="C91" s="53">
        <f>IF(JAN_26!C91="","",JAN_26!C91)</f>
        <v>1500</v>
      </c>
      <c r="D91" s="53">
        <f>IF(JUN_26!A91="","",JUN_26!F91)</f>
        <v>0</v>
      </c>
      <c r="E91" s="61"/>
      <c r="F91" s="53">
        <f t="shared" si="11"/>
        <v>0</v>
      </c>
      <c r="G91" s="61"/>
      <c r="H91" s="61"/>
      <c r="I91" s="53">
        <f t="shared" si="12"/>
        <v>0</v>
      </c>
      <c r="J91" s="53" t="str">
        <f t="shared" si="13"/>
        <v/>
      </c>
      <c r="K91" s="53">
        <f t="shared" si="14"/>
        <v>0</v>
      </c>
      <c r="L91" s="53">
        <f t="shared" si="15"/>
        <v>0</v>
      </c>
      <c r="M91" s="64">
        <f>IF(A91="",0,(IF(ISNUMBER(MAY_26!G91),MAY_26!G91,0)+IF(ISNUMBER(JUN_26!G91),JUN_26!G91,0)+IF(ISNUMBER(JUL_26!G91),JUL_26!G91,0))/3)</f>
        <v>0</v>
      </c>
      <c r="N91" s="64">
        <f t="shared" si="16"/>
        <v>0</v>
      </c>
      <c r="O91" s="64">
        <f t="shared" si="17"/>
        <v>0</v>
      </c>
      <c r="P91" s="64">
        <f t="shared" si="18"/>
        <v>0</v>
      </c>
      <c r="Q91" s="65" t="str">
        <f t="shared" si="19"/>
        <v/>
      </c>
      <c r="R91" s="66" t="str">
        <f t="shared" si="20"/>
        <v>STOCKOUT</v>
      </c>
      <c r="S91" s="66" t="str">
        <f t="shared" si="21"/>
        <v>N/A</v>
      </c>
      <c r="T91" s="60"/>
    </row>
    <row r="92" spans="1:20" ht="16.5" customHeight="1" x14ac:dyDescent="0.35">
      <c r="A92" s="72" t="str">
        <f>IF(JAN_26!A92="","",JAN_26!A92)</f>
        <v>Dermobacter Solution 300 ml</v>
      </c>
      <c r="B92" s="72" t="str">
        <f>IF(JAN_26!B92="","",JAN_26!B92)</f>
        <v/>
      </c>
      <c r="C92" s="55" t="str">
        <f>IF(JAN_26!C92="","",JAN_26!C92)</f>
        <v/>
      </c>
      <c r="D92" s="55">
        <f>IF(JUN_26!A92="","",JUN_26!F92)</f>
        <v>0</v>
      </c>
      <c r="E92" s="61"/>
      <c r="F92" s="55">
        <f t="shared" si="11"/>
        <v>0</v>
      </c>
      <c r="G92" s="61"/>
      <c r="H92" s="61"/>
      <c r="I92" s="55">
        <f t="shared" si="12"/>
        <v>0</v>
      </c>
      <c r="J92" s="55" t="str">
        <f t="shared" si="13"/>
        <v/>
      </c>
      <c r="K92" s="55">
        <f t="shared" si="14"/>
        <v>0</v>
      </c>
      <c r="L92" s="55">
        <f t="shared" si="15"/>
        <v>0</v>
      </c>
      <c r="M92" s="67">
        <f>IF(A92="",0,(IF(ISNUMBER(MAY_26!G92),MAY_26!G92,0)+IF(ISNUMBER(JUN_26!G92),JUN_26!G92,0)+IF(ISNUMBER(JUL_26!G92),JUL_26!G92,0))/3)</f>
        <v>0</v>
      </c>
      <c r="N92" s="67">
        <f t="shared" si="16"/>
        <v>0</v>
      </c>
      <c r="O92" s="67">
        <f t="shared" si="17"/>
        <v>0</v>
      </c>
      <c r="P92" s="67">
        <f t="shared" si="18"/>
        <v>0</v>
      </c>
      <c r="Q92" s="68" t="str">
        <f t="shared" si="19"/>
        <v/>
      </c>
      <c r="R92" s="69" t="str">
        <f t="shared" si="20"/>
        <v>STOCKOUT</v>
      </c>
      <c r="S92" s="69" t="str">
        <f t="shared" si="21"/>
        <v>N/A</v>
      </c>
      <c r="T92" s="60"/>
    </row>
    <row r="93" spans="1:20" ht="16.5" customHeight="1" x14ac:dyDescent="0.35">
      <c r="A93" s="71" t="str">
        <f>IF(JAN_26!A93="","",JAN_26!A93)</f>
        <v>Dexamethazone injection</v>
      </c>
      <c r="B93" s="71" t="str">
        <f>IF(JAN_26!B93="","",JAN_26!B93)</f>
        <v>amp</v>
      </c>
      <c r="C93" s="53">
        <f>IF(JAN_26!C93="","",JAN_26!C93)</f>
        <v>200</v>
      </c>
      <c r="D93" s="53">
        <f>IF(JUN_26!A93="","",JUN_26!F93)</f>
        <v>5</v>
      </c>
      <c r="E93" s="61"/>
      <c r="F93" s="53">
        <f t="shared" si="11"/>
        <v>5</v>
      </c>
      <c r="G93" s="61"/>
      <c r="H93" s="61"/>
      <c r="I93" s="53">
        <f t="shared" si="12"/>
        <v>0</v>
      </c>
      <c r="J93" s="53" t="str">
        <f t="shared" si="13"/>
        <v/>
      </c>
      <c r="K93" s="53">
        <f t="shared" si="14"/>
        <v>0</v>
      </c>
      <c r="L93" s="53">
        <f t="shared" si="15"/>
        <v>1000</v>
      </c>
      <c r="M93" s="64">
        <f>IF(A93="",0,(IF(ISNUMBER(MAY_26!G93),MAY_26!G93,0)+IF(ISNUMBER(JUN_26!G93),JUN_26!G93,0)+IF(ISNUMBER(JUL_26!G93),JUL_26!G93,0))/3)</f>
        <v>0</v>
      </c>
      <c r="N93" s="64">
        <f t="shared" si="16"/>
        <v>0</v>
      </c>
      <c r="O93" s="64">
        <f t="shared" si="17"/>
        <v>0</v>
      </c>
      <c r="P93" s="64">
        <f t="shared" si="18"/>
        <v>0</v>
      </c>
      <c r="Q93" s="65" t="str">
        <f t="shared" si="19"/>
        <v/>
      </c>
      <c r="R93" s="66" t="str">
        <f t="shared" si="20"/>
        <v>OVERSTOCK</v>
      </c>
      <c r="S93" s="66" t="str">
        <f t="shared" si="21"/>
        <v>N/A</v>
      </c>
      <c r="T93" s="60"/>
    </row>
    <row r="94" spans="1:20" ht="16.5" customHeight="1" x14ac:dyDescent="0.35">
      <c r="A94" s="72" t="str">
        <f>IF(JAN_26!A94="","",JAN_26!A94)</f>
        <v>Dexamethazone tablet</v>
      </c>
      <c r="B94" s="72" t="str">
        <f>IF(JAN_26!B94="","",JAN_26!B94)</f>
        <v>tablet</v>
      </c>
      <c r="C94" s="55">
        <f>IF(JAN_26!C94="","",JAN_26!C94)</f>
        <v>10</v>
      </c>
      <c r="D94" s="55">
        <f>IF(JUN_26!A94="","",JUN_26!F94)</f>
        <v>0</v>
      </c>
      <c r="E94" s="61"/>
      <c r="F94" s="55">
        <f t="shared" si="11"/>
        <v>0</v>
      </c>
      <c r="G94" s="61"/>
      <c r="H94" s="61"/>
      <c r="I94" s="55">
        <f t="shared" si="12"/>
        <v>0</v>
      </c>
      <c r="J94" s="55" t="str">
        <f t="shared" si="13"/>
        <v/>
      </c>
      <c r="K94" s="55">
        <f t="shared" si="14"/>
        <v>0</v>
      </c>
      <c r="L94" s="55">
        <f t="shared" si="15"/>
        <v>0</v>
      </c>
      <c r="M94" s="67">
        <f>IF(A94="",0,(IF(ISNUMBER(MAY_26!G94),MAY_26!G94,0)+IF(ISNUMBER(JUN_26!G94),JUN_26!G94,0)+IF(ISNUMBER(JUL_26!G94),JUL_26!G94,0))/3)</f>
        <v>0</v>
      </c>
      <c r="N94" s="67">
        <f t="shared" si="16"/>
        <v>0</v>
      </c>
      <c r="O94" s="67">
        <f t="shared" si="17"/>
        <v>0</v>
      </c>
      <c r="P94" s="67">
        <f t="shared" si="18"/>
        <v>0</v>
      </c>
      <c r="Q94" s="68" t="str">
        <f t="shared" si="19"/>
        <v/>
      </c>
      <c r="R94" s="69" t="str">
        <f t="shared" si="20"/>
        <v>STOCKOUT</v>
      </c>
      <c r="S94" s="69" t="str">
        <f t="shared" si="21"/>
        <v>N/A</v>
      </c>
      <c r="T94" s="60"/>
    </row>
    <row r="95" spans="1:20" ht="16.5" customHeight="1" x14ac:dyDescent="0.35">
      <c r="A95" s="71" t="str">
        <f>IF(JAN_26!A95="","",JAN_26!A95)</f>
        <v>Dextrose  5% 250ml</v>
      </c>
      <c r="B95" s="71" t="str">
        <f>IF(JAN_26!B95="","",JAN_26!B95)</f>
        <v/>
      </c>
      <c r="C95" s="53">
        <f>IF(JAN_26!C95="","",JAN_26!C95)</f>
        <v>1000</v>
      </c>
      <c r="D95" s="53">
        <f>IF(JUN_26!A95="","",JUN_26!F95)</f>
        <v>114</v>
      </c>
      <c r="E95" s="61"/>
      <c r="F95" s="53">
        <f t="shared" si="11"/>
        <v>114</v>
      </c>
      <c r="G95" s="61"/>
      <c r="H95" s="61"/>
      <c r="I95" s="53">
        <f t="shared" si="12"/>
        <v>0</v>
      </c>
      <c r="J95" s="53" t="str">
        <f t="shared" si="13"/>
        <v/>
      </c>
      <c r="K95" s="53">
        <f t="shared" si="14"/>
        <v>0</v>
      </c>
      <c r="L95" s="53">
        <f t="shared" si="15"/>
        <v>114000</v>
      </c>
      <c r="M95" s="64">
        <f>IF(A95="",0,(IF(ISNUMBER(MAY_26!G95),MAY_26!G95,0)+IF(ISNUMBER(JUN_26!G95),JUN_26!G95,0)+IF(ISNUMBER(JUL_26!G95),JUL_26!G95,0))/3)</f>
        <v>0</v>
      </c>
      <c r="N95" s="64">
        <f t="shared" si="16"/>
        <v>0</v>
      </c>
      <c r="O95" s="64">
        <f t="shared" si="17"/>
        <v>0</v>
      </c>
      <c r="P95" s="64">
        <f t="shared" si="18"/>
        <v>0</v>
      </c>
      <c r="Q95" s="65" t="str">
        <f t="shared" si="19"/>
        <v/>
      </c>
      <c r="R95" s="66" t="str">
        <f t="shared" si="20"/>
        <v>OVERSTOCK</v>
      </c>
      <c r="S95" s="66" t="str">
        <f t="shared" si="21"/>
        <v>N/A</v>
      </c>
      <c r="T95" s="60"/>
    </row>
    <row r="96" spans="1:20" ht="16.5" customHeight="1" x14ac:dyDescent="0.35">
      <c r="A96" s="72" t="str">
        <f>IF(JAN_26!A96="","",JAN_26!A96)</f>
        <v>diazepam inj</v>
      </c>
      <c r="B96" s="72" t="str">
        <f>IF(JAN_26!B96="","",JAN_26!B96)</f>
        <v>amp</v>
      </c>
      <c r="C96" s="55">
        <f>IF(JAN_26!C96="","",JAN_26!C96)</f>
        <v>500</v>
      </c>
      <c r="D96" s="55">
        <f>IF(JUN_26!A96="","",JUN_26!F96)</f>
        <v>98</v>
      </c>
      <c r="E96" s="61"/>
      <c r="F96" s="55">
        <f t="shared" si="11"/>
        <v>98</v>
      </c>
      <c r="G96" s="61"/>
      <c r="H96" s="61"/>
      <c r="I96" s="55">
        <f t="shared" si="12"/>
        <v>0</v>
      </c>
      <c r="J96" s="55" t="str">
        <f t="shared" si="13"/>
        <v/>
      </c>
      <c r="K96" s="55">
        <f t="shared" si="14"/>
        <v>0</v>
      </c>
      <c r="L96" s="55">
        <f t="shared" si="15"/>
        <v>49000</v>
      </c>
      <c r="M96" s="67">
        <f>IF(A96="",0,(IF(ISNUMBER(MAY_26!G96),MAY_26!G96,0)+IF(ISNUMBER(JUN_26!G96),JUN_26!G96,0)+IF(ISNUMBER(JUL_26!G96),JUL_26!G96,0))/3)</f>
        <v>0</v>
      </c>
      <c r="N96" s="67">
        <f t="shared" si="16"/>
        <v>0</v>
      </c>
      <c r="O96" s="67">
        <f t="shared" si="17"/>
        <v>0</v>
      </c>
      <c r="P96" s="67">
        <f t="shared" si="18"/>
        <v>0</v>
      </c>
      <c r="Q96" s="68" t="str">
        <f t="shared" si="19"/>
        <v/>
      </c>
      <c r="R96" s="69" t="str">
        <f t="shared" si="20"/>
        <v>OVERSTOCK</v>
      </c>
      <c r="S96" s="69" t="str">
        <f t="shared" si="21"/>
        <v>N/A</v>
      </c>
      <c r="T96" s="60"/>
    </row>
    <row r="97" spans="1:20" ht="16.5" customHeight="1" x14ac:dyDescent="0.35">
      <c r="A97" s="71" t="str">
        <f>IF(JAN_26!A97="","",JAN_26!A97)</f>
        <v>Diclofena tablets</v>
      </c>
      <c r="B97" s="71" t="str">
        <f>IF(JAN_26!B97="","",JAN_26!B97)</f>
        <v>tablet</v>
      </c>
      <c r="C97" s="53">
        <f>IF(JAN_26!C97="","",JAN_26!C97)</f>
        <v>15</v>
      </c>
      <c r="D97" s="53">
        <f>IF(JUN_26!A97="","",JUN_26!F97)</f>
        <v>630</v>
      </c>
      <c r="E97" s="61"/>
      <c r="F97" s="53">
        <f t="shared" si="11"/>
        <v>630</v>
      </c>
      <c r="G97" s="61"/>
      <c r="H97" s="61"/>
      <c r="I97" s="53">
        <f t="shared" si="12"/>
        <v>0</v>
      </c>
      <c r="J97" s="53" t="str">
        <f t="shared" si="13"/>
        <v/>
      </c>
      <c r="K97" s="53">
        <f t="shared" si="14"/>
        <v>0</v>
      </c>
      <c r="L97" s="53">
        <f t="shared" si="15"/>
        <v>9450</v>
      </c>
      <c r="M97" s="64">
        <f>IF(A97="",0,(IF(ISNUMBER(MAY_26!G97),MAY_26!G97,0)+IF(ISNUMBER(JUN_26!G97),JUN_26!G97,0)+IF(ISNUMBER(JUL_26!G97),JUL_26!G97,0))/3)</f>
        <v>0</v>
      </c>
      <c r="N97" s="64">
        <f t="shared" si="16"/>
        <v>0</v>
      </c>
      <c r="O97" s="64">
        <f t="shared" si="17"/>
        <v>0</v>
      </c>
      <c r="P97" s="64">
        <f t="shared" si="18"/>
        <v>0</v>
      </c>
      <c r="Q97" s="65" t="str">
        <f t="shared" si="19"/>
        <v/>
      </c>
      <c r="R97" s="66" t="str">
        <f t="shared" si="20"/>
        <v>OVERSTOCK</v>
      </c>
      <c r="S97" s="66" t="str">
        <f t="shared" si="21"/>
        <v>N/A</v>
      </c>
      <c r="T97" s="60"/>
    </row>
    <row r="98" spans="1:20" ht="16.5" customHeight="1" x14ac:dyDescent="0.35">
      <c r="A98" s="72" t="str">
        <f>IF(JAN_26!A98="","",JAN_26!A98)</f>
        <v>Diclofenac gel</v>
      </c>
      <c r="B98" s="72" t="str">
        <f>IF(JAN_26!B98="","",JAN_26!B98)</f>
        <v>pomade</v>
      </c>
      <c r="C98" s="55">
        <f>IF(JAN_26!C98="","",JAN_26!C98)</f>
        <v>1000</v>
      </c>
      <c r="D98" s="55">
        <f>IF(JUN_26!A98="","",JUN_26!F98)</f>
        <v>0</v>
      </c>
      <c r="E98" s="61"/>
      <c r="F98" s="55">
        <f t="shared" si="11"/>
        <v>0</v>
      </c>
      <c r="G98" s="61"/>
      <c r="H98" s="61"/>
      <c r="I98" s="55">
        <f t="shared" si="12"/>
        <v>0</v>
      </c>
      <c r="J98" s="55" t="str">
        <f t="shared" si="13"/>
        <v/>
      </c>
      <c r="K98" s="55">
        <f t="shared" si="14"/>
        <v>0</v>
      </c>
      <c r="L98" s="55">
        <f t="shared" si="15"/>
        <v>0</v>
      </c>
      <c r="M98" s="67">
        <f>IF(A98="",0,(IF(ISNUMBER(MAY_26!G98),MAY_26!G98,0)+IF(ISNUMBER(JUN_26!G98),JUN_26!G98,0)+IF(ISNUMBER(JUL_26!G98),JUL_26!G98,0))/3)</f>
        <v>0</v>
      </c>
      <c r="N98" s="67">
        <f t="shared" si="16"/>
        <v>0</v>
      </c>
      <c r="O98" s="67">
        <f t="shared" si="17"/>
        <v>0</v>
      </c>
      <c r="P98" s="67">
        <f t="shared" si="18"/>
        <v>0</v>
      </c>
      <c r="Q98" s="68" t="str">
        <f t="shared" si="19"/>
        <v/>
      </c>
      <c r="R98" s="69" t="str">
        <f t="shared" si="20"/>
        <v>STOCKOUT</v>
      </c>
      <c r="S98" s="69" t="str">
        <f t="shared" si="21"/>
        <v>N/A</v>
      </c>
      <c r="T98" s="60"/>
    </row>
    <row r="99" spans="1:20" ht="16.5" customHeight="1" x14ac:dyDescent="0.35">
      <c r="A99" s="71" t="str">
        <f>IF(JAN_26!A99="","",JAN_26!A99)</f>
        <v>Diclofenac injection</v>
      </c>
      <c r="B99" s="71" t="str">
        <f>IF(JAN_26!B99="","",JAN_26!B99)</f>
        <v>amps</v>
      </c>
      <c r="C99" s="53">
        <f>IF(JAN_26!C99="","",JAN_26!C99)</f>
        <v>200</v>
      </c>
      <c r="D99" s="53">
        <f>IF(JUN_26!A99="","",JUN_26!F99)</f>
        <v>501</v>
      </c>
      <c r="E99" s="61"/>
      <c r="F99" s="53">
        <f t="shared" si="11"/>
        <v>501</v>
      </c>
      <c r="G99" s="61"/>
      <c r="H99" s="61"/>
      <c r="I99" s="53">
        <f t="shared" si="12"/>
        <v>0</v>
      </c>
      <c r="J99" s="53" t="str">
        <f t="shared" si="13"/>
        <v/>
      </c>
      <c r="K99" s="53">
        <f t="shared" si="14"/>
        <v>0</v>
      </c>
      <c r="L99" s="53">
        <f t="shared" si="15"/>
        <v>100200</v>
      </c>
      <c r="M99" s="64">
        <f>IF(A99="",0,(IF(ISNUMBER(MAY_26!G99),MAY_26!G99,0)+IF(ISNUMBER(JUN_26!G99),JUN_26!G99,0)+IF(ISNUMBER(JUL_26!G99),JUL_26!G99,0))/3)</f>
        <v>0</v>
      </c>
      <c r="N99" s="64">
        <f t="shared" si="16"/>
        <v>0</v>
      </c>
      <c r="O99" s="64">
        <f t="shared" si="17"/>
        <v>0</v>
      </c>
      <c r="P99" s="64">
        <f t="shared" si="18"/>
        <v>0</v>
      </c>
      <c r="Q99" s="65" t="str">
        <f t="shared" si="19"/>
        <v/>
      </c>
      <c r="R99" s="66" t="str">
        <f t="shared" si="20"/>
        <v>OVERSTOCK</v>
      </c>
      <c r="S99" s="66" t="str">
        <f t="shared" si="21"/>
        <v>N/A</v>
      </c>
      <c r="T99" s="60"/>
    </row>
    <row r="100" spans="1:20" ht="16.5" customHeight="1" x14ac:dyDescent="0.35">
      <c r="A100" s="72" t="str">
        <f>IF(JAN_26!A100="","",JAN_26!A100)</f>
        <v>diprostene</v>
      </c>
      <c r="B100" s="72" t="str">
        <f>IF(JAN_26!B100="","",JAN_26!B100)</f>
        <v>amp</v>
      </c>
      <c r="C100" s="55">
        <f>IF(JAN_26!C100="","",JAN_26!C100)</f>
        <v>4500</v>
      </c>
      <c r="D100" s="55">
        <f>IF(JUN_26!A100="","",JUN_26!F100)</f>
        <v>0</v>
      </c>
      <c r="E100" s="61"/>
      <c r="F100" s="55">
        <f t="shared" si="11"/>
        <v>0</v>
      </c>
      <c r="G100" s="61"/>
      <c r="H100" s="61"/>
      <c r="I100" s="55">
        <f t="shared" si="12"/>
        <v>0</v>
      </c>
      <c r="J100" s="55" t="str">
        <f t="shared" si="13"/>
        <v/>
      </c>
      <c r="K100" s="55">
        <f t="shared" si="14"/>
        <v>0</v>
      </c>
      <c r="L100" s="55">
        <f t="shared" si="15"/>
        <v>0</v>
      </c>
      <c r="M100" s="67">
        <f>IF(A100="",0,(IF(ISNUMBER(MAY_26!G100),MAY_26!G100,0)+IF(ISNUMBER(JUN_26!G100),JUN_26!G100,0)+IF(ISNUMBER(JUL_26!G100),JUL_26!G100,0))/3)</f>
        <v>0</v>
      </c>
      <c r="N100" s="67">
        <f t="shared" si="16"/>
        <v>0</v>
      </c>
      <c r="O100" s="67">
        <f t="shared" si="17"/>
        <v>0</v>
      </c>
      <c r="P100" s="67">
        <f t="shared" si="18"/>
        <v>0</v>
      </c>
      <c r="Q100" s="68" t="str">
        <f t="shared" si="19"/>
        <v/>
      </c>
      <c r="R100" s="69" t="str">
        <f t="shared" si="20"/>
        <v>STOCKOUT</v>
      </c>
      <c r="S100" s="69" t="str">
        <f t="shared" si="21"/>
        <v>N/A</v>
      </c>
      <c r="T100" s="60"/>
    </row>
    <row r="101" spans="1:20" ht="16.5" customHeight="1" x14ac:dyDescent="0.35">
      <c r="A101" s="71" t="str">
        <f>IF(JAN_26!A101="","",JAN_26!A101)</f>
        <v>disposable gloves</v>
      </c>
      <c r="B101" s="71" t="str">
        <f>IF(JAN_26!B101="","",JAN_26!B101)</f>
        <v>box</v>
      </c>
      <c r="C101" s="53">
        <f>IF(JAN_26!C101="","",JAN_26!C101)</f>
        <v>100</v>
      </c>
      <c r="D101" s="53">
        <f>IF(JUN_26!A101="","",JUN_26!F101)</f>
        <v>300</v>
      </c>
      <c r="E101" s="61"/>
      <c r="F101" s="53">
        <f t="shared" si="11"/>
        <v>300</v>
      </c>
      <c r="G101" s="61"/>
      <c r="H101" s="61"/>
      <c r="I101" s="53">
        <f t="shared" si="12"/>
        <v>0</v>
      </c>
      <c r="J101" s="53" t="str">
        <f t="shared" si="13"/>
        <v/>
      </c>
      <c r="K101" s="53">
        <f t="shared" si="14"/>
        <v>0</v>
      </c>
      <c r="L101" s="53">
        <f t="shared" si="15"/>
        <v>30000</v>
      </c>
      <c r="M101" s="64">
        <f>IF(A101="",0,(IF(ISNUMBER(MAY_26!G101),MAY_26!G101,0)+IF(ISNUMBER(JUN_26!G101),JUN_26!G101,0)+IF(ISNUMBER(JUL_26!G101),JUL_26!G101,0))/3)</f>
        <v>0</v>
      </c>
      <c r="N101" s="64">
        <f t="shared" si="16"/>
        <v>0</v>
      </c>
      <c r="O101" s="64">
        <f t="shared" si="17"/>
        <v>0</v>
      </c>
      <c r="P101" s="64">
        <f t="shared" si="18"/>
        <v>0</v>
      </c>
      <c r="Q101" s="65" t="str">
        <f t="shared" si="19"/>
        <v/>
      </c>
      <c r="R101" s="66" t="str">
        <f t="shared" si="20"/>
        <v>OVERSTOCK</v>
      </c>
      <c r="S101" s="66" t="str">
        <f t="shared" si="21"/>
        <v>N/A</v>
      </c>
      <c r="T101" s="60"/>
    </row>
    <row r="102" spans="1:20" ht="16.5" customHeight="1" x14ac:dyDescent="0.35">
      <c r="A102" s="72" t="str">
        <f>IF(JAN_26!A102="","",JAN_26!A102)</f>
        <v>Disposable syringe 10ml</v>
      </c>
      <c r="B102" s="72" t="str">
        <f>IF(JAN_26!B102="","",JAN_26!B102)</f>
        <v>piece</v>
      </c>
      <c r="C102" s="55">
        <f>IF(JAN_26!C102="","",JAN_26!C102)</f>
        <v>100</v>
      </c>
      <c r="D102" s="55">
        <f>IF(JUN_26!A102="","",JUN_26!F102)</f>
        <v>18</v>
      </c>
      <c r="E102" s="61"/>
      <c r="F102" s="55">
        <f t="shared" si="11"/>
        <v>18</v>
      </c>
      <c r="G102" s="61"/>
      <c r="H102" s="61"/>
      <c r="I102" s="55">
        <f t="shared" si="12"/>
        <v>0</v>
      </c>
      <c r="J102" s="55" t="str">
        <f t="shared" si="13"/>
        <v/>
      </c>
      <c r="K102" s="55">
        <f t="shared" si="14"/>
        <v>0</v>
      </c>
      <c r="L102" s="55">
        <f t="shared" si="15"/>
        <v>1800</v>
      </c>
      <c r="M102" s="67">
        <f>IF(A102="",0,(IF(ISNUMBER(MAY_26!G102),MAY_26!G102,0)+IF(ISNUMBER(JUN_26!G102),JUN_26!G102,0)+IF(ISNUMBER(JUL_26!G102),JUL_26!G102,0))/3)</f>
        <v>0</v>
      </c>
      <c r="N102" s="67">
        <f t="shared" si="16"/>
        <v>0</v>
      </c>
      <c r="O102" s="67">
        <f t="shared" si="17"/>
        <v>0</v>
      </c>
      <c r="P102" s="67">
        <f t="shared" si="18"/>
        <v>0</v>
      </c>
      <c r="Q102" s="68" t="str">
        <f t="shared" si="19"/>
        <v/>
      </c>
      <c r="R102" s="69" t="str">
        <f t="shared" si="20"/>
        <v>OVERSTOCK</v>
      </c>
      <c r="S102" s="69" t="str">
        <f t="shared" si="21"/>
        <v>N/A</v>
      </c>
      <c r="T102" s="60"/>
    </row>
    <row r="103" spans="1:20" ht="16.5" customHeight="1" x14ac:dyDescent="0.35">
      <c r="A103" s="71" t="str">
        <f>IF(JAN_26!A103="","",JAN_26!A103)</f>
        <v>Disposable syringe 2.5ml</v>
      </c>
      <c r="B103" s="71" t="str">
        <f>IF(JAN_26!B103="","",JAN_26!B103)</f>
        <v>piece</v>
      </c>
      <c r="C103" s="53">
        <f>IF(JAN_26!C103="","",JAN_26!C103)</f>
        <v>100</v>
      </c>
      <c r="D103" s="53">
        <f>IF(JUN_26!A103="","",JUN_26!F103)</f>
        <v>157</v>
      </c>
      <c r="E103" s="61"/>
      <c r="F103" s="53">
        <f t="shared" si="11"/>
        <v>157</v>
      </c>
      <c r="G103" s="61"/>
      <c r="H103" s="61"/>
      <c r="I103" s="53">
        <f t="shared" si="12"/>
        <v>0</v>
      </c>
      <c r="J103" s="53" t="str">
        <f t="shared" si="13"/>
        <v/>
      </c>
      <c r="K103" s="53">
        <f t="shared" si="14"/>
        <v>0</v>
      </c>
      <c r="L103" s="53">
        <f t="shared" si="15"/>
        <v>15700</v>
      </c>
      <c r="M103" s="64">
        <f>IF(A103="",0,(IF(ISNUMBER(MAY_26!G103),MAY_26!G103,0)+IF(ISNUMBER(JUN_26!G103),JUN_26!G103,0)+IF(ISNUMBER(JUL_26!G103),JUL_26!G103,0))/3)</f>
        <v>0</v>
      </c>
      <c r="N103" s="64">
        <f t="shared" si="16"/>
        <v>0</v>
      </c>
      <c r="O103" s="64">
        <f t="shared" si="17"/>
        <v>0</v>
      </c>
      <c r="P103" s="64">
        <f t="shared" si="18"/>
        <v>0</v>
      </c>
      <c r="Q103" s="65" t="str">
        <f t="shared" si="19"/>
        <v/>
      </c>
      <c r="R103" s="66" t="str">
        <f t="shared" si="20"/>
        <v>OVERSTOCK</v>
      </c>
      <c r="S103" s="66" t="str">
        <f t="shared" si="21"/>
        <v>N/A</v>
      </c>
      <c r="T103" s="60"/>
    </row>
    <row r="104" spans="1:20" ht="16.5" customHeight="1" x14ac:dyDescent="0.35">
      <c r="A104" s="72" t="str">
        <f>IF(JAN_26!A104="","",JAN_26!A104)</f>
        <v>Disposable syringe 5ml</v>
      </c>
      <c r="B104" s="72" t="str">
        <f>IF(JAN_26!B104="","",JAN_26!B104)</f>
        <v>piece</v>
      </c>
      <c r="C104" s="55">
        <f>IF(JAN_26!C104="","",JAN_26!C104)</f>
        <v>100</v>
      </c>
      <c r="D104" s="55">
        <f>IF(JUN_26!A104="","",JUN_26!F104)</f>
        <v>128</v>
      </c>
      <c r="E104" s="61"/>
      <c r="F104" s="55">
        <f t="shared" si="11"/>
        <v>128</v>
      </c>
      <c r="G104" s="61"/>
      <c r="H104" s="61"/>
      <c r="I104" s="55">
        <f t="shared" si="12"/>
        <v>0</v>
      </c>
      <c r="J104" s="55" t="str">
        <f t="shared" si="13"/>
        <v/>
      </c>
      <c r="K104" s="55">
        <f t="shared" si="14"/>
        <v>0</v>
      </c>
      <c r="L104" s="55">
        <f t="shared" si="15"/>
        <v>12800</v>
      </c>
      <c r="M104" s="67">
        <f>IF(A104="",0,(IF(ISNUMBER(MAY_26!G104),MAY_26!G104,0)+IF(ISNUMBER(JUN_26!G104),JUN_26!G104,0)+IF(ISNUMBER(JUL_26!G104),JUL_26!G104,0))/3)</f>
        <v>0</v>
      </c>
      <c r="N104" s="67">
        <f t="shared" si="16"/>
        <v>0</v>
      </c>
      <c r="O104" s="67">
        <f t="shared" si="17"/>
        <v>0</v>
      </c>
      <c r="P104" s="67">
        <f t="shared" si="18"/>
        <v>0</v>
      </c>
      <c r="Q104" s="68" t="str">
        <f t="shared" si="19"/>
        <v/>
      </c>
      <c r="R104" s="69" t="str">
        <f t="shared" si="20"/>
        <v>OVERSTOCK</v>
      </c>
      <c r="S104" s="69" t="str">
        <f t="shared" si="21"/>
        <v>N/A</v>
      </c>
      <c r="T104" s="60"/>
    </row>
    <row r="105" spans="1:20" ht="16.5" customHeight="1" x14ac:dyDescent="0.35">
      <c r="A105" s="71" t="str">
        <f>IF(JAN_26!A105="","",JAN_26!A105)</f>
        <v>distem</v>
      </c>
      <c r="B105" s="71" t="str">
        <f>IF(JAN_26!B105="","",JAN_26!B105)</f>
        <v>tablet</v>
      </c>
      <c r="C105" s="53">
        <f>IF(JAN_26!C105="","",JAN_26!C105)</f>
        <v>90</v>
      </c>
      <c r="D105" s="53">
        <f>IF(JUN_26!A105="","",JUN_26!F105)</f>
        <v>0</v>
      </c>
      <c r="E105" s="61"/>
      <c r="F105" s="53">
        <f t="shared" si="11"/>
        <v>0</v>
      </c>
      <c r="G105" s="61"/>
      <c r="H105" s="61"/>
      <c r="I105" s="53">
        <f t="shared" si="12"/>
        <v>0</v>
      </c>
      <c r="J105" s="53" t="str">
        <f t="shared" si="13"/>
        <v/>
      </c>
      <c r="K105" s="53">
        <f t="shared" si="14"/>
        <v>0</v>
      </c>
      <c r="L105" s="53">
        <f t="shared" si="15"/>
        <v>0</v>
      </c>
      <c r="M105" s="64">
        <f>IF(A105="",0,(IF(ISNUMBER(MAY_26!G105),MAY_26!G105,0)+IF(ISNUMBER(JUN_26!G105),JUN_26!G105,0)+IF(ISNUMBER(JUL_26!G105),JUL_26!G105,0))/3)</f>
        <v>0</v>
      </c>
      <c r="N105" s="64">
        <f t="shared" si="16"/>
        <v>0</v>
      </c>
      <c r="O105" s="64">
        <f t="shared" si="17"/>
        <v>0</v>
      </c>
      <c r="P105" s="64">
        <f t="shared" si="18"/>
        <v>0</v>
      </c>
      <c r="Q105" s="65" t="str">
        <f t="shared" si="19"/>
        <v/>
      </c>
      <c r="R105" s="66" t="str">
        <f t="shared" si="20"/>
        <v>STOCKOUT</v>
      </c>
      <c r="S105" s="66" t="str">
        <f t="shared" si="21"/>
        <v>N/A</v>
      </c>
      <c r="T105" s="60"/>
    </row>
    <row r="106" spans="1:20" ht="16.5" customHeight="1" x14ac:dyDescent="0.35">
      <c r="A106" s="72" t="str">
        <f>IF(JAN_26!A106="","",JAN_26!A106)</f>
        <v>dolospam</v>
      </c>
      <c r="B106" s="72" t="str">
        <f>IF(JAN_26!B106="","",JAN_26!B106)</f>
        <v>tabs</v>
      </c>
      <c r="C106" s="55">
        <f>IF(JAN_26!C106="","",JAN_26!C106)</f>
        <v>200</v>
      </c>
      <c r="D106" s="55">
        <f>IF(JUN_26!A106="","",JUN_26!F106)</f>
        <v>0</v>
      </c>
      <c r="E106" s="61"/>
      <c r="F106" s="55">
        <f t="shared" si="11"/>
        <v>0</v>
      </c>
      <c r="G106" s="61"/>
      <c r="H106" s="61"/>
      <c r="I106" s="55">
        <f t="shared" si="12"/>
        <v>0</v>
      </c>
      <c r="J106" s="55" t="str">
        <f t="shared" si="13"/>
        <v/>
      </c>
      <c r="K106" s="55">
        <f t="shared" si="14"/>
        <v>0</v>
      </c>
      <c r="L106" s="55">
        <f t="shared" si="15"/>
        <v>0</v>
      </c>
      <c r="M106" s="67">
        <f>IF(A106="",0,(IF(ISNUMBER(MAY_26!G106),MAY_26!G106,0)+IF(ISNUMBER(JUN_26!G106),JUN_26!G106,0)+IF(ISNUMBER(JUL_26!G106),JUL_26!G106,0))/3)</f>
        <v>0</v>
      </c>
      <c r="N106" s="67">
        <f t="shared" si="16"/>
        <v>0</v>
      </c>
      <c r="O106" s="67">
        <f t="shared" si="17"/>
        <v>0</v>
      </c>
      <c r="P106" s="67">
        <f t="shared" si="18"/>
        <v>0</v>
      </c>
      <c r="Q106" s="68" t="str">
        <f t="shared" si="19"/>
        <v/>
      </c>
      <c r="R106" s="69" t="str">
        <f t="shared" si="20"/>
        <v>STOCKOUT</v>
      </c>
      <c r="S106" s="69" t="str">
        <f t="shared" si="21"/>
        <v>N/A</v>
      </c>
      <c r="T106" s="60"/>
    </row>
    <row r="107" spans="1:20" ht="16.5" customHeight="1" x14ac:dyDescent="0.35">
      <c r="A107" s="71" t="str">
        <f>IF(JAN_26!A107="","",JAN_26!A107)</f>
        <v>Doxycicline</v>
      </c>
      <c r="B107" s="71" t="str">
        <f>IF(JAN_26!B107="","",JAN_26!B107)</f>
        <v>tablet</v>
      </c>
      <c r="C107" s="53">
        <f>IF(JAN_26!C107="","",JAN_26!C107)</f>
        <v>30</v>
      </c>
      <c r="D107" s="53">
        <f>IF(JUN_26!A107="","",JUN_26!F107)</f>
        <v>390</v>
      </c>
      <c r="E107" s="61"/>
      <c r="F107" s="53">
        <f t="shared" si="11"/>
        <v>390</v>
      </c>
      <c r="G107" s="61"/>
      <c r="H107" s="61"/>
      <c r="I107" s="53">
        <f t="shared" si="12"/>
        <v>0</v>
      </c>
      <c r="J107" s="53" t="str">
        <f t="shared" si="13"/>
        <v/>
      </c>
      <c r="K107" s="53">
        <f t="shared" si="14"/>
        <v>0</v>
      </c>
      <c r="L107" s="53">
        <f t="shared" si="15"/>
        <v>11700</v>
      </c>
      <c r="M107" s="64">
        <f>IF(A107="",0,(IF(ISNUMBER(MAY_26!G107),MAY_26!G107,0)+IF(ISNUMBER(JUN_26!G107),JUN_26!G107,0)+IF(ISNUMBER(JUL_26!G107),JUL_26!G107,0))/3)</f>
        <v>0</v>
      </c>
      <c r="N107" s="64">
        <f t="shared" si="16"/>
        <v>0</v>
      </c>
      <c r="O107" s="64">
        <f t="shared" si="17"/>
        <v>0</v>
      </c>
      <c r="P107" s="64">
        <f t="shared" si="18"/>
        <v>0</v>
      </c>
      <c r="Q107" s="65" t="str">
        <f t="shared" si="19"/>
        <v/>
      </c>
      <c r="R107" s="66" t="str">
        <f t="shared" si="20"/>
        <v>OVERSTOCK</v>
      </c>
      <c r="S107" s="66" t="str">
        <f t="shared" si="21"/>
        <v>N/A</v>
      </c>
      <c r="T107" s="60"/>
    </row>
    <row r="108" spans="1:20" ht="16.5" customHeight="1" x14ac:dyDescent="0.35">
      <c r="A108" s="72" t="str">
        <f>IF(JAN_26!A108="","",JAN_26!A108)</f>
        <v>Drip set</v>
      </c>
      <c r="B108" s="72" t="str">
        <f>IF(JAN_26!B108="","",JAN_26!B108)</f>
        <v>Item</v>
      </c>
      <c r="C108" s="55">
        <f>IF(JAN_26!C108="","",JAN_26!C108)</f>
        <v>300</v>
      </c>
      <c r="D108" s="55">
        <f>IF(JUN_26!A108="","",JUN_26!F108)</f>
        <v>76</v>
      </c>
      <c r="E108" s="61"/>
      <c r="F108" s="55">
        <f t="shared" si="11"/>
        <v>76</v>
      </c>
      <c r="G108" s="61"/>
      <c r="H108" s="61"/>
      <c r="I108" s="55">
        <f t="shared" si="12"/>
        <v>0</v>
      </c>
      <c r="J108" s="55" t="str">
        <f t="shared" si="13"/>
        <v/>
      </c>
      <c r="K108" s="55">
        <f t="shared" si="14"/>
        <v>0</v>
      </c>
      <c r="L108" s="55">
        <f t="shared" si="15"/>
        <v>22800</v>
      </c>
      <c r="M108" s="67">
        <f>IF(A108="",0,(IF(ISNUMBER(MAY_26!G108),MAY_26!G108,0)+IF(ISNUMBER(JUN_26!G108),JUN_26!G108,0)+IF(ISNUMBER(JUL_26!G108),JUL_26!G108,0))/3)</f>
        <v>0</v>
      </c>
      <c r="N108" s="67">
        <f t="shared" si="16"/>
        <v>0</v>
      </c>
      <c r="O108" s="67">
        <f t="shared" si="17"/>
        <v>0</v>
      </c>
      <c r="P108" s="67">
        <f t="shared" si="18"/>
        <v>0</v>
      </c>
      <c r="Q108" s="68" t="str">
        <f t="shared" si="19"/>
        <v/>
      </c>
      <c r="R108" s="69" t="str">
        <f t="shared" si="20"/>
        <v>OVERSTOCK</v>
      </c>
      <c r="S108" s="69" t="str">
        <f t="shared" si="21"/>
        <v>N/A</v>
      </c>
      <c r="T108" s="60"/>
    </row>
    <row r="109" spans="1:20" ht="16.5" customHeight="1" x14ac:dyDescent="0.35">
      <c r="A109" s="71" t="str">
        <f>IF(JAN_26!A109="","",JAN_26!A109)</f>
        <v>Drug envelope</v>
      </c>
      <c r="B109" s="71" t="str">
        <f>IF(JAN_26!B109="","",JAN_26!B109)</f>
        <v>item</v>
      </c>
      <c r="C109" s="53" t="str">
        <f>IF(JAN_26!C109="","",JAN_26!C109)</f>
        <v/>
      </c>
      <c r="D109" s="53">
        <f>IF(JUN_26!A109="","",JUN_26!F109)</f>
        <v>0</v>
      </c>
      <c r="E109" s="61"/>
      <c r="F109" s="53">
        <f t="shared" si="11"/>
        <v>0</v>
      </c>
      <c r="G109" s="61"/>
      <c r="H109" s="61"/>
      <c r="I109" s="53">
        <f t="shared" si="12"/>
        <v>0</v>
      </c>
      <c r="J109" s="53" t="str">
        <f t="shared" si="13"/>
        <v/>
      </c>
      <c r="K109" s="53">
        <f t="shared" si="14"/>
        <v>0</v>
      </c>
      <c r="L109" s="53">
        <f t="shared" si="15"/>
        <v>0</v>
      </c>
      <c r="M109" s="64">
        <f>IF(A109="",0,(IF(ISNUMBER(MAY_26!G109),MAY_26!G109,0)+IF(ISNUMBER(JUN_26!G109),JUN_26!G109,0)+IF(ISNUMBER(JUL_26!G109),JUL_26!G109,0))/3)</f>
        <v>0</v>
      </c>
      <c r="N109" s="64">
        <f t="shared" si="16"/>
        <v>0</v>
      </c>
      <c r="O109" s="64">
        <f t="shared" si="17"/>
        <v>0</v>
      </c>
      <c r="P109" s="64">
        <f t="shared" si="18"/>
        <v>0</v>
      </c>
      <c r="Q109" s="65" t="str">
        <f t="shared" si="19"/>
        <v/>
      </c>
      <c r="R109" s="66" t="str">
        <f t="shared" si="20"/>
        <v>STOCKOUT</v>
      </c>
      <c r="S109" s="66" t="str">
        <f t="shared" si="21"/>
        <v>N/A</v>
      </c>
      <c r="T109" s="60"/>
    </row>
    <row r="110" spans="1:20" ht="16.5" customHeight="1" x14ac:dyDescent="0.35">
      <c r="A110" s="72" t="str">
        <f>IF(JAN_26!A110="","",JAN_26!A110)</f>
        <v>Duphalax (Microlax)</v>
      </c>
      <c r="B110" s="72" t="str">
        <f>IF(JAN_26!B110="","",JAN_26!B110)</f>
        <v>sachet</v>
      </c>
      <c r="C110" s="55">
        <f>IF(JAN_26!C110="","",JAN_26!C110)</f>
        <v>250</v>
      </c>
      <c r="D110" s="55">
        <f>IF(JUN_26!A110="","",JUN_26!F110)</f>
        <v>0</v>
      </c>
      <c r="E110" s="61"/>
      <c r="F110" s="55">
        <f t="shared" si="11"/>
        <v>0</v>
      </c>
      <c r="G110" s="61"/>
      <c r="H110" s="61"/>
      <c r="I110" s="55">
        <f t="shared" si="12"/>
        <v>0</v>
      </c>
      <c r="J110" s="55" t="str">
        <f t="shared" si="13"/>
        <v/>
      </c>
      <c r="K110" s="55">
        <f t="shared" si="14"/>
        <v>0</v>
      </c>
      <c r="L110" s="55">
        <f t="shared" si="15"/>
        <v>0</v>
      </c>
      <c r="M110" s="67">
        <f>IF(A110="",0,(IF(ISNUMBER(MAY_26!G110),MAY_26!G110,0)+IF(ISNUMBER(JUN_26!G110),JUN_26!G110,0)+IF(ISNUMBER(JUL_26!G110),JUL_26!G110,0))/3)</f>
        <v>0</v>
      </c>
      <c r="N110" s="67">
        <f t="shared" si="16"/>
        <v>0</v>
      </c>
      <c r="O110" s="67">
        <f t="shared" si="17"/>
        <v>0</v>
      </c>
      <c r="P110" s="67">
        <f t="shared" si="18"/>
        <v>0</v>
      </c>
      <c r="Q110" s="68" t="str">
        <f t="shared" si="19"/>
        <v/>
      </c>
      <c r="R110" s="69" t="str">
        <f t="shared" si="20"/>
        <v>STOCKOUT</v>
      </c>
      <c r="S110" s="69" t="str">
        <f t="shared" si="21"/>
        <v>N/A</v>
      </c>
      <c r="T110" s="60"/>
    </row>
    <row r="111" spans="1:20" ht="16.5" customHeight="1" x14ac:dyDescent="0.35">
      <c r="A111" s="71" t="str">
        <f>IF(JAN_26!A111="","",JAN_26!A111)</f>
        <v>Entamizole</v>
      </c>
      <c r="B111" s="71" t="str">
        <f>IF(JAN_26!B111="","",JAN_26!B111)</f>
        <v>tab</v>
      </c>
      <c r="C111" s="53">
        <f>IF(JAN_26!C111="","",JAN_26!C111)</f>
        <v>110</v>
      </c>
      <c r="D111" s="53">
        <f>IF(JUN_26!A111="","",JUN_26!F111)</f>
        <v>0</v>
      </c>
      <c r="E111" s="61"/>
      <c r="F111" s="53">
        <f t="shared" si="11"/>
        <v>0</v>
      </c>
      <c r="G111" s="61"/>
      <c r="H111" s="61"/>
      <c r="I111" s="53">
        <f t="shared" si="12"/>
        <v>0</v>
      </c>
      <c r="J111" s="53" t="str">
        <f t="shared" si="13"/>
        <v/>
      </c>
      <c r="K111" s="53">
        <f t="shared" si="14"/>
        <v>0</v>
      </c>
      <c r="L111" s="53">
        <f t="shared" si="15"/>
        <v>0</v>
      </c>
      <c r="M111" s="64">
        <f>IF(A111="",0,(IF(ISNUMBER(MAY_26!G111),MAY_26!G111,0)+IF(ISNUMBER(JUN_26!G111),JUN_26!G111,0)+IF(ISNUMBER(JUL_26!G111),JUL_26!G111,0))/3)</f>
        <v>0</v>
      </c>
      <c r="N111" s="64">
        <f t="shared" si="16"/>
        <v>0</v>
      </c>
      <c r="O111" s="64">
        <f t="shared" si="17"/>
        <v>0</v>
      </c>
      <c r="P111" s="64">
        <f t="shared" si="18"/>
        <v>0</v>
      </c>
      <c r="Q111" s="65" t="str">
        <f t="shared" si="19"/>
        <v/>
      </c>
      <c r="R111" s="66" t="str">
        <f t="shared" si="20"/>
        <v>STOCKOUT</v>
      </c>
      <c r="S111" s="66" t="str">
        <f t="shared" si="21"/>
        <v>N/A</v>
      </c>
      <c r="T111" s="60"/>
    </row>
    <row r="112" spans="1:20" ht="16.5" customHeight="1" x14ac:dyDescent="0.35">
      <c r="A112" s="72" t="str">
        <f>IF(JAN_26!A112="","",JAN_26!A112)</f>
        <v>ergometrin</v>
      </c>
      <c r="B112" s="72" t="str">
        <f>IF(JAN_26!B112="","",JAN_26!B112)</f>
        <v>amp</v>
      </c>
      <c r="C112" s="55">
        <f>IF(JAN_26!C112="","",JAN_26!C112)</f>
        <v>500</v>
      </c>
      <c r="D112" s="55">
        <f>IF(JUN_26!A112="","",JUN_26!F112)</f>
        <v>0</v>
      </c>
      <c r="E112" s="61"/>
      <c r="F112" s="55">
        <f t="shared" si="11"/>
        <v>0</v>
      </c>
      <c r="G112" s="61"/>
      <c r="H112" s="61"/>
      <c r="I112" s="55">
        <f t="shared" si="12"/>
        <v>0</v>
      </c>
      <c r="J112" s="55" t="str">
        <f t="shared" si="13"/>
        <v/>
      </c>
      <c r="K112" s="55">
        <f t="shared" si="14"/>
        <v>0</v>
      </c>
      <c r="L112" s="55">
        <f t="shared" si="15"/>
        <v>0</v>
      </c>
      <c r="M112" s="67">
        <f>IF(A112="",0,(IF(ISNUMBER(MAY_26!G112),MAY_26!G112,0)+IF(ISNUMBER(JUN_26!G112),JUN_26!G112,0)+IF(ISNUMBER(JUL_26!G112),JUL_26!G112,0))/3)</f>
        <v>0</v>
      </c>
      <c r="N112" s="67">
        <f t="shared" si="16"/>
        <v>0</v>
      </c>
      <c r="O112" s="67">
        <f t="shared" si="17"/>
        <v>0</v>
      </c>
      <c r="P112" s="67">
        <f t="shared" si="18"/>
        <v>0</v>
      </c>
      <c r="Q112" s="68" t="str">
        <f t="shared" si="19"/>
        <v/>
      </c>
      <c r="R112" s="69" t="str">
        <f t="shared" si="20"/>
        <v>STOCKOUT</v>
      </c>
      <c r="S112" s="69" t="str">
        <f t="shared" si="21"/>
        <v>N/A</v>
      </c>
      <c r="T112" s="60"/>
    </row>
    <row r="113" spans="1:20" ht="16.5" customHeight="1" x14ac:dyDescent="0.35">
      <c r="A113" s="71" t="str">
        <f>IF(JAN_26!A113="","",JAN_26!A113)</f>
        <v>Erythromycin</v>
      </c>
      <c r="B113" s="71" t="str">
        <f>IF(JAN_26!B113="","",JAN_26!B113)</f>
        <v>inj</v>
      </c>
      <c r="C113" s="53">
        <f>IF(JAN_26!C113="","",JAN_26!C113)</f>
        <v>500</v>
      </c>
      <c r="D113" s="53">
        <f>IF(JUN_26!A113="","",JUN_26!F113)</f>
        <v>0</v>
      </c>
      <c r="E113" s="61"/>
      <c r="F113" s="53">
        <f t="shared" si="11"/>
        <v>0</v>
      </c>
      <c r="G113" s="61"/>
      <c r="H113" s="61"/>
      <c r="I113" s="53">
        <f t="shared" si="12"/>
        <v>0</v>
      </c>
      <c r="J113" s="53" t="str">
        <f t="shared" si="13"/>
        <v/>
      </c>
      <c r="K113" s="53">
        <f t="shared" si="14"/>
        <v>0</v>
      </c>
      <c r="L113" s="53">
        <f t="shared" si="15"/>
        <v>0</v>
      </c>
      <c r="M113" s="64">
        <f>IF(A113="",0,(IF(ISNUMBER(MAY_26!G113),MAY_26!G113,0)+IF(ISNUMBER(JUN_26!G113),JUN_26!G113,0)+IF(ISNUMBER(JUL_26!G113),JUL_26!G113,0))/3)</f>
        <v>0</v>
      </c>
      <c r="N113" s="64">
        <f t="shared" si="16"/>
        <v>0</v>
      </c>
      <c r="O113" s="64">
        <f t="shared" si="17"/>
        <v>0</v>
      </c>
      <c r="P113" s="64">
        <f t="shared" si="18"/>
        <v>0</v>
      </c>
      <c r="Q113" s="65" t="str">
        <f t="shared" si="19"/>
        <v/>
      </c>
      <c r="R113" s="66" t="str">
        <f t="shared" si="20"/>
        <v>STOCKOUT</v>
      </c>
      <c r="S113" s="66" t="str">
        <f t="shared" si="21"/>
        <v>N/A</v>
      </c>
      <c r="T113" s="60"/>
    </row>
    <row r="114" spans="1:20" ht="16.5" customHeight="1" x14ac:dyDescent="0.35">
      <c r="A114" s="72" t="str">
        <f>IF(JAN_26!A114="","",JAN_26!A114)</f>
        <v>Erythromycine 500mg</v>
      </c>
      <c r="B114" s="72" t="str">
        <f>IF(JAN_26!B114="","",JAN_26!B114)</f>
        <v>tabs</v>
      </c>
      <c r="C114" s="55">
        <f>IF(JAN_26!C114="","",JAN_26!C114)</f>
        <v>80</v>
      </c>
      <c r="D114" s="55">
        <f>IF(JUN_26!A114="","",JUN_26!F114)</f>
        <v>150</v>
      </c>
      <c r="E114" s="61"/>
      <c r="F114" s="55">
        <f t="shared" si="11"/>
        <v>150</v>
      </c>
      <c r="G114" s="61"/>
      <c r="H114" s="61"/>
      <c r="I114" s="55">
        <f t="shared" si="12"/>
        <v>0</v>
      </c>
      <c r="J114" s="55" t="str">
        <f t="shared" si="13"/>
        <v/>
      </c>
      <c r="K114" s="55">
        <f t="shared" si="14"/>
        <v>0</v>
      </c>
      <c r="L114" s="55">
        <f t="shared" si="15"/>
        <v>12000</v>
      </c>
      <c r="M114" s="67">
        <f>IF(A114="",0,(IF(ISNUMBER(MAY_26!G114),MAY_26!G114,0)+IF(ISNUMBER(JUN_26!G114),JUN_26!G114,0)+IF(ISNUMBER(JUL_26!G114),JUL_26!G114,0))/3)</f>
        <v>0</v>
      </c>
      <c r="N114" s="67">
        <f t="shared" si="16"/>
        <v>0</v>
      </c>
      <c r="O114" s="67">
        <f t="shared" si="17"/>
        <v>0</v>
      </c>
      <c r="P114" s="67">
        <f t="shared" si="18"/>
        <v>0</v>
      </c>
      <c r="Q114" s="68" t="str">
        <f t="shared" si="19"/>
        <v/>
      </c>
      <c r="R114" s="69" t="str">
        <f t="shared" si="20"/>
        <v>OVERSTOCK</v>
      </c>
      <c r="S114" s="69" t="str">
        <f t="shared" si="21"/>
        <v>N/A</v>
      </c>
      <c r="T114" s="60"/>
    </row>
    <row r="115" spans="1:20" ht="16.5" customHeight="1" x14ac:dyDescent="0.35">
      <c r="A115" s="71" t="str">
        <f>IF(JAN_26!A115="","",JAN_26!A115)</f>
        <v>FENA</v>
      </c>
      <c r="B115" s="71" t="str">
        <f>IF(JAN_26!B115="","",JAN_26!B115)</f>
        <v>tabs</v>
      </c>
      <c r="C115" s="53">
        <f>IF(JAN_26!C115="","",JAN_26!C115)</f>
        <v>200</v>
      </c>
      <c r="D115" s="53">
        <f>IF(JUN_26!A115="","",JUN_26!F115)</f>
        <v>0</v>
      </c>
      <c r="E115" s="61"/>
      <c r="F115" s="53">
        <f t="shared" si="11"/>
        <v>0</v>
      </c>
      <c r="G115" s="61"/>
      <c r="H115" s="61"/>
      <c r="I115" s="53">
        <f t="shared" si="12"/>
        <v>0</v>
      </c>
      <c r="J115" s="53" t="str">
        <f t="shared" si="13"/>
        <v/>
      </c>
      <c r="K115" s="53">
        <f t="shared" si="14"/>
        <v>0</v>
      </c>
      <c r="L115" s="53">
        <f t="shared" si="15"/>
        <v>0</v>
      </c>
      <c r="M115" s="64">
        <f>IF(A115="",0,(IF(ISNUMBER(MAY_26!G115),MAY_26!G115,0)+IF(ISNUMBER(JUN_26!G115),JUN_26!G115,0)+IF(ISNUMBER(JUL_26!G115),JUL_26!G115,0))/3)</f>
        <v>0</v>
      </c>
      <c r="N115" s="64">
        <f t="shared" si="16"/>
        <v>0</v>
      </c>
      <c r="O115" s="64">
        <f t="shared" si="17"/>
        <v>0</v>
      </c>
      <c r="P115" s="64">
        <f t="shared" si="18"/>
        <v>0</v>
      </c>
      <c r="Q115" s="65" t="str">
        <f t="shared" si="19"/>
        <v/>
      </c>
      <c r="R115" s="66" t="str">
        <f t="shared" si="20"/>
        <v>STOCKOUT</v>
      </c>
      <c r="S115" s="66" t="str">
        <f t="shared" si="21"/>
        <v>N/A</v>
      </c>
      <c r="T115" s="60"/>
    </row>
    <row r="116" spans="1:20" ht="16.5" customHeight="1" x14ac:dyDescent="0.35">
      <c r="A116" s="72" t="str">
        <f>IF(JAN_26!A116="","",JAN_26!A116)</f>
        <v>Ferosulphate</v>
      </c>
      <c r="B116" s="72" t="str">
        <f>IF(JAN_26!B116="","",JAN_26!B116)</f>
        <v>tab</v>
      </c>
      <c r="C116" s="55">
        <f>IF(JAN_26!C116="","",JAN_26!C116)</f>
        <v>10</v>
      </c>
      <c r="D116" s="55">
        <f>IF(JUN_26!A116="","",JUN_26!F116)</f>
        <v>0</v>
      </c>
      <c r="E116" s="61"/>
      <c r="F116" s="55">
        <f t="shared" si="11"/>
        <v>0</v>
      </c>
      <c r="G116" s="61"/>
      <c r="H116" s="61"/>
      <c r="I116" s="55">
        <f t="shared" si="12"/>
        <v>0</v>
      </c>
      <c r="J116" s="55" t="str">
        <f t="shared" si="13"/>
        <v/>
      </c>
      <c r="K116" s="55">
        <f t="shared" si="14"/>
        <v>0</v>
      </c>
      <c r="L116" s="55">
        <f t="shared" si="15"/>
        <v>0</v>
      </c>
      <c r="M116" s="67">
        <f>IF(A116="",0,(IF(ISNUMBER(MAY_26!G116),MAY_26!G116,0)+IF(ISNUMBER(JUN_26!G116),JUN_26!G116,0)+IF(ISNUMBER(JUL_26!G116),JUL_26!G116,0))/3)</f>
        <v>0</v>
      </c>
      <c r="N116" s="67">
        <f t="shared" si="16"/>
        <v>0</v>
      </c>
      <c r="O116" s="67">
        <f t="shared" si="17"/>
        <v>0</v>
      </c>
      <c r="P116" s="67">
        <f t="shared" si="18"/>
        <v>0</v>
      </c>
      <c r="Q116" s="68" t="str">
        <f t="shared" si="19"/>
        <v/>
      </c>
      <c r="R116" s="69" t="str">
        <f t="shared" si="20"/>
        <v>STOCKOUT</v>
      </c>
      <c r="S116" s="69" t="str">
        <f t="shared" si="21"/>
        <v>N/A</v>
      </c>
      <c r="T116" s="60"/>
    </row>
    <row r="117" spans="1:20" ht="16.5" customHeight="1" x14ac:dyDescent="0.35">
      <c r="A117" s="71" t="str">
        <f>IF(JAN_26!A117="","",JAN_26!A117)</f>
        <v>ferrous sulfate</v>
      </c>
      <c r="B117" s="71" t="str">
        <f>IF(JAN_26!B117="","",JAN_26!B117)</f>
        <v>tab</v>
      </c>
      <c r="C117" s="53">
        <f>IF(JAN_26!C117="","",JAN_26!C117)</f>
        <v>10</v>
      </c>
      <c r="D117" s="53">
        <f>IF(JUN_26!A117="","",JUN_26!F117)</f>
        <v>0</v>
      </c>
      <c r="E117" s="61"/>
      <c r="F117" s="53">
        <f t="shared" si="11"/>
        <v>0</v>
      </c>
      <c r="G117" s="61"/>
      <c r="H117" s="61"/>
      <c r="I117" s="53">
        <f t="shared" si="12"/>
        <v>0</v>
      </c>
      <c r="J117" s="53" t="str">
        <f t="shared" si="13"/>
        <v/>
      </c>
      <c r="K117" s="53">
        <f t="shared" si="14"/>
        <v>0</v>
      </c>
      <c r="L117" s="53">
        <f t="shared" si="15"/>
        <v>0</v>
      </c>
      <c r="M117" s="64">
        <f>IF(A117="",0,(IF(ISNUMBER(MAY_26!G117),MAY_26!G117,0)+IF(ISNUMBER(JUN_26!G117),JUN_26!G117,0)+IF(ISNUMBER(JUL_26!G117),JUL_26!G117,0))/3)</f>
        <v>0</v>
      </c>
      <c r="N117" s="64">
        <f t="shared" si="16"/>
        <v>0</v>
      </c>
      <c r="O117" s="64">
        <f t="shared" si="17"/>
        <v>0</v>
      </c>
      <c r="P117" s="64">
        <f t="shared" si="18"/>
        <v>0</v>
      </c>
      <c r="Q117" s="65" t="str">
        <f t="shared" si="19"/>
        <v/>
      </c>
      <c r="R117" s="66" t="str">
        <f t="shared" si="20"/>
        <v>STOCKOUT</v>
      </c>
      <c r="S117" s="66" t="str">
        <f t="shared" si="21"/>
        <v>N/A</v>
      </c>
      <c r="T117" s="60"/>
    </row>
    <row r="118" spans="1:20" ht="16.5" customHeight="1" x14ac:dyDescent="0.35">
      <c r="A118" s="72" t="str">
        <f>IF(JAN_26!A118="","",JAN_26!A118)</f>
        <v>files</v>
      </c>
      <c r="B118" s="72" t="str">
        <f>IF(JAN_26!B118="","",JAN_26!B118)</f>
        <v>item</v>
      </c>
      <c r="C118" s="55">
        <f>IF(JAN_26!C118="","",JAN_26!C118)</f>
        <v>1000</v>
      </c>
      <c r="D118" s="55">
        <f>IF(JUN_26!A118="","",JUN_26!F118)</f>
        <v>0</v>
      </c>
      <c r="E118" s="61"/>
      <c r="F118" s="55">
        <f t="shared" si="11"/>
        <v>0</v>
      </c>
      <c r="G118" s="61"/>
      <c r="H118" s="61"/>
      <c r="I118" s="55">
        <f t="shared" si="12"/>
        <v>0</v>
      </c>
      <c r="J118" s="55" t="str">
        <f t="shared" si="13"/>
        <v/>
      </c>
      <c r="K118" s="55">
        <f t="shared" si="14"/>
        <v>0</v>
      </c>
      <c r="L118" s="55">
        <f t="shared" si="15"/>
        <v>0</v>
      </c>
      <c r="M118" s="67">
        <f>IF(A118="",0,(IF(ISNUMBER(MAY_26!G118),MAY_26!G118,0)+IF(ISNUMBER(JUN_26!G118),JUN_26!G118,0)+IF(ISNUMBER(JUL_26!G118),JUL_26!G118,0))/3)</f>
        <v>0</v>
      </c>
      <c r="N118" s="67">
        <f t="shared" si="16"/>
        <v>0</v>
      </c>
      <c r="O118" s="67">
        <f t="shared" si="17"/>
        <v>0</v>
      </c>
      <c r="P118" s="67">
        <f t="shared" si="18"/>
        <v>0</v>
      </c>
      <c r="Q118" s="68" t="str">
        <f t="shared" si="19"/>
        <v/>
      </c>
      <c r="R118" s="69" t="str">
        <f t="shared" si="20"/>
        <v>STOCKOUT</v>
      </c>
      <c r="S118" s="69" t="str">
        <f t="shared" si="21"/>
        <v>N/A</v>
      </c>
      <c r="T118" s="60"/>
    </row>
    <row r="119" spans="1:20" ht="16.5" customHeight="1" x14ac:dyDescent="0.35">
      <c r="A119" s="71" t="str">
        <f>IF(JAN_26!A119="","",JAN_26!A119)</f>
        <v>Fluconazole 200mg</v>
      </c>
      <c r="B119" s="71" t="str">
        <f>IF(JAN_26!B119="","",JAN_26!B119)</f>
        <v>tablet</v>
      </c>
      <c r="C119" s="53">
        <f>IF(JAN_26!C119="","",JAN_26!C119)</f>
        <v>400</v>
      </c>
      <c r="D119" s="53">
        <f>IF(JUN_26!A119="","",JUN_26!F119)</f>
        <v>0</v>
      </c>
      <c r="E119" s="61"/>
      <c r="F119" s="53">
        <f t="shared" si="11"/>
        <v>0</v>
      </c>
      <c r="G119" s="61"/>
      <c r="H119" s="61"/>
      <c r="I119" s="53">
        <f t="shared" si="12"/>
        <v>0</v>
      </c>
      <c r="J119" s="53" t="str">
        <f t="shared" si="13"/>
        <v/>
      </c>
      <c r="K119" s="53">
        <f t="shared" si="14"/>
        <v>0</v>
      </c>
      <c r="L119" s="53">
        <f t="shared" si="15"/>
        <v>0</v>
      </c>
      <c r="M119" s="64">
        <f>IF(A119="",0,(IF(ISNUMBER(MAY_26!G119),MAY_26!G119,0)+IF(ISNUMBER(JUN_26!G119),JUN_26!G119,0)+IF(ISNUMBER(JUL_26!G119),JUL_26!G119,0))/3)</f>
        <v>0</v>
      </c>
      <c r="N119" s="64">
        <f t="shared" si="16"/>
        <v>0</v>
      </c>
      <c r="O119" s="64">
        <f t="shared" si="17"/>
        <v>0</v>
      </c>
      <c r="P119" s="64">
        <f t="shared" si="18"/>
        <v>0</v>
      </c>
      <c r="Q119" s="65" t="str">
        <f t="shared" si="19"/>
        <v/>
      </c>
      <c r="R119" s="66" t="str">
        <f t="shared" si="20"/>
        <v>STOCKOUT</v>
      </c>
      <c r="S119" s="66" t="str">
        <f t="shared" si="21"/>
        <v>N/A</v>
      </c>
      <c r="T119" s="60"/>
    </row>
    <row r="120" spans="1:20" ht="16.5" customHeight="1" x14ac:dyDescent="0.35">
      <c r="A120" s="72" t="str">
        <f>IF(JAN_26!A120="","",JAN_26!A120)</f>
        <v>Fluconazole syrup</v>
      </c>
      <c r="B120" s="72" t="str">
        <f>IF(JAN_26!B120="","",JAN_26!B120)</f>
        <v>syrup</v>
      </c>
      <c r="C120" s="55">
        <f>IF(JAN_26!C120="","",JAN_26!C120)</f>
        <v>2150</v>
      </c>
      <c r="D120" s="55">
        <f>IF(JUN_26!A120="","",JUN_26!F120)</f>
        <v>0</v>
      </c>
      <c r="E120" s="61"/>
      <c r="F120" s="55">
        <f t="shared" si="11"/>
        <v>0</v>
      </c>
      <c r="G120" s="61"/>
      <c r="H120" s="61"/>
      <c r="I120" s="55">
        <f t="shared" si="12"/>
        <v>0</v>
      </c>
      <c r="J120" s="55" t="str">
        <f t="shared" si="13"/>
        <v/>
      </c>
      <c r="K120" s="55">
        <f t="shared" si="14"/>
        <v>0</v>
      </c>
      <c r="L120" s="55">
        <f t="shared" si="15"/>
        <v>0</v>
      </c>
      <c r="M120" s="67">
        <f>IF(A120="",0,(IF(ISNUMBER(MAY_26!G120),MAY_26!G120,0)+IF(ISNUMBER(JUN_26!G120),JUN_26!G120,0)+IF(ISNUMBER(JUL_26!G120),JUL_26!G120,0))/3)</f>
        <v>0</v>
      </c>
      <c r="N120" s="67">
        <f t="shared" si="16"/>
        <v>0</v>
      </c>
      <c r="O120" s="67">
        <f t="shared" si="17"/>
        <v>0</v>
      </c>
      <c r="P120" s="67">
        <f t="shared" si="18"/>
        <v>0</v>
      </c>
      <c r="Q120" s="68" t="str">
        <f t="shared" si="19"/>
        <v/>
      </c>
      <c r="R120" s="69" t="str">
        <f t="shared" si="20"/>
        <v>STOCKOUT</v>
      </c>
      <c r="S120" s="69" t="str">
        <f t="shared" si="21"/>
        <v>N/A</v>
      </c>
      <c r="T120" s="60"/>
    </row>
    <row r="121" spans="1:20" ht="16.5" customHeight="1" x14ac:dyDescent="0.35">
      <c r="A121" s="71" t="str">
        <f>IF(JAN_26!A121="","",JAN_26!A121)</f>
        <v>Frusemide injection</v>
      </c>
      <c r="B121" s="71" t="str">
        <f>IF(JAN_26!B121="","",JAN_26!B121)</f>
        <v>amp</v>
      </c>
      <c r="C121" s="53">
        <f>IF(JAN_26!C121="","",JAN_26!C121)</f>
        <v>100</v>
      </c>
      <c r="D121" s="53">
        <f>IF(JUN_26!A121="","",JUN_26!F121)</f>
        <v>100</v>
      </c>
      <c r="E121" s="61"/>
      <c r="F121" s="53">
        <f t="shared" si="11"/>
        <v>100</v>
      </c>
      <c r="G121" s="61"/>
      <c r="H121" s="61"/>
      <c r="I121" s="53">
        <f t="shared" si="12"/>
        <v>0</v>
      </c>
      <c r="J121" s="53" t="str">
        <f t="shared" si="13"/>
        <v/>
      </c>
      <c r="K121" s="53">
        <f t="shared" si="14"/>
        <v>0</v>
      </c>
      <c r="L121" s="53">
        <f t="shared" si="15"/>
        <v>10000</v>
      </c>
      <c r="M121" s="64">
        <f>IF(A121="",0,(IF(ISNUMBER(MAY_26!G121),MAY_26!G121,0)+IF(ISNUMBER(JUN_26!G121),JUN_26!G121,0)+IF(ISNUMBER(JUL_26!G121),JUL_26!G121,0))/3)</f>
        <v>0</v>
      </c>
      <c r="N121" s="64">
        <f t="shared" si="16"/>
        <v>0</v>
      </c>
      <c r="O121" s="64">
        <f t="shared" si="17"/>
        <v>0</v>
      </c>
      <c r="P121" s="64">
        <f t="shared" si="18"/>
        <v>0</v>
      </c>
      <c r="Q121" s="65" t="str">
        <f t="shared" si="19"/>
        <v/>
      </c>
      <c r="R121" s="66" t="str">
        <f t="shared" si="20"/>
        <v>OVERSTOCK</v>
      </c>
      <c r="S121" s="66" t="str">
        <f t="shared" si="21"/>
        <v>N/A</v>
      </c>
      <c r="T121" s="60"/>
    </row>
    <row r="122" spans="1:20" ht="16.5" customHeight="1" x14ac:dyDescent="0.35">
      <c r="A122" s="72" t="str">
        <f>IF(JAN_26!A122="","",JAN_26!A122)</f>
        <v>Frusemide tablets</v>
      </c>
      <c r="B122" s="72" t="str">
        <f>IF(JAN_26!B122="","",JAN_26!B122)</f>
        <v>tablet</v>
      </c>
      <c r="C122" s="55">
        <f>IF(JAN_26!C122="","",JAN_26!C122)</f>
        <v>10</v>
      </c>
      <c r="D122" s="55">
        <f>IF(JUN_26!A122="","",JUN_26!F122)</f>
        <v>300</v>
      </c>
      <c r="E122" s="61"/>
      <c r="F122" s="55">
        <f t="shared" si="11"/>
        <v>300</v>
      </c>
      <c r="G122" s="61"/>
      <c r="H122" s="61"/>
      <c r="I122" s="55">
        <f t="shared" si="12"/>
        <v>0</v>
      </c>
      <c r="J122" s="55" t="str">
        <f t="shared" si="13"/>
        <v/>
      </c>
      <c r="K122" s="55">
        <f t="shared" si="14"/>
        <v>0</v>
      </c>
      <c r="L122" s="55">
        <f t="shared" si="15"/>
        <v>3000</v>
      </c>
      <c r="M122" s="67">
        <f>IF(A122="",0,(IF(ISNUMBER(MAY_26!G122),MAY_26!G122,0)+IF(ISNUMBER(JUN_26!G122),JUN_26!G122,0)+IF(ISNUMBER(JUL_26!G122),JUL_26!G122,0))/3)</f>
        <v>0</v>
      </c>
      <c r="N122" s="67">
        <f t="shared" si="16"/>
        <v>0</v>
      </c>
      <c r="O122" s="67">
        <f t="shared" si="17"/>
        <v>0</v>
      </c>
      <c r="P122" s="67">
        <f t="shared" si="18"/>
        <v>0</v>
      </c>
      <c r="Q122" s="68" t="str">
        <f t="shared" si="19"/>
        <v/>
      </c>
      <c r="R122" s="69" t="str">
        <f t="shared" si="20"/>
        <v>OVERSTOCK</v>
      </c>
      <c r="S122" s="69" t="str">
        <f t="shared" si="21"/>
        <v>N/A</v>
      </c>
      <c r="T122" s="60"/>
    </row>
    <row r="123" spans="1:20" ht="16.5" customHeight="1" x14ac:dyDescent="0.35">
      <c r="A123" s="71" t="str">
        <f>IF(JAN_26!A123="","",JAN_26!A123)</f>
        <v>G- tablets</v>
      </c>
      <c r="B123" s="71" t="str">
        <f>IF(JAN_26!B123="","",JAN_26!B123)</f>
        <v>tablet</v>
      </c>
      <c r="C123" s="53">
        <f>IF(JAN_26!C123="","",JAN_26!C123)</f>
        <v>15</v>
      </c>
      <c r="D123" s="53">
        <f>IF(JUN_26!A123="","",JUN_26!F123)</f>
        <v>0</v>
      </c>
      <c r="E123" s="61"/>
      <c r="F123" s="53">
        <f t="shared" si="11"/>
        <v>0</v>
      </c>
      <c r="G123" s="61"/>
      <c r="H123" s="61"/>
      <c r="I123" s="53">
        <f t="shared" si="12"/>
        <v>0</v>
      </c>
      <c r="J123" s="53" t="str">
        <f t="shared" si="13"/>
        <v/>
      </c>
      <c r="K123" s="53">
        <f t="shared" si="14"/>
        <v>0</v>
      </c>
      <c r="L123" s="53">
        <f t="shared" si="15"/>
        <v>0</v>
      </c>
      <c r="M123" s="64">
        <f>IF(A123="",0,(IF(ISNUMBER(MAY_26!G123),MAY_26!G123,0)+IF(ISNUMBER(JUN_26!G123),JUN_26!G123,0)+IF(ISNUMBER(JUL_26!G123),JUL_26!G123,0))/3)</f>
        <v>0</v>
      </c>
      <c r="N123" s="64">
        <f t="shared" si="16"/>
        <v>0</v>
      </c>
      <c r="O123" s="64">
        <f t="shared" si="17"/>
        <v>0</v>
      </c>
      <c r="P123" s="64">
        <f t="shared" si="18"/>
        <v>0</v>
      </c>
      <c r="Q123" s="65" t="str">
        <f t="shared" si="19"/>
        <v/>
      </c>
      <c r="R123" s="66" t="str">
        <f t="shared" si="20"/>
        <v>STOCKOUT</v>
      </c>
      <c r="S123" s="66" t="str">
        <f t="shared" si="21"/>
        <v>N/A</v>
      </c>
      <c r="T123" s="60"/>
    </row>
    <row r="124" spans="1:20" ht="16.5" customHeight="1" x14ac:dyDescent="0.35">
      <c r="A124" s="72" t="str">
        <f>IF(JAN_26!A124="","",JAN_26!A124)</f>
        <v>gastrokit</v>
      </c>
      <c r="B124" s="72" t="str">
        <f>IF(JAN_26!B124="","",JAN_26!B124)</f>
        <v>tablet</v>
      </c>
      <c r="C124" s="55">
        <f>IF(JAN_26!C124="","",JAN_26!C124)</f>
        <v>1150</v>
      </c>
      <c r="D124" s="55">
        <f>IF(JUN_26!A124="","",JUN_26!F124)</f>
        <v>0</v>
      </c>
      <c r="E124" s="61"/>
      <c r="F124" s="55">
        <f t="shared" si="11"/>
        <v>0</v>
      </c>
      <c r="G124" s="61"/>
      <c r="H124" s="61"/>
      <c r="I124" s="55">
        <f t="shared" si="12"/>
        <v>0</v>
      </c>
      <c r="J124" s="55" t="str">
        <f t="shared" si="13"/>
        <v/>
      </c>
      <c r="K124" s="55">
        <f t="shared" si="14"/>
        <v>0</v>
      </c>
      <c r="L124" s="55">
        <f t="shared" si="15"/>
        <v>0</v>
      </c>
      <c r="M124" s="67">
        <f>IF(A124="",0,(IF(ISNUMBER(MAY_26!G124),MAY_26!G124,0)+IF(ISNUMBER(JUN_26!G124),JUN_26!G124,0)+IF(ISNUMBER(JUL_26!G124),JUL_26!G124,0))/3)</f>
        <v>0</v>
      </c>
      <c r="N124" s="67">
        <f t="shared" si="16"/>
        <v>0</v>
      </c>
      <c r="O124" s="67">
        <f t="shared" si="17"/>
        <v>0</v>
      </c>
      <c r="P124" s="67">
        <f t="shared" si="18"/>
        <v>0</v>
      </c>
      <c r="Q124" s="68" t="str">
        <f t="shared" si="19"/>
        <v/>
      </c>
      <c r="R124" s="69" t="str">
        <f t="shared" si="20"/>
        <v>STOCKOUT</v>
      </c>
      <c r="S124" s="69" t="str">
        <f t="shared" si="21"/>
        <v>N/A</v>
      </c>
      <c r="T124" s="60"/>
    </row>
    <row r="125" spans="1:20" ht="16.5" customHeight="1" x14ac:dyDescent="0.35">
      <c r="A125" s="71" t="str">
        <f>IF(JAN_26!A125="","",JAN_26!A125)</f>
        <v>Genta (250mg)</v>
      </c>
      <c r="B125" s="71" t="str">
        <f>IF(JAN_26!B125="","",JAN_26!B125)</f>
        <v>amp</v>
      </c>
      <c r="C125" s="53">
        <f>IF(JAN_26!C125="","",JAN_26!C125)</f>
        <v>250</v>
      </c>
      <c r="D125" s="53">
        <f>IF(JUN_26!A125="","",JUN_26!F125)</f>
        <v>0</v>
      </c>
      <c r="E125" s="61"/>
      <c r="F125" s="53">
        <f t="shared" si="11"/>
        <v>0</v>
      </c>
      <c r="G125" s="61"/>
      <c r="H125" s="61"/>
      <c r="I125" s="53">
        <f t="shared" si="12"/>
        <v>0</v>
      </c>
      <c r="J125" s="53" t="str">
        <f t="shared" si="13"/>
        <v/>
      </c>
      <c r="K125" s="53">
        <f t="shared" si="14"/>
        <v>0</v>
      </c>
      <c r="L125" s="53">
        <f t="shared" si="15"/>
        <v>0</v>
      </c>
      <c r="M125" s="64">
        <f>IF(A125="",0,(IF(ISNUMBER(MAY_26!G125),MAY_26!G125,0)+IF(ISNUMBER(JUN_26!G125),JUN_26!G125,0)+IF(ISNUMBER(JUL_26!G125),JUL_26!G125,0))/3)</f>
        <v>0</v>
      </c>
      <c r="N125" s="64">
        <f t="shared" si="16"/>
        <v>0</v>
      </c>
      <c r="O125" s="64">
        <f t="shared" si="17"/>
        <v>0</v>
      </c>
      <c r="P125" s="64">
        <f t="shared" si="18"/>
        <v>0</v>
      </c>
      <c r="Q125" s="65" t="str">
        <f t="shared" si="19"/>
        <v/>
      </c>
      <c r="R125" s="66" t="str">
        <f t="shared" si="20"/>
        <v>STOCKOUT</v>
      </c>
      <c r="S125" s="66" t="str">
        <f t="shared" si="21"/>
        <v>N/A</v>
      </c>
      <c r="T125" s="60"/>
    </row>
    <row r="126" spans="1:20" ht="16.5" customHeight="1" x14ac:dyDescent="0.35">
      <c r="A126" s="72" t="str">
        <f>IF(JAN_26!A126="","",JAN_26!A126)</f>
        <v>genta eydrop</v>
      </c>
      <c r="B126" s="72" t="str">
        <f>IF(JAN_26!B126="","",JAN_26!B126)</f>
        <v>syrup</v>
      </c>
      <c r="C126" s="55">
        <f>IF(JAN_26!C126="","",JAN_26!C126)</f>
        <v>500</v>
      </c>
      <c r="D126" s="55">
        <f>IF(JUN_26!A126="","",JUN_26!F126)</f>
        <v>0</v>
      </c>
      <c r="E126" s="61"/>
      <c r="F126" s="55">
        <f t="shared" si="11"/>
        <v>0</v>
      </c>
      <c r="G126" s="61"/>
      <c r="H126" s="61"/>
      <c r="I126" s="55">
        <f t="shared" si="12"/>
        <v>0</v>
      </c>
      <c r="J126" s="55" t="str">
        <f t="shared" si="13"/>
        <v/>
      </c>
      <c r="K126" s="55">
        <f t="shared" si="14"/>
        <v>0</v>
      </c>
      <c r="L126" s="55">
        <f t="shared" si="15"/>
        <v>0</v>
      </c>
      <c r="M126" s="67">
        <f>IF(A126="",0,(IF(ISNUMBER(MAY_26!G126),MAY_26!G126,0)+IF(ISNUMBER(JUN_26!G126),JUN_26!G126,0)+IF(ISNUMBER(JUL_26!G126),JUL_26!G126,0))/3)</f>
        <v>0</v>
      </c>
      <c r="N126" s="67">
        <f t="shared" si="16"/>
        <v>0</v>
      </c>
      <c r="O126" s="67">
        <f t="shared" si="17"/>
        <v>0</v>
      </c>
      <c r="P126" s="67">
        <f t="shared" si="18"/>
        <v>0</v>
      </c>
      <c r="Q126" s="68" t="str">
        <f t="shared" si="19"/>
        <v/>
      </c>
      <c r="R126" s="69" t="str">
        <f t="shared" si="20"/>
        <v>STOCKOUT</v>
      </c>
      <c r="S126" s="69" t="str">
        <f t="shared" si="21"/>
        <v>N/A</v>
      </c>
      <c r="T126" s="60"/>
    </row>
    <row r="127" spans="1:20" ht="16.5" customHeight="1" x14ac:dyDescent="0.35">
      <c r="A127" s="71" t="str">
        <f>IF(JAN_26!A127="","",JAN_26!A127)</f>
        <v>Gentamycine Injection</v>
      </c>
      <c r="B127" s="71" t="str">
        <f>IF(JAN_26!B127="","",JAN_26!B127)</f>
        <v>amp</v>
      </c>
      <c r="C127" s="53">
        <f>IF(JAN_26!C127="","",JAN_26!C127)</f>
        <v>200</v>
      </c>
      <c r="D127" s="53">
        <f>IF(JUN_26!A127="","",JUN_26!F127)</f>
        <v>355</v>
      </c>
      <c r="E127" s="61"/>
      <c r="F127" s="53">
        <f t="shared" si="11"/>
        <v>355</v>
      </c>
      <c r="G127" s="61"/>
      <c r="H127" s="61"/>
      <c r="I127" s="53">
        <f t="shared" si="12"/>
        <v>0</v>
      </c>
      <c r="J127" s="53" t="str">
        <f t="shared" si="13"/>
        <v/>
      </c>
      <c r="K127" s="53">
        <f t="shared" si="14"/>
        <v>0</v>
      </c>
      <c r="L127" s="53">
        <f t="shared" si="15"/>
        <v>71000</v>
      </c>
      <c r="M127" s="64">
        <f>IF(A127="",0,(IF(ISNUMBER(MAY_26!G127),MAY_26!G127,0)+IF(ISNUMBER(JUN_26!G127),JUN_26!G127,0)+IF(ISNUMBER(JUL_26!G127),JUL_26!G127,0))/3)</f>
        <v>0</v>
      </c>
      <c r="N127" s="64">
        <f t="shared" si="16"/>
        <v>0</v>
      </c>
      <c r="O127" s="64">
        <f t="shared" si="17"/>
        <v>0</v>
      </c>
      <c r="P127" s="64">
        <f t="shared" si="18"/>
        <v>0</v>
      </c>
      <c r="Q127" s="65" t="str">
        <f t="shared" si="19"/>
        <v/>
      </c>
      <c r="R127" s="66" t="str">
        <f t="shared" si="20"/>
        <v>OVERSTOCK</v>
      </c>
      <c r="S127" s="66" t="str">
        <f t="shared" si="21"/>
        <v>N/A</v>
      </c>
      <c r="T127" s="60"/>
    </row>
    <row r="128" spans="1:20" ht="16.5" customHeight="1" x14ac:dyDescent="0.35">
      <c r="A128" s="72" t="str">
        <f>IF(JAN_26!A128="","",JAN_26!A128)</f>
        <v>Gentian violet</v>
      </c>
      <c r="B128" s="72" t="str">
        <f>IF(JAN_26!B128="","",JAN_26!B128)</f>
        <v>bottle</v>
      </c>
      <c r="C128" s="55">
        <f>IF(JAN_26!C128="","",JAN_26!C128)</f>
        <v>1000</v>
      </c>
      <c r="D128" s="55">
        <f>IF(JUN_26!A128="","",JUN_26!F128)</f>
        <v>0</v>
      </c>
      <c r="E128" s="61"/>
      <c r="F128" s="55">
        <f t="shared" si="11"/>
        <v>0</v>
      </c>
      <c r="G128" s="61"/>
      <c r="H128" s="61"/>
      <c r="I128" s="55">
        <f t="shared" si="12"/>
        <v>0</v>
      </c>
      <c r="J128" s="55" t="str">
        <f t="shared" si="13"/>
        <v/>
      </c>
      <c r="K128" s="55">
        <f t="shared" si="14"/>
        <v>0</v>
      </c>
      <c r="L128" s="55">
        <f t="shared" si="15"/>
        <v>0</v>
      </c>
      <c r="M128" s="67">
        <f>IF(A128="",0,(IF(ISNUMBER(MAY_26!G128),MAY_26!G128,0)+IF(ISNUMBER(JUN_26!G128),JUN_26!G128,0)+IF(ISNUMBER(JUL_26!G128),JUL_26!G128,0))/3)</f>
        <v>0</v>
      </c>
      <c r="N128" s="67">
        <f t="shared" si="16"/>
        <v>0</v>
      </c>
      <c r="O128" s="67">
        <f t="shared" si="17"/>
        <v>0</v>
      </c>
      <c r="P128" s="67">
        <f t="shared" si="18"/>
        <v>0</v>
      </c>
      <c r="Q128" s="68" t="str">
        <f t="shared" si="19"/>
        <v/>
      </c>
      <c r="R128" s="69" t="str">
        <f t="shared" si="20"/>
        <v>STOCKOUT</v>
      </c>
      <c r="S128" s="69" t="str">
        <f t="shared" si="21"/>
        <v>N/A</v>
      </c>
      <c r="T128" s="60"/>
    </row>
    <row r="129" spans="1:20" ht="16.5" customHeight="1" x14ac:dyDescent="0.35">
      <c r="A129" s="71" t="str">
        <f>IF(JAN_26!A129="","",JAN_26!A129)</f>
        <v>Glibenclamide</v>
      </c>
      <c r="B129" s="71" t="str">
        <f>IF(JAN_26!B129="","",JAN_26!B129)</f>
        <v>tab</v>
      </c>
      <c r="C129" s="53">
        <f>IF(JAN_26!C129="","",JAN_26!C129)</f>
        <v>10</v>
      </c>
      <c r="D129" s="53">
        <f>IF(JUN_26!A129="","",JUN_26!F129)</f>
        <v>100</v>
      </c>
      <c r="E129" s="61"/>
      <c r="F129" s="53">
        <f t="shared" si="11"/>
        <v>100</v>
      </c>
      <c r="G129" s="61"/>
      <c r="H129" s="61"/>
      <c r="I129" s="53">
        <f t="shared" si="12"/>
        <v>0</v>
      </c>
      <c r="J129" s="53" t="str">
        <f t="shared" si="13"/>
        <v/>
      </c>
      <c r="K129" s="53">
        <f t="shared" si="14"/>
        <v>0</v>
      </c>
      <c r="L129" s="53">
        <f t="shared" si="15"/>
        <v>1000</v>
      </c>
      <c r="M129" s="64">
        <f>IF(A129="",0,(IF(ISNUMBER(MAY_26!G129),MAY_26!G129,0)+IF(ISNUMBER(JUN_26!G129),JUN_26!G129,0)+IF(ISNUMBER(JUL_26!G129),JUL_26!G129,0))/3)</f>
        <v>0</v>
      </c>
      <c r="N129" s="64">
        <f t="shared" si="16"/>
        <v>0</v>
      </c>
      <c r="O129" s="64">
        <f t="shared" si="17"/>
        <v>0</v>
      </c>
      <c r="P129" s="64">
        <f t="shared" si="18"/>
        <v>0</v>
      </c>
      <c r="Q129" s="65" t="str">
        <f t="shared" si="19"/>
        <v/>
      </c>
      <c r="R129" s="66" t="str">
        <f t="shared" si="20"/>
        <v>OVERSTOCK</v>
      </c>
      <c r="S129" s="66" t="str">
        <f t="shared" si="21"/>
        <v>N/A</v>
      </c>
      <c r="T129" s="60"/>
    </row>
    <row r="130" spans="1:20" ht="16.5" customHeight="1" x14ac:dyDescent="0.35">
      <c r="A130" s="72" t="str">
        <f>IF(JAN_26!A130="","",JAN_26!A130)</f>
        <v>Glocuse 10%</v>
      </c>
      <c r="B130" s="72" t="str">
        <f>IF(JAN_26!B130="","",JAN_26!B130)</f>
        <v>Item</v>
      </c>
      <c r="C130" s="55">
        <f>IF(JAN_26!C130="","",JAN_26!C130)</f>
        <v>1000</v>
      </c>
      <c r="D130" s="55">
        <f>IF(JUN_26!A130="","",JUN_26!F130)</f>
        <v>10</v>
      </c>
      <c r="E130" s="61"/>
      <c r="F130" s="55">
        <f t="shared" si="11"/>
        <v>10</v>
      </c>
      <c r="G130" s="61"/>
      <c r="H130" s="61"/>
      <c r="I130" s="55">
        <f t="shared" si="12"/>
        <v>0</v>
      </c>
      <c r="J130" s="55" t="str">
        <f t="shared" si="13"/>
        <v/>
      </c>
      <c r="K130" s="55">
        <f t="shared" si="14"/>
        <v>0</v>
      </c>
      <c r="L130" s="55">
        <f t="shared" si="15"/>
        <v>10000</v>
      </c>
      <c r="M130" s="67">
        <f>IF(A130="",0,(IF(ISNUMBER(MAY_26!G130),MAY_26!G130,0)+IF(ISNUMBER(JUN_26!G130),JUN_26!G130,0)+IF(ISNUMBER(JUL_26!G130),JUL_26!G130,0))/3)</f>
        <v>0</v>
      </c>
      <c r="N130" s="67">
        <f t="shared" si="16"/>
        <v>0</v>
      </c>
      <c r="O130" s="67">
        <f t="shared" si="17"/>
        <v>0</v>
      </c>
      <c r="P130" s="67">
        <f t="shared" si="18"/>
        <v>0</v>
      </c>
      <c r="Q130" s="68" t="str">
        <f t="shared" si="19"/>
        <v/>
      </c>
      <c r="R130" s="69" t="str">
        <f t="shared" si="20"/>
        <v>OVERSTOCK</v>
      </c>
      <c r="S130" s="69" t="str">
        <f t="shared" si="21"/>
        <v>N/A</v>
      </c>
      <c r="T130" s="60"/>
    </row>
    <row r="131" spans="1:20" ht="16.5" customHeight="1" x14ac:dyDescent="0.35">
      <c r="A131" s="71" t="str">
        <f>IF(JAN_26!A131="","",JAN_26!A131)</f>
        <v>Glovessterile size 7.5 (pair)</v>
      </c>
      <c r="B131" s="71" t="str">
        <f>IF(JAN_26!B131="","",JAN_26!B131)</f>
        <v>pair/piece</v>
      </c>
      <c r="C131" s="53">
        <f>IF(JAN_26!C131="","",JAN_26!C131)</f>
        <v>300</v>
      </c>
      <c r="D131" s="53">
        <f>IF(JUN_26!A131="","",JUN_26!F131)</f>
        <v>123</v>
      </c>
      <c r="E131" s="61"/>
      <c r="F131" s="53">
        <f t="shared" ref="F131:F194" si="22">IF(A131="","",D131+IF(ISNUMBER(E131),E131,0)-IF(ISNUMBER(G131),G131,0))</f>
        <v>123</v>
      </c>
      <c r="G131" s="61"/>
      <c r="H131" s="61"/>
      <c r="I131" s="53">
        <f t="shared" ref="I131:I194" si="23">IF(AND(ISNUMBER(G131),ISNUMBER(C131)),G131*C131,0)</f>
        <v>0</v>
      </c>
      <c r="J131" s="53" t="str">
        <f t="shared" ref="J131:J194" si="24">IF(AND(ISNUMBER(G131),ISNUMBER(H131)),H131-I131,"")</f>
        <v/>
      </c>
      <c r="K131" s="53">
        <f t="shared" ref="K131:K194" si="25">IF(OR(A131="",M131=0),0,MAX(O131-F131,0))</f>
        <v>0</v>
      </c>
      <c r="L131" s="53">
        <f t="shared" ref="L131:L194" si="26">IF(AND(ISNUMBER(C131),ISNUMBER(F131)),F131*C131,0)</f>
        <v>36900</v>
      </c>
      <c r="M131" s="64">
        <f>IF(A131="",0,(IF(ISNUMBER(MAY_26!G131),MAY_26!G131,0)+IF(ISNUMBER(JUN_26!G131),JUN_26!G131,0)+IF(ISNUMBER(JUL_26!G131),JUL_26!G131,0))/3)</f>
        <v>0</v>
      </c>
      <c r="N131" s="64">
        <f t="shared" ref="N131:N194" si="27">IF(M131=0,0,M131*Lead_Time_Months)</f>
        <v>0</v>
      </c>
      <c r="O131" s="64">
        <f t="shared" ref="O131:O194" si="28">IF(M131=0,0,M131*Max_Stock_Months)</f>
        <v>0</v>
      </c>
      <c r="P131" s="64">
        <f t="shared" ref="P131:P194" si="29">IF(M131=0,0,M131*Security_Stock_Months)</f>
        <v>0</v>
      </c>
      <c r="Q131" s="65" t="str">
        <f t="shared" ref="Q131:Q194" si="30">IF(OR(A131="",M131=0,F131&lt;=0),"",ROUND(F131/M131,1))</f>
        <v/>
      </c>
      <c r="R131" s="66" t="str">
        <f t="shared" ref="R131:R194" si="31">IF(A131="","",IF(F131&lt;=0,"STOCKOUT",IF(F131&lt;=P131,"LOW STOCK",IF(F131&gt;O131,"OVERSTOCK","ADEQUATE"))))</f>
        <v>OVERSTOCK</v>
      </c>
      <c r="S131" s="66" t="str">
        <f t="shared" ref="S131:S194" si="32">IF(AND(ISNUMBER(G131),ISNUMBER(H131)),IF(J131&gt;=0,"BALANCED","DEFICIT"),"N/A")</f>
        <v>N/A</v>
      </c>
      <c r="T131" s="60"/>
    </row>
    <row r="132" spans="1:20" ht="16.5" customHeight="1" x14ac:dyDescent="0.35">
      <c r="A132" s="72" t="str">
        <f>IF(JAN_26!A132="","",JAN_26!A132)</f>
        <v>Glovessterile size 8 (pair)</v>
      </c>
      <c r="B132" s="72" t="str">
        <f>IF(JAN_26!B132="","",JAN_26!B132)</f>
        <v>pair/piece</v>
      </c>
      <c r="C132" s="55">
        <f>IF(JAN_26!C132="","",JAN_26!C132)</f>
        <v>300</v>
      </c>
      <c r="D132" s="55">
        <f>IF(JUN_26!A132="","",JUN_26!F132)</f>
        <v>100</v>
      </c>
      <c r="E132" s="61"/>
      <c r="F132" s="55">
        <f t="shared" si="22"/>
        <v>100</v>
      </c>
      <c r="G132" s="61"/>
      <c r="H132" s="61"/>
      <c r="I132" s="55">
        <f t="shared" si="23"/>
        <v>0</v>
      </c>
      <c r="J132" s="55" t="str">
        <f t="shared" si="24"/>
        <v/>
      </c>
      <c r="K132" s="55">
        <f t="shared" si="25"/>
        <v>0</v>
      </c>
      <c r="L132" s="55">
        <f t="shared" si="26"/>
        <v>30000</v>
      </c>
      <c r="M132" s="67">
        <f>IF(A132="",0,(IF(ISNUMBER(MAY_26!G132),MAY_26!G132,0)+IF(ISNUMBER(JUN_26!G132),JUN_26!G132,0)+IF(ISNUMBER(JUL_26!G132),JUL_26!G132,0))/3)</f>
        <v>0</v>
      </c>
      <c r="N132" s="67">
        <f t="shared" si="27"/>
        <v>0</v>
      </c>
      <c r="O132" s="67">
        <f t="shared" si="28"/>
        <v>0</v>
      </c>
      <c r="P132" s="67">
        <f t="shared" si="29"/>
        <v>0</v>
      </c>
      <c r="Q132" s="68" t="str">
        <f t="shared" si="30"/>
        <v/>
      </c>
      <c r="R132" s="69" t="str">
        <f t="shared" si="31"/>
        <v>OVERSTOCK</v>
      </c>
      <c r="S132" s="69" t="str">
        <f t="shared" si="32"/>
        <v>N/A</v>
      </c>
      <c r="T132" s="60"/>
    </row>
    <row r="133" spans="1:20" ht="16.5" customHeight="1" x14ac:dyDescent="0.35">
      <c r="A133" s="71" t="str">
        <f>IF(JAN_26!A133="","",JAN_26!A133)</f>
        <v>Glucose 5%</v>
      </c>
      <c r="B133" s="71" t="str">
        <f>IF(JAN_26!B133="","",JAN_26!B133)</f>
        <v>Item</v>
      </c>
      <c r="C133" s="53">
        <f>IF(JAN_26!C133="","",JAN_26!C133)</f>
        <v>1000</v>
      </c>
      <c r="D133" s="53">
        <f>IF(JUN_26!A133="","",JUN_26!F133)</f>
        <v>420</v>
      </c>
      <c r="E133" s="61"/>
      <c r="F133" s="53">
        <f t="shared" si="22"/>
        <v>420</v>
      </c>
      <c r="G133" s="61"/>
      <c r="H133" s="61"/>
      <c r="I133" s="53">
        <f t="shared" si="23"/>
        <v>0</v>
      </c>
      <c r="J133" s="53" t="str">
        <f t="shared" si="24"/>
        <v/>
      </c>
      <c r="K133" s="53">
        <f t="shared" si="25"/>
        <v>0</v>
      </c>
      <c r="L133" s="53">
        <f t="shared" si="26"/>
        <v>420000</v>
      </c>
      <c r="M133" s="64">
        <f>IF(A133="",0,(IF(ISNUMBER(MAY_26!G133),MAY_26!G133,0)+IF(ISNUMBER(JUN_26!G133),JUN_26!G133,0)+IF(ISNUMBER(JUL_26!G133),JUL_26!G133,0))/3)</f>
        <v>0</v>
      </c>
      <c r="N133" s="64">
        <f t="shared" si="27"/>
        <v>0</v>
      </c>
      <c r="O133" s="64">
        <f t="shared" si="28"/>
        <v>0</v>
      </c>
      <c r="P133" s="64">
        <f t="shared" si="29"/>
        <v>0</v>
      </c>
      <c r="Q133" s="65" t="str">
        <f t="shared" si="30"/>
        <v/>
      </c>
      <c r="R133" s="66" t="str">
        <f t="shared" si="31"/>
        <v>OVERSTOCK</v>
      </c>
      <c r="S133" s="66" t="str">
        <f t="shared" si="32"/>
        <v>N/A</v>
      </c>
      <c r="T133" s="60"/>
    </row>
    <row r="134" spans="1:20" ht="16.5" customHeight="1" x14ac:dyDescent="0.35">
      <c r="A134" s="72" t="str">
        <f>IF(JAN_26!A134="","",JAN_26!A134)</f>
        <v>Griseoflovine</v>
      </c>
      <c r="B134" s="72" t="str">
        <f>IF(JAN_26!B134="","",JAN_26!B134)</f>
        <v>tablet</v>
      </c>
      <c r="C134" s="55">
        <f>IF(JAN_26!C134="","",JAN_26!C134)</f>
        <v>50</v>
      </c>
      <c r="D134" s="55">
        <f>IF(JUN_26!A134="","",JUN_26!F134)</f>
        <v>70</v>
      </c>
      <c r="E134" s="61"/>
      <c r="F134" s="55">
        <f t="shared" si="22"/>
        <v>70</v>
      </c>
      <c r="G134" s="61"/>
      <c r="H134" s="61"/>
      <c r="I134" s="55">
        <f t="shared" si="23"/>
        <v>0</v>
      </c>
      <c r="J134" s="55" t="str">
        <f t="shared" si="24"/>
        <v/>
      </c>
      <c r="K134" s="55">
        <f t="shared" si="25"/>
        <v>0</v>
      </c>
      <c r="L134" s="55">
        <f t="shared" si="26"/>
        <v>3500</v>
      </c>
      <c r="M134" s="67">
        <f>IF(A134="",0,(IF(ISNUMBER(MAY_26!G134),MAY_26!G134,0)+IF(ISNUMBER(JUN_26!G134),JUN_26!G134,0)+IF(ISNUMBER(JUL_26!G134),JUL_26!G134,0))/3)</f>
        <v>0</v>
      </c>
      <c r="N134" s="67">
        <f t="shared" si="27"/>
        <v>0</v>
      </c>
      <c r="O134" s="67">
        <f t="shared" si="28"/>
        <v>0</v>
      </c>
      <c r="P134" s="67">
        <f t="shared" si="29"/>
        <v>0</v>
      </c>
      <c r="Q134" s="68" t="str">
        <f t="shared" si="30"/>
        <v/>
      </c>
      <c r="R134" s="69" t="str">
        <f t="shared" si="31"/>
        <v>OVERSTOCK</v>
      </c>
      <c r="S134" s="69" t="str">
        <f t="shared" si="32"/>
        <v>N/A</v>
      </c>
      <c r="T134" s="60"/>
    </row>
    <row r="135" spans="1:20" ht="16.5" customHeight="1" x14ac:dyDescent="0.35">
      <c r="A135" s="71" t="str">
        <f>IF(JAN_26!A135="","",JAN_26!A135)</f>
        <v>guaze</v>
      </c>
      <c r="B135" s="71" t="str">
        <f>IF(JAN_26!B135="","",JAN_26!B135)</f>
        <v>item</v>
      </c>
      <c r="C135" s="53">
        <f>IF(JAN_26!C135="","",JAN_26!C135)</f>
        <v>100</v>
      </c>
      <c r="D135" s="53">
        <f>IF(JUN_26!A135="","",JUN_26!F135)</f>
        <v>0</v>
      </c>
      <c r="E135" s="61"/>
      <c r="F135" s="53">
        <f t="shared" si="22"/>
        <v>0</v>
      </c>
      <c r="G135" s="61"/>
      <c r="H135" s="61"/>
      <c r="I135" s="53">
        <f t="shared" si="23"/>
        <v>0</v>
      </c>
      <c r="J135" s="53" t="str">
        <f t="shared" si="24"/>
        <v/>
      </c>
      <c r="K135" s="53">
        <f t="shared" si="25"/>
        <v>0</v>
      </c>
      <c r="L135" s="53">
        <f t="shared" si="26"/>
        <v>0</v>
      </c>
      <c r="M135" s="64">
        <f>IF(A135="",0,(IF(ISNUMBER(MAY_26!G135),MAY_26!G135,0)+IF(ISNUMBER(JUN_26!G135),JUN_26!G135,0)+IF(ISNUMBER(JUL_26!G135),JUL_26!G135,0))/3)</f>
        <v>0</v>
      </c>
      <c r="N135" s="64">
        <f t="shared" si="27"/>
        <v>0</v>
      </c>
      <c r="O135" s="64">
        <f t="shared" si="28"/>
        <v>0</v>
      </c>
      <c r="P135" s="64">
        <f t="shared" si="29"/>
        <v>0</v>
      </c>
      <c r="Q135" s="65" t="str">
        <f t="shared" si="30"/>
        <v/>
      </c>
      <c r="R135" s="66" t="str">
        <f t="shared" si="31"/>
        <v>STOCKOUT</v>
      </c>
      <c r="S135" s="66" t="str">
        <f t="shared" si="32"/>
        <v>N/A</v>
      </c>
      <c r="T135" s="60"/>
    </row>
    <row r="136" spans="1:20" ht="16.5" customHeight="1" x14ac:dyDescent="0.35">
      <c r="A136" s="72" t="str">
        <f>IF(JAN_26!A136="","",JAN_26!A136)</f>
        <v>GYNANFORT</v>
      </c>
      <c r="B136" s="72" t="str">
        <f>IF(JAN_26!B136="","",JAN_26!B136)</f>
        <v>Ovule</v>
      </c>
      <c r="C136" s="55">
        <f>IF(JAN_26!C136="","",JAN_26!C136)</f>
        <v>350</v>
      </c>
      <c r="D136" s="55">
        <f>IF(JUN_26!A136="","",JUN_26!F136)</f>
        <v>0</v>
      </c>
      <c r="E136" s="61"/>
      <c r="F136" s="55">
        <f t="shared" si="22"/>
        <v>0</v>
      </c>
      <c r="G136" s="61"/>
      <c r="H136" s="61"/>
      <c r="I136" s="55">
        <f t="shared" si="23"/>
        <v>0</v>
      </c>
      <c r="J136" s="55" t="str">
        <f t="shared" si="24"/>
        <v/>
      </c>
      <c r="K136" s="55">
        <f t="shared" si="25"/>
        <v>0</v>
      </c>
      <c r="L136" s="55">
        <f t="shared" si="26"/>
        <v>0</v>
      </c>
      <c r="M136" s="67">
        <f>IF(A136="",0,(IF(ISNUMBER(MAY_26!G136),MAY_26!G136,0)+IF(ISNUMBER(JUN_26!G136),JUN_26!G136,0)+IF(ISNUMBER(JUL_26!G136),JUL_26!G136,0))/3)</f>
        <v>0</v>
      </c>
      <c r="N136" s="67">
        <f t="shared" si="27"/>
        <v>0</v>
      </c>
      <c r="O136" s="67">
        <f t="shared" si="28"/>
        <v>0</v>
      </c>
      <c r="P136" s="67">
        <f t="shared" si="29"/>
        <v>0</v>
      </c>
      <c r="Q136" s="68" t="str">
        <f t="shared" si="30"/>
        <v/>
      </c>
      <c r="R136" s="69" t="str">
        <f t="shared" si="31"/>
        <v>STOCKOUT</v>
      </c>
      <c r="S136" s="69" t="str">
        <f t="shared" si="32"/>
        <v>N/A</v>
      </c>
      <c r="T136" s="60"/>
    </row>
    <row r="137" spans="1:20" ht="16.5" customHeight="1" x14ac:dyDescent="0.35">
      <c r="A137" s="71" t="str">
        <f>IF(JAN_26!A137="","",JAN_26!A137)</f>
        <v>HCT</v>
      </c>
      <c r="B137" s="71" t="str">
        <f>IF(JAN_26!B137="","",JAN_26!B137)</f>
        <v>tablet</v>
      </c>
      <c r="C137" s="53">
        <f>IF(JAN_26!C137="","",JAN_26!C137)</f>
        <v>10</v>
      </c>
      <c r="D137" s="53">
        <f>IF(JUN_26!A137="","",JUN_26!F137)</f>
        <v>1010</v>
      </c>
      <c r="E137" s="61"/>
      <c r="F137" s="53">
        <f t="shared" si="22"/>
        <v>1010</v>
      </c>
      <c r="G137" s="61"/>
      <c r="H137" s="61"/>
      <c r="I137" s="53">
        <f t="shared" si="23"/>
        <v>0</v>
      </c>
      <c r="J137" s="53" t="str">
        <f t="shared" si="24"/>
        <v/>
      </c>
      <c r="K137" s="53">
        <f t="shared" si="25"/>
        <v>0</v>
      </c>
      <c r="L137" s="53">
        <f t="shared" si="26"/>
        <v>10100</v>
      </c>
      <c r="M137" s="64">
        <f>IF(A137="",0,(IF(ISNUMBER(MAY_26!G137),MAY_26!G137,0)+IF(ISNUMBER(JUN_26!G137),JUN_26!G137,0)+IF(ISNUMBER(JUL_26!G137),JUL_26!G137,0))/3)</f>
        <v>0</v>
      </c>
      <c r="N137" s="64">
        <f t="shared" si="27"/>
        <v>0</v>
      </c>
      <c r="O137" s="64">
        <f t="shared" si="28"/>
        <v>0</v>
      </c>
      <c r="P137" s="64">
        <f t="shared" si="29"/>
        <v>0</v>
      </c>
      <c r="Q137" s="65" t="str">
        <f t="shared" si="30"/>
        <v/>
      </c>
      <c r="R137" s="66" t="str">
        <f t="shared" si="31"/>
        <v>OVERSTOCK</v>
      </c>
      <c r="S137" s="66" t="str">
        <f t="shared" si="32"/>
        <v>N/A</v>
      </c>
      <c r="T137" s="60"/>
    </row>
    <row r="138" spans="1:20" ht="16.5" customHeight="1" x14ac:dyDescent="0.35">
      <c r="A138" s="72" t="str">
        <f>IF(JAN_26!A138="","",JAN_26!A138)</f>
        <v>hydrogen peroxide</v>
      </c>
      <c r="B138" s="72" t="str">
        <f>IF(JAN_26!B138="","",JAN_26!B138)</f>
        <v>bottle</v>
      </c>
      <c r="C138" s="55">
        <f>IF(JAN_26!C138="","",JAN_26!C138)</f>
        <v>1500</v>
      </c>
      <c r="D138" s="55">
        <f>IF(JUN_26!A138="","",JUN_26!F138)</f>
        <v>0</v>
      </c>
      <c r="E138" s="61"/>
      <c r="F138" s="55">
        <f t="shared" si="22"/>
        <v>0</v>
      </c>
      <c r="G138" s="61"/>
      <c r="H138" s="61"/>
      <c r="I138" s="55">
        <f t="shared" si="23"/>
        <v>0</v>
      </c>
      <c r="J138" s="55" t="str">
        <f t="shared" si="24"/>
        <v/>
      </c>
      <c r="K138" s="55">
        <f t="shared" si="25"/>
        <v>0</v>
      </c>
      <c r="L138" s="55">
        <f t="shared" si="26"/>
        <v>0</v>
      </c>
      <c r="M138" s="67">
        <f>IF(A138="",0,(IF(ISNUMBER(MAY_26!G138),MAY_26!G138,0)+IF(ISNUMBER(JUN_26!G138),JUN_26!G138,0)+IF(ISNUMBER(JUL_26!G138),JUL_26!G138,0))/3)</f>
        <v>0</v>
      </c>
      <c r="N138" s="67">
        <f t="shared" si="27"/>
        <v>0</v>
      </c>
      <c r="O138" s="67">
        <f t="shared" si="28"/>
        <v>0</v>
      </c>
      <c r="P138" s="67">
        <f t="shared" si="29"/>
        <v>0</v>
      </c>
      <c r="Q138" s="68" t="str">
        <f t="shared" si="30"/>
        <v/>
      </c>
      <c r="R138" s="69" t="str">
        <f t="shared" si="31"/>
        <v>STOCKOUT</v>
      </c>
      <c r="S138" s="69" t="str">
        <f t="shared" si="32"/>
        <v>N/A</v>
      </c>
      <c r="T138" s="60"/>
    </row>
    <row r="139" spans="1:20" ht="16.5" customHeight="1" x14ac:dyDescent="0.35">
      <c r="A139" s="71" t="str">
        <f>IF(JAN_26!A139="","",JAN_26!A139)</f>
        <v>hyoscine inject</v>
      </c>
      <c r="B139" s="71" t="str">
        <f>IF(JAN_26!B139="","",JAN_26!B139)</f>
        <v>amp</v>
      </c>
      <c r="C139" s="53">
        <f>IF(JAN_26!C139="","",JAN_26!C139)</f>
        <v>400</v>
      </c>
      <c r="D139" s="53">
        <f>IF(JUN_26!A139="","",JUN_26!F139)</f>
        <v>0</v>
      </c>
      <c r="E139" s="61"/>
      <c r="F139" s="53">
        <f t="shared" si="22"/>
        <v>0</v>
      </c>
      <c r="G139" s="61"/>
      <c r="H139" s="61"/>
      <c r="I139" s="53">
        <f t="shared" si="23"/>
        <v>0</v>
      </c>
      <c r="J139" s="53" t="str">
        <f t="shared" si="24"/>
        <v/>
      </c>
      <c r="K139" s="53">
        <f t="shared" si="25"/>
        <v>0</v>
      </c>
      <c r="L139" s="53">
        <f t="shared" si="26"/>
        <v>0</v>
      </c>
      <c r="M139" s="64">
        <f>IF(A139="",0,(IF(ISNUMBER(MAY_26!G139),MAY_26!G139,0)+IF(ISNUMBER(JUN_26!G139),JUN_26!G139,0)+IF(ISNUMBER(JUL_26!G139),JUL_26!G139,0))/3)</f>
        <v>0</v>
      </c>
      <c r="N139" s="64">
        <f t="shared" si="27"/>
        <v>0</v>
      </c>
      <c r="O139" s="64">
        <f t="shared" si="28"/>
        <v>0</v>
      </c>
      <c r="P139" s="64">
        <f t="shared" si="29"/>
        <v>0</v>
      </c>
      <c r="Q139" s="65" t="str">
        <f t="shared" si="30"/>
        <v/>
      </c>
      <c r="R139" s="66" t="str">
        <f t="shared" si="31"/>
        <v>STOCKOUT</v>
      </c>
      <c r="S139" s="66" t="str">
        <f t="shared" si="32"/>
        <v>N/A</v>
      </c>
      <c r="T139" s="60"/>
    </row>
    <row r="140" spans="1:20" ht="16.5" customHeight="1" x14ac:dyDescent="0.35">
      <c r="A140" s="72" t="str">
        <f>IF(JAN_26!A140="","",JAN_26!A140)</f>
        <v>hyoscine tabs</v>
      </c>
      <c r="B140" s="72" t="str">
        <f>IF(JAN_26!B140="","",JAN_26!B140)</f>
        <v>tablet</v>
      </c>
      <c r="C140" s="55">
        <f>IF(JAN_26!C140="","",JAN_26!C140)</f>
        <v>25</v>
      </c>
      <c r="D140" s="55">
        <f>IF(JUN_26!A140="","",JUN_26!F140)</f>
        <v>0</v>
      </c>
      <c r="E140" s="61"/>
      <c r="F140" s="55">
        <f t="shared" si="22"/>
        <v>0</v>
      </c>
      <c r="G140" s="61"/>
      <c r="H140" s="61"/>
      <c r="I140" s="55">
        <f t="shared" si="23"/>
        <v>0</v>
      </c>
      <c r="J140" s="55" t="str">
        <f t="shared" si="24"/>
        <v/>
      </c>
      <c r="K140" s="55">
        <f t="shared" si="25"/>
        <v>0</v>
      </c>
      <c r="L140" s="55">
        <f t="shared" si="26"/>
        <v>0</v>
      </c>
      <c r="M140" s="67">
        <f>IF(A140="",0,(IF(ISNUMBER(MAY_26!G140),MAY_26!G140,0)+IF(ISNUMBER(JUN_26!G140),JUN_26!G140,0)+IF(ISNUMBER(JUL_26!G140),JUL_26!G140,0))/3)</f>
        <v>0</v>
      </c>
      <c r="N140" s="67">
        <f t="shared" si="27"/>
        <v>0</v>
      </c>
      <c r="O140" s="67">
        <f t="shared" si="28"/>
        <v>0</v>
      </c>
      <c r="P140" s="67">
        <f t="shared" si="29"/>
        <v>0</v>
      </c>
      <c r="Q140" s="68" t="str">
        <f t="shared" si="30"/>
        <v/>
      </c>
      <c r="R140" s="69" t="str">
        <f t="shared" si="31"/>
        <v>STOCKOUT</v>
      </c>
      <c r="S140" s="69" t="str">
        <f t="shared" si="32"/>
        <v>N/A</v>
      </c>
      <c r="T140" s="60"/>
    </row>
    <row r="141" spans="1:20" ht="16.5" customHeight="1" x14ac:dyDescent="0.35">
      <c r="A141" s="71" t="str">
        <f>IF(JAN_26!A141="","",JAN_26!A141)</f>
        <v>Ibumol (para + ibu) syrup</v>
      </c>
      <c r="B141" s="71" t="str">
        <f>IF(JAN_26!B141="","",JAN_26!B141)</f>
        <v>syrup</v>
      </c>
      <c r="C141" s="53">
        <f>IF(JAN_26!C141="","",JAN_26!C141)</f>
        <v>1500</v>
      </c>
      <c r="D141" s="53">
        <f>IF(JUN_26!A141="","",JUN_26!F141)</f>
        <v>0</v>
      </c>
      <c r="E141" s="61"/>
      <c r="F141" s="53">
        <f t="shared" si="22"/>
        <v>0</v>
      </c>
      <c r="G141" s="61"/>
      <c r="H141" s="61"/>
      <c r="I141" s="53">
        <f t="shared" si="23"/>
        <v>0</v>
      </c>
      <c r="J141" s="53" t="str">
        <f t="shared" si="24"/>
        <v/>
      </c>
      <c r="K141" s="53">
        <f t="shared" si="25"/>
        <v>0</v>
      </c>
      <c r="L141" s="53">
        <f t="shared" si="26"/>
        <v>0</v>
      </c>
      <c r="M141" s="64">
        <f>IF(A141="",0,(IF(ISNUMBER(MAY_26!G141),MAY_26!G141,0)+IF(ISNUMBER(JUN_26!G141),JUN_26!G141,0)+IF(ISNUMBER(JUL_26!G141),JUL_26!G141,0))/3)</f>
        <v>0</v>
      </c>
      <c r="N141" s="64">
        <f t="shared" si="27"/>
        <v>0</v>
      </c>
      <c r="O141" s="64">
        <f t="shared" si="28"/>
        <v>0</v>
      </c>
      <c r="P141" s="64">
        <f t="shared" si="29"/>
        <v>0</v>
      </c>
      <c r="Q141" s="65" t="str">
        <f t="shared" si="30"/>
        <v/>
      </c>
      <c r="R141" s="66" t="str">
        <f t="shared" si="31"/>
        <v>STOCKOUT</v>
      </c>
      <c r="S141" s="66" t="str">
        <f t="shared" si="32"/>
        <v>N/A</v>
      </c>
      <c r="T141" s="60"/>
    </row>
    <row r="142" spans="1:20" ht="16.5" customHeight="1" x14ac:dyDescent="0.35">
      <c r="A142" s="72" t="str">
        <f>IF(JAN_26!A142="","",JAN_26!A142)</f>
        <v>ibumol (para + ibu) tab</v>
      </c>
      <c r="B142" s="72" t="str">
        <f>IF(JAN_26!B142="","",JAN_26!B142)</f>
        <v>tablet</v>
      </c>
      <c r="C142" s="55">
        <f>IF(JAN_26!C142="","",JAN_26!C142)</f>
        <v>90</v>
      </c>
      <c r="D142" s="55">
        <f>IF(JUN_26!A142="","",JUN_26!F142)</f>
        <v>0</v>
      </c>
      <c r="E142" s="61"/>
      <c r="F142" s="55">
        <f t="shared" si="22"/>
        <v>0</v>
      </c>
      <c r="G142" s="61"/>
      <c r="H142" s="61"/>
      <c r="I142" s="55">
        <f t="shared" si="23"/>
        <v>0</v>
      </c>
      <c r="J142" s="55" t="str">
        <f t="shared" si="24"/>
        <v/>
      </c>
      <c r="K142" s="55">
        <f t="shared" si="25"/>
        <v>0</v>
      </c>
      <c r="L142" s="55">
        <f t="shared" si="26"/>
        <v>0</v>
      </c>
      <c r="M142" s="67">
        <f>IF(A142="",0,(IF(ISNUMBER(MAY_26!G142),MAY_26!G142,0)+IF(ISNUMBER(JUN_26!G142),JUN_26!G142,0)+IF(ISNUMBER(JUL_26!G142),JUL_26!G142,0))/3)</f>
        <v>0</v>
      </c>
      <c r="N142" s="67">
        <f t="shared" si="27"/>
        <v>0</v>
      </c>
      <c r="O142" s="67">
        <f t="shared" si="28"/>
        <v>0</v>
      </c>
      <c r="P142" s="67">
        <f t="shared" si="29"/>
        <v>0</v>
      </c>
      <c r="Q142" s="68" t="str">
        <f t="shared" si="30"/>
        <v/>
      </c>
      <c r="R142" s="69" t="str">
        <f t="shared" si="31"/>
        <v>STOCKOUT</v>
      </c>
      <c r="S142" s="69" t="str">
        <f t="shared" si="32"/>
        <v>N/A</v>
      </c>
      <c r="T142" s="60"/>
    </row>
    <row r="143" spans="1:20" ht="16.5" customHeight="1" x14ac:dyDescent="0.35">
      <c r="A143" s="71" t="str">
        <f>IF(JAN_26!A143="","",JAN_26!A143)</f>
        <v>Ibuprofen</v>
      </c>
      <c r="B143" s="71" t="str">
        <f>IF(JAN_26!B143="","",JAN_26!B143)</f>
        <v>tablet</v>
      </c>
      <c r="C143" s="53">
        <f>IF(JAN_26!C143="","",JAN_26!C143)</f>
        <v>15</v>
      </c>
      <c r="D143" s="53">
        <f>IF(JUN_26!A143="","",JUN_26!F143)</f>
        <v>880</v>
      </c>
      <c r="E143" s="61"/>
      <c r="F143" s="53">
        <f t="shared" si="22"/>
        <v>880</v>
      </c>
      <c r="G143" s="61"/>
      <c r="H143" s="61"/>
      <c r="I143" s="53">
        <f t="shared" si="23"/>
        <v>0</v>
      </c>
      <c r="J143" s="53" t="str">
        <f t="shared" si="24"/>
        <v/>
      </c>
      <c r="K143" s="53">
        <f t="shared" si="25"/>
        <v>0</v>
      </c>
      <c r="L143" s="53">
        <f t="shared" si="26"/>
        <v>13200</v>
      </c>
      <c r="M143" s="64">
        <f>IF(A143="",0,(IF(ISNUMBER(MAY_26!G143),MAY_26!G143,0)+IF(ISNUMBER(JUN_26!G143),JUN_26!G143,0)+IF(ISNUMBER(JUL_26!G143),JUL_26!G143,0))/3)</f>
        <v>0</v>
      </c>
      <c r="N143" s="64">
        <f t="shared" si="27"/>
        <v>0</v>
      </c>
      <c r="O143" s="64">
        <f t="shared" si="28"/>
        <v>0</v>
      </c>
      <c r="P143" s="64">
        <f t="shared" si="29"/>
        <v>0</v>
      </c>
      <c r="Q143" s="65" t="str">
        <f t="shared" si="30"/>
        <v/>
      </c>
      <c r="R143" s="66" t="str">
        <f t="shared" si="31"/>
        <v>OVERSTOCK</v>
      </c>
      <c r="S143" s="66" t="str">
        <f t="shared" si="32"/>
        <v>N/A</v>
      </c>
      <c r="T143" s="60"/>
    </row>
    <row r="144" spans="1:20" ht="16.5" customHeight="1" x14ac:dyDescent="0.35">
      <c r="A144" s="72" t="str">
        <f>IF(JAN_26!A144="","",JAN_26!A144)</f>
        <v>ibuprofen syrup</v>
      </c>
      <c r="B144" s="72" t="str">
        <f>IF(JAN_26!B144="","",JAN_26!B144)</f>
        <v>bottle</v>
      </c>
      <c r="C144" s="55">
        <f>IF(JAN_26!C144="","",JAN_26!C144)</f>
        <v>1500</v>
      </c>
      <c r="D144" s="55">
        <f>IF(JUN_26!A144="","",JUN_26!F144)</f>
        <v>0</v>
      </c>
      <c r="E144" s="61"/>
      <c r="F144" s="55">
        <f t="shared" si="22"/>
        <v>0</v>
      </c>
      <c r="G144" s="61"/>
      <c r="H144" s="61"/>
      <c r="I144" s="55">
        <f t="shared" si="23"/>
        <v>0</v>
      </c>
      <c r="J144" s="55" t="str">
        <f t="shared" si="24"/>
        <v/>
      </c>
      <c r="K144" s="55">
        <f t="shared" si="25"/>
        <v>0</v>
      </c>
      <c r="L144" s="55">
        <f t="shared" si="26"/>
        <v>0</v>
      </c>
      <c r="M144" s="67">
        <f>IF(A144="",0,(IF(ISNUMBER(MAY_26!G144),MAY_26!G144,0)+IF(ISNUMBER(JUN_26!G144),JUN_26!G144,0)+IF(ISNUMBER(JUL_26!G144),JUL_26!G144,0))/3)</f>
        <v>0</v>
      </c>
      <c r="N144" s="67">
        <f t="shared" si="27"/>
        <v>0</v>
      </c>
      <c r="O144" s="67">
        <f t="shared" si="28"/>
        <v>0</v>
      </c>
      <c r="P144" s="67">
        <f t="shared" si="29"/>
        <v>0</v>
      </c>
      <c r="Q144" s="68" t="str">
        <f t="shared" si="30"/>
        <v/>
      </c>
      <c r="R144" s="69" t="str">
        <f t="shared" si="31"/>
        <v>STOCKOUT</v>
      </c>
      <c r="S144" s="69" t="str">
        <f t="shared" si="32"/>
        <v>N/A</v>
      </c>
      <c r="T144" s="60"/>
    </row>
    <row r="145" spans="1:20" ht="16.5" customHeight="1" x14ac:dyDescent="0.35">
      <c r="A145" s="71" t="str">
        <f>IF(JAN_26!A145="","",JAN_26!A145)</f>
        <v>iodine</v>
      </c>
      <c r="B145" s="71" t="str">
        <f>IF(JAN_26!B145="","",JAN_26!B145)</f>
        <v>bottle</v>
      </c>
      <c r="C145" s="53">
        <f>IF(JAN_26!C145="","",JAN_26!C145)</f>
        <v>1500</v>
      </c>
      <c r="D145" s="53">
        <f>IF(JUN_26!A145="","",JUN_26!F145)</f>
        <v>0</v>
      </c>
      <c r="E145" s="61"/>
      <c r="F145" s="53">
        <f t="shared" si="22"/>
        <v>0</v>
      </c>
      <c r="G145" s="61"/>
      <c r="H145" s="61"/>
      <c r="I145" s="53">
        <f t="shared" si="23"/>
        <v>0</v>
      </c>
      <c r="J145" s="53" t="str">
        <f t="shared" si="24"/>
        <v/>
      </c>
      <c r="K145" s="53">
        <f t="shared" si="25"/>
        <v>0</v>
      </c>
      <c r="L145" s="53">
        <f t="shared" si="26"/>
        <v>0</v>
      </c>
      <c r="M145" s="64">
        <f>IF(A145="",0,(IF(ISNUMBER(MAY_26!G145),MAY_26!G145,0)+IF(ISNUMBER(JUN_26!G145),JUN_26!G145,0)+IF(ISNUMBER(JUL_26!G145),JUL_26!G145,0))/3)</f>
        <v>0</v>
      </c>
      <c r="N145" s="64">
        <f t="shared" si="27"/>
        <v>0</v>
      </c>
      <c r="O145" s="64">
        <f t="shared" si="28"/>
        <v>0</v>
      </c>
      <c r="P145" s="64">
        <f t="shared" si="29"/>
        <v>0</v>
      </c>
      <c r="Q145" s="65" t="str">
        <f t="shared" si="30"/>
        <v/>
      </c>
      <c r="R145" s="66" t="str">
        <f t="shared" si="31"/>
        <v>STOCKOUT</v>
      </c>
      <c r="S145" s="66" t="str">
        <f t="shared" si="32"/>
        <v>N/A</v>
      </c>
      <c r="T145" s="60"/>
    </row>
    <row r="146" spans="1:20" ht="16.5" customHeight="1" x14ac:dyDescent="0.35">
      <c r="A146" s="72" t="str">
        <f>IF(JAN_26!A146="","",JAN_26!A146)</f>
        <v>Iron/Folicacid/vit B12 Syrup 200ml</v>
      </c>
      <c r="B146" s="72" t="str">
        <f>IF(JAN_26!B146="","",JAN_26!B146)</f>
        <v>bottle</v>
      </c>
      <c r="C146" s="55">
        <f>IF(JAN_26!C146="","",JAN_26!C146)</f>
        <v>1000</v>
      </c>
      <c r="D146" s="55">
        <f>IF(JUN_26!A146="","",JUN_26!F146)</f>
        <v>17</v>
      </c>
      <c r="E146" s="61"/>
      <c r="F146" s="55">
        <f t="shared" si="22"/>
        <v>17</v>
      </c>
      <c r="G146" s="61"/>
      <c r="H146" s="61"/>
      <c r="I146" s="55">
        <f t="shared" si="23"/>
        <v>0</v>
      </c>
      <c r="J146" s="55" t="str">
        <f t="shared" si="24"/>
        <v/>
      </c>
      <c r="K146" s="55">
        <f t="shared" si="25"/>
        <v>0</v>
      </c>
      <c r="L146" s="55">
        <f t="shared" si="26"/>
        <v>17000</v>
      </c>
      <c r="M146" s="67">
        <f>IF(A146="",0,(IF(ISNUMBER(MAY_26!G146),MAY_26!G146,0)+IF(ISNUMBER(JUN_26!G146),JUN_26!G146,0)+IF(ISNUMBER(JUL_26!G146),JUL_26!G146,0))/3)</f>
        <v>0</v>
      </c>
      <c r="N146" s="67">
        <f t="shared" si="27"/>
        <v>0</v>
      </c>
      <c r="O146" s="67">
        <f t="shared" si="28"/>
        <v>0</v>
      </c>
      <c r="P146" s="67">
        <f t="shared" si="29"/>
        <v>0</v>
      </c>
      <c r="Q146" s="68" t="str">
        <f t="shared" si="30"/>
        <v/>
      </c>
      <c r="R146" s="69" t="str">
        <f t="shared" si="31"/>
        <v>OVERSTOCK</v>
      </c>
      <c r="S146" s="69" t="str">
        <f t="shared" si="32"/>
        <v>N/A</v>
      </c>
      <c r="T146" s="60"/>
    </row>
    <row r="147" spans="1:20" ht="16.5" customHeight="1" x14ac:dyDescent="0.35">
      <c r="A147" s="71" t="str">
        <f>IF(JAN_26!A147="","",JAN_26!A147)</f>
        <v>jadelle</v>
      </c>
      <c r="B147" s="71" t="str">
        <f>IF(JAN_26!B147="","",JAN_26!B147)</f>
        <v>item</v>
      </c>
      <c r="C147" s="53">
        <f>IF(JAN_26!C147="","",JAN_26!C147)</f>
        <v>4000</v>
      </c>
      <c r="D147" s="53">
        <f>IF(JUN_26!A147="","",JUN_26!F147)</f>
        <v>0</v>
      </c>
      <c r="E147" s="61"/>
      <c r="F147" s="53">
        <f t="shared" si="22"/>
        <v>0</v>
      </c>
      <c r="G147" s="61"/>
      <c r="H147" s="61"/>
      <c r="I147" s="53">
        <f t="shared" si="23"/>
        <v>0</v>
      </c>
      <c r="J147" s="53" t="str">
        <f t="shared" si="24"/>
        <v/>
      </c>
      <c r="K147" s="53">
        <f t="shared" si="25"/>
        <v>0</v>
      </c>
      <c r="L147" s="53">
        <f t="shared" si="26"/>
        <v>0</v>
      </c>
      <c r="M147" s="64">
        <f>IF(A147="",0,(IF(ISNUMBER(MAY_26!G147),MAY_26!G147,0)+IF(ISNUMBER(JUN_26!G147),JUN_26!G147,0)+IF(ISNUMBER(JUL_26!G147),JUL_26!G147,0))/3)</f>
        <v>0</v>
      </c>
      <c r="N147" s="64">
        <f t="shared" si="27"/>
        <v>0</v>
      </c>
      <c r="O147" s="64">
        <f t="shared" si="28"/>
        <v>0</v>
      </c>
      <c r="P147" s="64">
        <f t="shared" si="29"/>
        <v>0</v>
      </c>
      <c r="Q147" s="65" t="str">
        <f t="shared" si="30"/>
        <v/>
      </c>
      <c r="R147" s="66" t="str">
        <f t="shared" si="31"/>
        <v>STOCKOUT</v>
      </c>
      <c r="S147" s="66" t="str">
        <f t="shared" si="32"/>
        <v>N/A</v>
      </c>
      <c r="T147" s="60"/>
    </row>
    <row r="148" spans="1:20" ht="16.5" customHeight="1" x14ac:dyDescent="0.35">
      <c r="A148" s="72" t="str">
        <f>IF(JAN_26!A148="","",JAN_26!A148)</f>
        <v>ketamin</v>
      </c>
      <c r="B148" s="72" t="str">
        <f>IF(JAN_26!B148="","",JAN_26!B148)</f>
        <v>vial</v>
      </c>
      <c r="C148" s="55">
        <f>IF(JAN_26!C148="","",JAN_26!C148)</f>
        <v>1000</v>
      </c>
      <c r="D148" s="55">
        <f>IF(JUN_26!A148="","",JUN_26!F148)</f>
        <v>20</v>
      </c>
      <c r="E148" s="61"/>
      <c r="F148" s="55">
        <f t="shared" si="22"/>
        <v>20</v>
      </c>
      <c r="G148" s="61"/>
      <c r="H148" s="61"/>
      <c r="I148" s="55">
        <f t="shared" si="23"/>
        <v>0</v>
      </c>
      <c r="J148" s="55" t="str">
        <f t="shared" si="24"/>
        <v/>
      </c>
      <c r="K148" s="55">
        <f t="shared" si="25"/>
        <v>0</v>
      </c>
      <c r="L148" s="55">
        <f t="shared" si="26"/>
        <v>20000</v>
      </c>
      <c r="M148" s="67">
        <f>IF(A148="",0,(IF(ISNUMBER(MAY_26!G148),MAY_26!G148,0)+IF(ISNUMBER(JUN_26!G148),JUN_26!G148,0)+IF(ISNUMBER(JUL_26!G148),JUL_26!G148,0))/3)</f>
        <v>0</v>
      </c>
      <c r="N148" s="67">
        <f t="shared" si="27"/>
        <v>0</v>
      </c>
      <c r="O148" s="67">
        <f t="shared" si="28"/>
        <v>0</v>
      </c>
      <c r="P148" s="67">
        <f t="shared" si="29"/>
        <v>0</v>
      </c>
      <c r="Q148" s="68" t="str">
        <f t="shared" si="30"/>
        <v/>
      </c>
      <c r="R148" s="69" t="str">
        <f t="shared" si="31"/>
        <v>OVERSTOCK</v>
      </c>
      <c r="S148" s="69" t="str">
        <f t="shared" si="32"/>
        <v>N/A</v>
      </c>
      <c r="T148" s="60"/>
    </row>
    <row r="149" spans="1:20" ht="16.5" customHeight="1" x14ac:dyDescent="0.35">
      <c r="A149" s="71" t="str">
        <f>IF(JAN_26!A149="","",JAN_26!A149)</f>
        <v>ketoconazole cream</v>
      </c>
      <c r="B149" s="71" t="str">
        <f>IF(JAN_26!B149="","",JAN_26!B149)</f>
        <v>item</v>
      </c>
      <c r="C149" s="53">
        <f>IF(JAN_26!C149="","",JAN_26!C149)</f>
        <v>1000</v>
      </c>
      <c r="D149" s="53">
        <f>IF(JUN_26!A149="","",JUN_26!F149)</f>
        <v>0</v>
      </c>
      <c r="E149" s="61"/>
      <c r="F149" s="53">
        <f t="shared" si="22"/>
        <v>0</v>
      </c>
      <c r="G149" s="61"/>
      <c r="H149" s="61"/>
      <c r="I149" s="53">
        <f t="shared" si="23"/>
        <v>0</v>
      </c>
      <c r="J149" s="53" t="str">
        <f t="shared" si="24"/>
        <v/>
      </c>
      <c r="K149" s="53">
        <f t="shared" si="25"/>
        <v>0</v>
      </c>
      <c r="L149" s="53">
        <f t="shared" si="26"/>
        <v>0</v>
      </c>
      <c r="M149" s="64">
        <f>IF(A149="",0,(IF(ISNUMBER(MAY_26!G149),MAY_26!G149,0)+IF(ISNUMBER(JUN_26!G149),JUN_26!G149,0)+IF(ISNUMBER(JUL_26!G149),JUL_26!G149,0))/3)</f>
        <v>0</v>
      </c>
      <c r="N149" s="64">
        <f t="shared" si="27"/>
        <v>0</v>
      </c>
      <c r="O149" s="64">
        <f t="shared" si="28"/>
        <v>0</v>
      </c>
      <c r="P149" s="64">
        <f t="shared" si="29"/>
        <v>0</v>
      </c>
      <c r="Q149" s="65" t="str">
        <f t="shared" si="30"/>
        <v/>
      </c>
      <c r="R149" s="66" t="str">
        <f t="shared" si="31"/>
        <v>STOCKOUT</v>
      </c>
      <c r="S149" s="66" t="str">
        <f t="shared" si="32"/>
        <v>N/A</v>
      </c>
      <c r="T149" s="60"/>
    </row>
    <row r="150" spans="1:20" ht="16.5" customHeight="1" x14ac:dyDescent="0.35">
      <c r="A150" s="72" t="str">
        <f>IF(JAN_26!A150="","",JAN_26!A150)</f>
        <v>ketoconazole TABLETS</v>
      </c>
      <c r="B150" s="72" t="str">
        <f>IF(JAN_26!B150="","",JAN_26!B150)</f>
        <v>tablet</v>
      </c>
      <c r="C150" s="55">
        <f>IF(JAN_26!C150="","",JAN_26!C150)</f>
        <v>100</v>
      </c>
      <c r="D150" s="55">
        <f>IF(JUN_26!A150="","",JUN_26!F150)</f>
        <v>0</v>
      </c>
      <c r="E150" s="61"/>
      <c r="F150" s="55">
        <f t="shared" si="22"/>
        <v>0</v>
      </c>
      <c r="G150" s="61"/>
      <c r="H150" s="61"/>
      <c r="I150" s="55">
        <f t="shared" si="23"/>
        <v>0</v>
      </c>
      <c r="J150" s="55" t="str">
        <f t="shared" si="24"/>
        <v/>
      </c>
      <c r="K150" s="55">
        <f t="shared" si="25"/>
        <v>0</v>
      </c>
      <c r="L150" s="55">
        <f t="shared" si="26"/>
        <v>0</v>
      </c>
      <c r="M150" s="67">
        <f>IF(A150="",0,(IF(ISNUMBER(MAY_26!G150),MAY_26!G150,0)+IF(ISNUMBER(JUN_26!G150),JUN_26!G150,0)+IF(ISNUMBER(JUL_26!G150),JUL_26!G150,0))/3)</f>
        <v>0</v>
      </c>
      <c r="N150" s="67">
        <f t="shared" si="27"/>
        <v>0</v>
      </c>
      <c r="O150" s="67">
        <f t="shared" si="28"/>
        <v>0</v>
      </c>
      <c r="P150" s="67">
        <f t="shared" si="29"/>
        <v>0</v>
      </c>
      <c r="Q150" s="68" t="str">
        <f t="shared" si="30"/>
        <v/>
      </c>
      <c r="R150" s="69" t="str">
        <f t="shared" si="31"/>
        <v>STOCKOUT</v>
      </c>
      <c r="S150" s="69" t="str">
        <f t="shared" si="32"/>
        <v>N/A</v>
      </c>
      <c r="T150" s="60"/>
    </row>
    <row r="151" spans="1:20" ht="16.5" customHeight="1" x14ac:dyDescent="0.35">
      <c r="A151" s="71" t="str">
        <f>IF(JAN_26!A151="","",JAN_26!A151)</f>
        <v>KLIPAL</v>
      </c>
      <c r="B151" s="71" t="str">
        <f>IF(JAN_26!B151="","",JAN_26!B151)</f>
        <v>tablet</v>
      </c>
      <c r="C151" s="53">
        <f>IF(JAN_26!C151="","",JAN_26!C151)</f>
        <v>200</v>
      </c>
      <c r="D151" s="53">
        <f>IF(JUN_26!A151="","",JUN_26!F151)</f>
        <v>0</v>
      </c>
      <c r="E151" s="61"/>
      <c r="F151" s="53">
        <f t="shared" si="22"/>
        <v>0</v>
      </c>
      <c r="G151" s="61"/>
      <c r="H151" s="61"/>
      <c r="I151" s="53">
        <f t="shared" si="23"/>
        <v>0</v>
      </c>
      <c r="J151" s="53" t="str">
        <f t="shared" si="24"/>
        <v/>
      </c>
      <c r="K151" s="53">
        <f t="shared" si="25"/>
        <v>0</v>
      </c>
      <c r="L151" s="53">
        <f t="shared" si="26"/>
        <v>0</v>
      </c>
      <c r="M151" s="64">
        <f>IF(A151="",0,(IF(ISNUMBER(MAY_26!G151),MAY_26!G151,0)+IF(ISNUMBER(JUN_26!G151),JUN_26!G151,0)+IF(ISNUMBER(JUL_26!G151),JUL_26!G151,0))/3)</f>
        <v>0</v>
      </c>
      <c r="N151" s="64">
        <f t="shared" si="27"/>
        <v>0</v>
      </c>
      <c r="O151" s="64">
        <f t="shared" si="28"/>
        <v>0</v>
      </c>
      <c r="P151" s="64">
        <f t="shared" si="29"/>
        <v>0</v>
      </c>
      <c r="Q151" s="65" t="str">
        <f t="shared" si="30"/>
        <v/>
      </c>
      <c r="R151" s="66" t="str">
        <f t="shared" si="31"/>
        <v>STOCKOUT</v>
      </c>
      <c r="S151" s="66" t="str">
        <f t="shared" si="32"/>
        <v>N/A</v>
      </c>
      <c r="T151" s="60"/>
    </row>
    <row r="152" spans="1:20" ht="16.5" customHeight="1" x14ac:dyDescent="0.35">
      <c r="A152" s="72" t="str">
        <f>IF(JAN_26!A152="","",JAN_26!A152)</f>
        <v>levefloxacine</v>
      </c>
      <c r="B152" s="72" t="str">
        <f>IF(JAN_26!B152="","",JAN_26!B152)</f>
        <v>tabs</v>
      </c>
      <c r="C152" s="55">
        <f>IF(JAN_26!C152="","",JAN_26!C152)</f>
        <v>150</v>
      </c>
      <c r="D152" s="55">
        <f>IF(JUN_26!A152="","",JUN_26!F152)</f>
        <v>0</v>
      </c>
      <c r="E152" s="61"/>
      <c r="F152" s="55">
        <f t="shared" si="22"/>
        <v>0</v>
      </c>
      <c r="G152" s="61"/>
      <c r="H152" s="61"/>
      <c r="I152" s="55">
        <f t="shared" si="23"/>
        <v>0</v>
      </c>
      <c r="J152" s="55" t="str">
        <f t="shared" si="24"/>
        <v/>
      </c>
      <c r="K152" s="55">
        <f t="shared" si="25"/>
        <v>0</v>
      </c>
      <c r="L152" s="55">
        <f t="shared" si="26"/>
        <v>0</v>
      </c>
      <c r="M152" s="67">
        <f>IF(A152="",0,(IF(ISNUMBER(MAY_26!G152),MAY_26!G152,0)+IF(ISNUMBER(JUN_26!G152),JUN_26!G152,0)+IF(ISNUMBER(JUL_26!G152),JUL_26!G152,0))/3)</f>
        <v>0</v>
      </c>
      <c r="N152" s="67">
        <f t="shared" si="27"/>
        <v>0</v>
      </c>
      <c r="O152" s="67">
        <f t="shared" si="28"/>
        <v>0</v>
      </c>
      <c r="P152" s="67">
        <f t="shared" si="29"/>
        <v>0</v>
      </c>
      <c r="Q152" s="68" t="str">
        <f t="shared" si="30"/>
        <v/>
      </c>
      <c r="R152" s="69" t="str">
        <f t="shared" si="31"/>
        <v>STOCKOUT</v>
      </c>
      <c r="S152" s="69" t="str">
        <f t="shared" si="32"/>
        <v>N/A</v>
      </c>
      <c r="T152" s="60"/>
    </row>
    <row r="153" spans="1:20" ht="16.5" customHeight="1" x14ac:dyDescent="0.35">
      <c r="A153" s="71" t="str">
        <f>IF(JAN_26!A153="","",JAN_26!A153)</f>
        <v>lidocaine</v>
      </c>
      <c r="B153" s="71" t="str">
        <f>IF(JAN_26!B153="","",JAN_26!B153)</f>
        <v>vial</v>
      </c>
      <c r="C153" s="53">
        <f>IF(JAN_26!C153="","",JAN_26!C153)</f>
        <v>1200</v>
      </c>
      <c r="D153" s="53">
        <f>IF(JUN_26!A153="","",JUN_26!F153)</f>
        <v>47</v>
      </c>
      <c r="E153" s="61"/>
      <c r="F153" s="53">
        <f t="shared" si="22"/>
        <v>47</v>
      </c>
      <c r="G153" s="61"/>
      <c r="H153" s="61"/>
      <c r="I153" s="53">
        <f t="shared" si="23"/>
        <v>0</v>
      </c>
      <c r="J153" s="53" t="str">
        <f t="shared" si="24"/>
        <v/>
      </c>
      <c r="K153" s="53">
        <f t="shared" si="25"/>
        <v>0</v>
      </c>
      <c r="L153" s="53">
        <f t="shared" si="26"/>
        <v>56400</v>
      </c>
      <c r="M153" s="64">
        <f>IF(A153="",0,(IF(ISNUMBER(MAY_26!G153),MAY_26!G153,0)+IF(ISNUMBER(JUN_26!G153),JUN_26!G153,0)+IF(ISNUMBER(JUL_26!G153),JUL_26!G153,0))/3)</f>
        <v>0</v>
      </c>
      <c r="N153" s="64">
        <f t="shared" si="27"/>
        <v>0</v>
      </c>
      <c r="O153" s="64">
        <f t="shared" si="28"/>
        <v>0</v>
      </c>
      <c r="P153" s="64">
        <f t="shared" si="29"/>
        <v>0</v>
      </c>
      <c r="Q153" s="65" t="str">
        <f t="shared" si="30"/>
        <v/>
      </c>
      <c r="R153" s="66" t="str">
        <f t="shared" si="31"/>
        <v>OVERSTOCK</v>
      </c>
      <c r="S153" s="66" t="str">
        <f t="shared" si="32"/>
        <v>N/A</v>
      </c>
      <c r="T153" s="60"/>
    </row>
    <row r="154" spans="1:20" ht="16.5" customHeight="1" x14ac:dyDescent="0.35">
      <c r="A154" s="72" t="str">
        <f>IF(JAN_26!A154="","",JAN_26!A154)</f>
        <v>lidocaine (1%)</v>
      </c>
      <c r="B154" s="72" t="str">
        <f>IF(JAN_26!B154="","",JAN_26!B154)</f>
        <v>inj</v>
      </c>
      <c r="C154" s="55">
        <f>IF(JAN_26!C154="","",JAN_26!C154)</f>
        <v>500</v>
      </c>
      <c r="D154" s="55">
        <f>IF(JUN_26!A154="","",JUN_26!F154)</f>
        <v>0</v>
      </c>
      <c r="E154" s="61"/>
      <c r="F154" s="55">
        <f t="shared" si="22"/>
        <v>0</v>
      </c>
      <c r="G154" s="61"/>
      <c r="H154" s="61"/>
      <c r="I154" s="55">
        <f t="shared" si="23"/>
        <v>0</v>
      </c>
      <c r="J154" s="55" t="str">
        <f t="shared" si="24"/>
        <v/>
      </c>
      <c r="K154" s="55">
        <f t="shared" si="25"/>
        <v>0</v>
      </c>
      <c r="L154" s="55">
        <f t="shared" si="26"/>
        <v>0</v>
      </c>
      <c r="M154" s="67">
        <f>IF(A154="",0,(IF(ISNUMBER(MAY_26!G154),MAY_26!G154,0)+IF(ISNUMBER(JUN_26!G154),JUN_26!G154,0)+IF(ISNUMBER(JUL_26!G154),JUL_26!G154,0))/3)</f>
        <v>0</v>
      </c>
      <c r="N154" s="67">
        <f t="shared" si="27"/>
        <v>0</v>
      </c>
      <c r="O154" s="67">
        <f t="shared" si="28"/>
        <v>0</v>
      </c>
      <c r="P154" s="67">
        <f t="shared" si="29"/>
        <v>0</v>
      </c>
      <c r="Q154" s="68" t="str">
        <f t="shared" si="30"/>
        <v/>
      </c>
      <c r="R154" s="69" t="str">
        <f t="shared" si="31"/>
        <v>STOCKOUT</v>
      </c>
      <c r="S154" s="69" t="str">
        <f t="shared" si="32"/>
        <v>N/A</v>
      </c>
      <c r="T154" s="60"/>
    </row>
    <row r="155" spans="1:20" ht="16.5" customHeight="1" x14ac:dyDescent="0.35">
      <c r="A155" s="71" t="str">
        <f>IF(JAN_26!A155="","",JAN_26!A155)</f>
        <v>lidocaine + adrenaline</v>
      </c>
      <c r="B155" s="71" t="str">
        <f>IF(JAN_26!B155="","",JAN_26!B155)</f>
        <v>vial</v>
      </c>
      <c r="C155" s="53">
        <f>IF(JAN_26!C155="","",JAN_26!C155)</f>
        <v>1500</v>
      </c>
      <c r="D155" s="53">
        <f>IF(JUN_26!A155="","",JUN_26!F155)</f>
        <v>0</v>
      </c>
      <c r="E155" s="61"/>
      <c r="F155" s="53">
        <f t="shared" si="22"/>
        <v>0</v>
      </c>
      <c r="G155" s="61"/>
      <c r="H155" s="61"/>
      <c r="I155" s="53">
        <f t="shared" si="23"/>
        <v>0</v>
      </c>
      <c r="J155" s="53" t="str">
        <f t="shared" si="24"/>
        <v/>
      </c>
      <c r="K155" s="53">
        <f t="shared" si="25"/>
        <v>0</v>
      </c>
      <c r="L155" s="53">
        <f t="shared" si="26"/>
        <v>0</v>
      </c>
      <c r="M155" s="64">
        <f>IF(A155="",0,(IF(ISNUMBER(MAY_26!G155),MAY_26!G155,0)+IF(ISNUMBER(JUN_26!G155),JUN_26!G155,0)+IF(ISNUMBER(JUL_26!G155),JUL_26!G155,0))/3)</f>
        <v>0</v>
      </c>
      <c r="N155" s="64">
        <f t="shared" si="27"/>
        <v>0</v>
      </c>
      <c r="O155" s="64">
        <f t="shared" si="28"/>
        <v>0</v>
      </c>
      <c r="P155" s="64">
        <f t="shared" si="29"/>
        <v>0</v>
      </c>
      <c r="Q155" s="65" t="str">
        <f t="shared" si="30"/>
        <v/>
      </c>
      <c r="R155" s="66" t="str">
        <f t="shared" si="31"/>
        <v>STOCKOUT</v>
      </c>
      <c r="S155" s="66" t="str">
        <f t="shared" si="32"/>
        <v>N/A</v>
      </c>
      <c r="T155" s="60"/>
    </row>
    <row r="156" spans="1:20" ht="16.5" customHeight="1" x14ac:dyDescent="0.35">
      <c r="A156" s="72" t="str">
        <f>IF(JAN_26!A156="","",JAN_26!A156)</f>
        <v>Lisinopril 10 mg</v>
      </c>
      <c r="B156" s="72" t="str">
        <f>IF(JAN_26!B156="","",JAN_26!B156)</f>
        <v>tablet</v>
      </c>
      <c r="C156" s="55">
        <f>IF(JAN_26!C156="","",JAN_26!C156)</f>
        <v>300</v>
      </c>
      <c r="D156" s="55">
        <f>IF(JUN_26!A156="","",JUN_26!F156)</f>
        <v>0</v>
      </c>
      <c r="E156" s="61"/>
      <c r="F156" s="55">
        <f t="shared" si="22"/>
        <v>0</v>
      </c>
      <c r="G156" s="61"/>
      <c r="H156" s="61"/>
      <c r="I156" s="55">
        <f t="shared" si="23"/>
        <v>0</v>
      </c>
      <c r="J156" s="55" t="str">
        <f t="shared" si="24"/>
        <v/>
      </c>
      <c r="K156" s="55">
        <f t="shared" si="25"/>
        <v>0</v>
      </c>
      <c r="L156" s="55">
        <f t="shared" si="26"/>
        <v>0</v>
      </c>
      <c r="M156" s="67">
        <f>IF(A156="",0,(IF(ISNUMBER(MAY_26!G156),MAY_26!G156,0)+IF(ISNUMBER(JUN_26!G156),JUN_26!G156,0)+IF(ISNUMBER(JUL_26!G156),JUL_26!G156,0))/3)</f>
        <v>0</v>
      </c>
      <c r="N156" s="67">
        <f t="shared" si="27"/>
        <v>0</v>
      </c>
      <c r="O156" s="67">
        <f t="shared" si="28"/>
        <v>0</v>
      </c>
      <c r="P156" s="67">
        <f t="shared" si="29"/>
        <v>0</v>
      </c>
      <c r="Q156" s="68" t="str">
        <f t="shared" si="30"/>
        <v/>
      </c>
      <c r="R156" s="69" t="str">
        <f t="shared" si="31"/>
        <v>STOCKOUT</v>
      </c>
      <c r="S156" s="69" t="str">
        <f t="shared" si="32"/>
        <v>N/A</v>
      </c>
      <c r="T156" s="60"/>
    </row>
    <row r="157" spans="1:20" ht="16.5" customHeight="1" x14ac:dyDescent="0.35">
      <c r="A157" s="71" t="str">
        <f>IF(JAN_26!A157="","",JAN_26!A157)</f>
        <v>Lisinoprile 20mg</v>
      </c>
      <c r="B157" s="71" t="str">
        <f>IF(JAN_26!B157="","",JAN_26!B157)</f>
        <v>tablet</v>
      </c>
      <c r="C157" s="53">
        <f>IF(JAN_26!C157="","",JAN_26!C157)</f>
        <v>350</v>
      </c>
      <c r="D157" s="53">
        <f>IF(JUN_26!A157="","",JUN_26!F157)</f>
        <v>0</v>
      </c>
      <c r="E157" s="61"/>
      <c r="F157" s="53">
        <f t="shared" si="22"/>
        <v>0</v>
      </c>
      <c r="G157" s="61"/>
      <c r="H157" s="61"/>
      <c r="I157" s="53">
        <f t="shared" si="23"/>
        <v>0</v>
      </c>
      <c r="J157" s="53" t="str">
        <f t="shared" si="24"/>
        <v/>
      </c>
      <c r="K157" s="53">
        <f t="shared" si="25"/>
        <v>0</v>
      </c>
      <c r="L157" s="53">
        <f t="shared" si="26"/>
        <v>0</v>
      </c>
      <c r="M157" s="64">
        <f>IF(A157="",0,(IF(ISNUMBER(MAY_26!G157),MAY_26!G157,0)+IF(ISNUMBER(JUN_26!G157),JUN_26!G157,0)+IF(ISNUMBER(JUL_26!G157),JUL_26!G157,0))/3)</f>
        <v>0</v>
      </c>
      <c r="N157" s="64">
        <f t="shared" si="27"/>
        <v>0</v>
      </c>
      <c r="O157" s="64">
        <f t="shared" si="28"/>
        <v>0</v>
      </c>
      <c r="P157" s="64">
        <f t="shared" si="29"/>
        <v>0</v>
      </c>
      <c r="Q157" s="65" t="str">
        <f t="shared" si="30"/>
        <v/>
      </c>
      <c r="R157" s="66" t="str">
        <f t="shared" si="31"/>
        <v>STOCKOUT</v>
      </c>
      <c r="S157" s="66" t="str">
        <f t="shared" si="32"/>
        <v>N/A</v>
      </c>
      <c r="T157" s="60"/>
    </row>
    <row r="158" spans="1:20" ht="16.5" customHeight="1" x14ac:dyDescent="0.35">
      <c r="A158" s="72" t="str">
        <f>IF(JAN_26!A158="","",JAN_26!A158)</f>
        <v>litacod tab</v>
      </c>
      <c r="B158" s="72" t="str">
        <f>IF(JAN_26!B158="","",JAN_26!B158)</f>
        <v>tablet</v>
      </c>
      <c r="C158" s="55">
        <f>IF(JAN_26!C158="","",JAN_26!C158)</f>
        <v>75</v>
      </c>
      <c r="D158" s="55">
        <f>IF(JUN_26!A158="","",JUN_26!F158)</f>
        <v>0</v>
      </c>
      <c r="E158" s="61"/>
      <c r="F158" s="55">
        <f t="shared" si="22"/>
        <v>0</v>
      </c>
      <c r="G158" s="61"/>
      <c r="H158" s="61"/>
      <c r="I158" s="55">
        <f t="shared" si="23"/>
        <v>0</v>
      </c>
      <c r="J158" s="55" t="str">
        <f t="shared" si="24"/>
        <v/>
      </c>
      <c r="K158" s="55">
        <f t="shared" si="25"/>
        <v>0</v>
      </c>
      <c r="L158" s="55">
        <f t="shared" si="26"/>
        <v>0</v>
      </c>
      <c r="M158" s="67">
        <f>IF(A158="",0,(IF(ISNUMBER(MAY_26!G158),MAY_26!G158,0)+IF(ISNUMBER(JUN_26!G158),JUN_26!G158,0)+IF(ISNUMBER(JUL_26!G158),JUL_26!G158,0))/3)</f>
        <v>0</v>
      </c>
      <c r="N158" s="67">
        <f t="shared" si="27"/>
        <v>0</v>
      </c>
      <c r="O158" s="67">
        <f t="shared" si="28"/>
        <v>0</v>
      </c>
      <c r="P158" s="67">
        <f t="shared" si="29"/>
        <v>0</v>
      </c>
      <c r="Q158" s="68" t="str">
        <f t="shared" si="30"/>
        <v/>
      </c>
      <c r="R158" s="69" t="str">
        <f t="shared" si="31"/>
        <v>STOCKOUT</v>
      </c>
      <c r="S158" s="69" t="str">
        <f t="shared" si="32"/>
        <v>N/A</v>
      </c>
      <c r="T158" s="60"/>
    </row>
    <row r="159" spans="1:20" ht="16.5" customHeight="1" x14ac:dyDescent="0.35">
      <c r="A159" s="71" t="str">
        <f>IF(JAN_26!A159="","",JAN_26!A159)</f>
        <v>litacold sp</v>
      </c>
      <c r="B159" s="71" t="str">
        <f>IF(JAN_26!B159="","",JAN_26!B159)</f>
        <v>bottle</v>
      </c>
      <c r="C159" s="53">
        <f>IF(JAN_26!C159="","",JAN_26!C159)</f>
        <v>1700</v>
      </c>
      <c r="D159" s="53">
        <f>IF(JUN_26!A159="","",JUN_26!F159)</f>
        <v>0</v>
      </c>
      <c r="E159" s="61"/>
      <c r="F159" s="53">
        <f t="shared" si="22"/>
        <v>0</v>
      </c>
      <c r="G159" s="61"/>
      <c r="H159" s="61"/>
      <c r="I159" s="53">
        <f t="shared" si="23"/>
        <v>0</v>
      </c>
      <c r="J159" s="53" t="str">
        <f t="shared" si="24"/>
        <v/>
      </c>
      <c r="K159" s="53">
        <f t="shared" si="25"/>
        <v>0</v>
      </c>
      <c r="L159" s="53">
        <f t="shared" si="26"/>
        <v>0</v>
      </c>
      <c r="M159" s="64">
        <f>IF(A159="",0,(IF(ISNUMBER(MAY_26!G159),MAY_26!G159,0)+IF(ISNUMBER(JUN_26!G159),JUN_26!G159,0)+IF(ISNUMBER(JUL_26!G159),JUL_26!G159,0))/3)</f>
        <v>0</v>
      </c>
      <c r="N159" s="64">
        <f t="shared" si="27"/>
        <v>0</v>
      </c>
      <c r="O159" s="64">
        <f t="shared" si="28"/>
        <v>0</v>
      </c>
      <c r="P159" s="64">
        <f t="shared" si="29"/>
        <v>0</v>
      </c>
      <c r="Q159" s="65" t="str">
        <f t="shared" si="30"/>
        <v/>
      </c>
      <c r="R159" s="66" t="str">
        <f t="shared" si="31"/>
        <v>STOCKOUT</v>
      </c>
      <c r="S159" s="66" t="str">
        <f t="shared" si="32"/>
        <v>N/A</v>
      </c>
      <c r="T159" s="60"/>
    </row>
    <row r="160" spans="1:20" ht="16.5" customHeight="1" x14ac:dyDescent="0.35">
      <c r="A160" s="72" t="str">
        <f>IF(JAN_26!A160="","",JAN_26!A160)</f>
        <v>LLINS</v>
      </c>
      <c r="B160" s="72" t="str">
        <f>IF(JAN_26!B160="","",JAN_26!B160)</f>
        <v>item</v>
      </c>
      <c r="C160" s="55" t="str">
        <f>IF(JAN_26!C160="","",JAN_26!C160)</f>
        <v/>
      </c>
      <c r="D160" s="55">
        <f>IF(JUN_26!A160="","",JUN_26!F160)</f>
        <v>0</v>
      </c>
      <c r="E160" s="61"/>
      <c r="F160" s="55">
        <f t="shared" si="22"/>
        <v>0</v>
      </c>
      <c r="G160" s="61"/>
      <c r="H160" s="61"/>
      <c r="I160" s="55">
        <f t="shared" si="23"/>
        <v>0</v>
      </c>
      <c r="J160" s="55" t="str">
        <f t="shared" si="24"/>
        <v/>
      </c>
      <c r="K160" s="55">
        <f t="shared" si="25"/>
        <v>0</v>
      </c>
      <c r="L160" s="55">
        <f t="shared" si="26"/>
        <v>0</v>
      </c>
      <c r="M160" s="67">
        <f>IF(A160="",0,(IF(ISNUMBER(MAY_26!G160),MAY_26!G160,0)+IF(ISNUMBER(JUN_26!G160),JUN_26!G160,0)+IF(ISNUMBER(JUL_26!G160),JUL_26!G160,0))/3)</f>
        <v>0</v>
      </c>
      <c r="N160" s="67">
        <f t="shared" si="27"/>
        <v>0</v>
      </c>
      <c r="O160" s="67">
        <f t="shared" si="28"/>
        <v>0</v>
      </c>
      <c r="P160" s="67">
        <f t="shared" si="29"/>
        <v>0</v>
      </c>
      <c r="Q160" s="68" t="str">
        <f t="shared" si="30"/>
        <v/>
      </c>
      <c r="R160" s="69" t="str">
        <f t="shared" si="31"/>
        <v>STOCKOUT</v>
      </c>
      <c r="S160" s="69" t="str">
        <f t="shared" si="32"/>
        <v>N/A</v>
      </c>
      <c r="T160" s="60"/>
    </row>
    <row r="161" spans="1:20" ht="16.5" customHeight="1" x14ac:dyDescent="0.35">
      <c r="A161" s="71" t="str">
        <f>IF(JAN_26!A161="","",JAN_26!A161)</f>
        <v>Loperamide</v>
      </c>
      <c r="B161" s="71" t="str">
        <f>IF(JAN_26!B161="","",JAN_26!B161)</f>
        <v>tablet</v>
      </c>
      <c r="C161" s="53">
        <f>IF(JAN_26!C161="","",JAN_26!C161)</f>
        <v>50</v>
      </c>
      <c r="D161" s="53">
        <f>IF(JUN_26!A161="","",JUN_26!F161)</f>
        <v>0</v>
      </c>
      <c r="E161" s="61"/>
      <c r="F161" s="53">
        <f t="shared" si="22"/>
        <v>0</v>
      </c>
      <c r="G161" s="61"/>
      <c r="H161" s="61"/>
      <c r="I161" s="53">
        <f t="shared" si="23"/>
        <v>0</v>
      </c>
      <c r="J161" s="53" t="str">
        <f t="shared" si="24"/>
        <v/>
      </c>
      <c r="K161" s="53">
        <f t="shared" si="25"/>
        <v>0</v>
      </c>
      <c r="L161" s="53">
        <f t="shared" si="26"/>
        <v>0</v>
      </c>
      <c r="M161" s="64">
        <f>IF(A161="",0,(IF(ISNUMBER(MAY_26!G161),MAY_26!G161,0)+IF(ISNUMBER(JUN_26!G161),JUN_26!G161,0)+IF(ISNUMBER(JUL_26!G161),JUL_26!G161,0))/3)</f>
        <v>0</v>
      </c>
      <c r="N161" s="64">
        <f t="shared" si="27"/>
        <v>0</v>
      </c>
      <c r="O161" s="64">
        <f t="shared" si="28"/>
        <v>0</v>
      </c>
      <c r="P161" s="64">
        <f t="shared" si="29"/>
        <v>0</v>
      </c>
      <c r="Q161" s="65" t="str">
        <f t="shared" si="30"/>
        <v/>
      </c>
      <c r="R161" s="66" t="str">
        <f t="shared" si="31"/>
        <v>STOCKOUT</v>
      </c>
      <c r="S161" s="66" t="str">
        <f t="shared" si="32"/>
        <v>N/A</v>
      </c>
      <c r="T161" s="60"/>
    </row>
    <row r="162" spans="1:20" ht="16.5" customHeight="1" x14ac:dyDescent="0.35">
      <c r="A162" s="72" t="str">
        <f>IF(JAN_26!A162="","",JAN_26!A162)</f>
        <v>loratadine</v>
      </c>
      <c r="B162" s="72" t="str">
        <f>IF(JAN_26!B162="","",JAN_26!B162)</f>
        <v>tab</v>
      </c>
      <c r="C162" s="55">
        <f>IF(JAN_26!C162="","",JAN_26!C162)</f>
        <v>250</v>
      </c>
      <c r="D162" s="55">
        <f>IF(JUN_26!A162="","",JUN_26!F162)</f>
        <v>0</v>
      </c>
      <c r="E162" s="61"/>
      <c r="F162" s="55">
        <f t="shared" si="22"/>
        <v>0</v>
      </c>
      <c r="G162" s="61"/>
      <c r="H162" s="61"/>
      <c r="I162" s="55">
        <f t="shared" si="23"/>
        <v>0</v>
      </c>
      <c r="J162" s="55" t="str">
        <f t="shared" si="24"/>
        <v/>
      </c>
      <c r="K162" s="55">
        <f t="shared" si="25"/>
        <v>0</v>
      </c>
      <c r="L162" s="55">
        <f t="shared" si="26"/>
        <v>0</v>
      </c>
      <c r="M162" s="67">
        <f>IF(A162="",0,(IF(ISNUMBER(MAY_26!G162),MAY_26!G162,0)+IF(ISNUMBER(JUN_26!G162),JUN_26!G162,0)+IF(ISNUMBER(JUL_26!G162),JUL_26!G162,0))/3)</f>
        <v>0</v>
      </c>
      <c r="N162" s="67">
        <f t="shared" si="27"/>
        <v>0</v>
      </c>
      <c r="O162" s="67">
        <f t="shared" si="28"/>
        <v>0</v>
      </c>
      <c r="P162" s="67">
        <f t="shared" si="29"/>
        <v>0</v>
      </c>
      <c r="Q162" s="68" t="str">
        <f t="shared" si="30"/>
        <v/>
      </c>
      <c r="R162" s="69" t="str">
        <f t="shared" si="31"/>
        <v>STOCKOUT</v>
      </c>
      <c r="S162" s="69" t="str">
        <f t="shared" si="32"/>
        <v>N/A</v>
      </c>
      <c r="T162" s="60"/>
    </row>
    <row r="163" spans="1:20" ht="16.5" customHeight="1" x14ac:dyDescent="0.35">
      <c r="A163" s="71" t="str">
        <f>IF(JAN_26!A163="","",JAN_26!A163)</f>
        <v>Loxen inj</v>
      </c>
      <c r="B163" s="71" t="str">
        <f>IF(JAN_26!B163="","",JAN_26!B163)</f>
        <v>amp</v>
      </c>
      <c r="C163" s="53">
        <f>IF(JAN_26!C163="","",JAN_26!C163)</f>
        <v>2000</v>
      </c>
      <c r="D163" s="53">
        <f>IF(JUN_26!A163="","",JUN_26!F163)</f>
        <v>0</v>
      </c>
      <c r="E163" s="61"/>
      <c r="F163" s="53">
        <f t="shared" si="22"/>
        <v>0</v>
      </c>
      <c r="G163" s="61"/>
      <c r="H163" s="61"/>
      <c r="I163" s="53">
        <f t="shared" si="23"/>
        <v>0</v>
      </c>
      <c r="J163" s="53" t="str">
        <f t="shared" si="24"/>
        <v/>
      </c>
      <c r="K163" s="53">
        <f t="shared" si="25"/>
        <v>0</v>
      </c>
      <c r="L163" s="53">
        <f t="shared" si="26"/>
        <v>0</v>
      </c>
      <c r="M163" s="64">
        <f>IF(A163="",0,(IF(ISNUMBER(MAY_26!G163),MAY_26!G163,0)+IF(ISNUMBER(JUN_26!G163),JUN_26!G163,0)+IF(ISNUMBER(JUL_26!G163),JUL_26!G163,0))/3)</f>
        <v>0</v>
      </c>
      <c r="N163" s="64">
        <f t="shared" si="27"/>
        <v>0</v>
      </c>
      <c r="O163" s="64">
        <f t="shared" si="28"/>
        <v>0</v>
      </c>
      <c r="P163" s="64">
        <f t="shared" si="29"/>
        <v>0</v>
      </c>
      <c r="Q163" s="65" t="str">
        <f t="shared" si="30"/>
        <v/>
      </c>
      <c r="R163" s="66" t="str">
        <f t="shared" si="31"/>
        <v>STOCKOUT</v>
      </c>
      <c r="S163" s="66" t="str">
        <f t="shared" si="32"/>
        <v>N/A</v>
      </c>
      <c r="T163" s="60"/>
    </row>
    <row r="164" spans="1:20" ht="16.5" customHeight="1" x14ac:dyDescent="0.35">
      <c r="A164" s="72" t="str">
        <f>IF(JAN_26!A164="","",JAN_26!A164)</f>
        <v>Maalox</v>
      </c>
      <c r="B164" s="72" t="str">
        <f>IF(JAN_26!B164="","",JAN_26!B164)</f>
        <v>sachet</v>
      </c>
      <c r="C164" s="55">
        <f>IF(JAN_26!C164="","",JAN_26!C164)</f>
        <v>200</v>
      </c>
      <c r="D164" s="55">
        <f>IF(JUN_26!A164="","",JUN_26!F164)</f>
        <v>0</v>
      </c>
      <c r="E164" s="61"/>
      <c r="F164" s="55">
        <f t="shared" si="22"/>
        <v>0</v>
      </c>
      <c r="G164" s="61"/>
      <c r="H164" s="61"/>
      <c r="I164" s="55">
        <f t="shared" si="23"/>
        <v>0</v>
      </c>
      <c r="J164" s="55" t="str">
        <f t="shared" si="24"/>
        <v/>
      </c>
      <c r="K164" s="55">
        <f t="shared" si="25"/>
        <v>0</v>
      </c>
      <c r="L164" s="55">
        <f t="shared" si="26"/>
        <v>0</v>
      </c>
      <c r="M164" s="67">
        <f>IF(A164="",0,(IF(ISNUMBER(MAY_26!G164),MAY_26!G164,0)+IF(ISNUMBER(JUN_26!G164),JUN_26!G164,0)+IF(ISNUMBER(JUL_26!G164),JUL_26!G164,0))/3)</f>
        <v>0</v>
      </c>
      <c r="N164" s="67">
        <f t="shared" si="27"/>
        <v>0</v>
      </c>
      <c r="O164" s="67">
        <f t="shared" si="28"/>
        <v>0</v>
      </c>
      <c r="P164" s="67">
        <f t="shared" si="29"/>
        <v>0</v>
      </c>
      <c r="Q164" s="68" t="str">
        <f t="shared" si="30"/>
        <v/>
      </c>
      <c r="R164" s="69" t="str">
        <f t="shared" si="31"/>
        <v>STOCKOUT</v>
      </c>
      <c r="S164" s="69" t="str">
        <f t="shared" si="32"/>
        <v>N/A</v>
      </c>
      <c r="T164" s="60"/>
    </row>
    <row r="165" spans="1:20" ht="16.5" customHeight="1" x14ac:dyDescent="0.35">
      <c r="A165" s="71" t="str">
        <f>IF(JAN_26!A165="","",JAN_26!A165)</f>
        <v>Malacure 40/320</v>
      </c>
      <c r="B165" s="71" t="str">
        <f>IF(JAN_26!B165="","",JAN_26!B165)</f>
        <v>box</v>
      </c>
      <c r="C165" s="53">
        <f>IF(JAN_26!C165="","",JAN_26!C165)</f>
        <v>4000</v>
      </c>
      <c r="D165" s="53">
        <f>IF(JUN_26!A165="","",JUN_26!F165)</f>
        <v>0</v>
      </c>
      <c r="E165" s="61"/>
      <c r="F165" s="53">
        <f t="shared" si="22"/>
        <v>0</v>
      </c>
      <c r="G165" s="61"/>
      <c r="H165" s="61"/>
      <c r="I165" s="53">
        <f t="shared" si="23"/>
        <v>0</v>
      </c>
      <c r="J165" s="53" t="str">
        <f t="shared" si="24"/>
        <v/>
      </c>
      <c r="K165" s="53">
        <f t="shared" si="25"/>
        <v>0</v>
      </c>
      <c r="L165" s="53">
        <f t="shared" si="26"/>
        <v>0</v>
      </c>
      <c r="M165" s="64">
        <f>IF(A165="",0,(IF(ISNUMBER(MAY_26!G165),MAY_26!G165,0)+IF(ISNUMBER(JUN_26!G165),JUN_26!G165,0)+IF(ISNUMBER(JUL_26!G165),JUL_26!G165,0))/3)</f>
        <v>0</v>
      </c>
      <c r="N165" s="64">
        <f t="shared" si="27"/>
        <v>0</v>
      </c>
      <c r="O165" s="64">
        <f t="shared" si="28"/>
        <v>0</v>
      </c>
      <c r="P165" s="64">
        <f t="shared" si="29"/>
        <v>0</v>
      </c>
      <c r="Q165" s="65" t="str">
        <f t="shared" si="30"/>
        <v/>
      </c>
      <c r="R165" s="66" t="str">
        <f t="shared" si="31"/>
        <v>STOCKOUT</v>
      </c>
      <c r="S165" s="66" t="str">
        <f t="shared" si="32"/>
        <v>N/A</v>
      </c>
      <c r="T165" s="60"/>
    </row>
    <row r="166" spans="1:20" ht="16.5" customHeight="1" x14ac:dyDescent="0.35">
      <c r="A166" s="72" t="str">
        <f>IF(JAN_26!A166="","",JAN_26!A166)</f>
        <v>Maxidrol eye drop</v>
      </c>
      <c r="B166" s="72" t="str">
        <f>IF(JAN_26!B166="","",JAN_26!B166)</f>
        <v>bottle</v>
      </c>
      <c r="C166" s="55">
        <f>IF(JAN_26!C166="","",JAN_26!C166)</f>
        <v>1600</v>
      </c>
      <c r="D166" s="55">
        <f>IF(JUN_26!A166="","",JUN_26!F166)</f>
        <v>0</v>
      </c>
      <c r="E166" s="61"/>
      <c r="F166" s="55">
        <f t="shared" si="22"/>
        <v>0</v>
      </c>
      <c r="G166" s="61"/>
      <c r="H166" s="61"/>
      <c r="I166" s="55">
        <f t="shared" si="23"/>
        <v>0</v>
      </c>
      <c r="J166" s="55" t="str">
        <f t="shared" si="24"/>
        <v/>
      </c>
      <c r="K166" s="55">
        <f t="shared" si="25"/>
        <v>0</v>
      </c>
      <c r="L166" s="55">
        <f t="shared" si="26"/>
        <v>0</v>
      </c>
      <c r="M166" s="67">
        <f>IF(A166="",0,(IF(ISNUMBER(MAY_26!G166),MAY_26!G166,0)+IF(ISNUMBER(JUN_26!G166),JUN_26!G166,0)+IF(ISNUMBER(JUL_26!G166),JUL_26!G166,0))/3)</f>
        <v>0</v>
      </c>
      <c r="N166" s="67">
        <f t="shared" si="27"/>
        <v>0</v>
      </c>
      <c r="O166" s="67">
        <f t="shared" si="28"/>
        <v>0</v>
      </c>
      <c r="P166" s="67">
        <f t="shared" si="29"/>
        <v>0</v>
      </c>
      <c r="Q166" s="68" t="str">
        <f t="shared" si="30"/>
        <v/>
      </c>
      <c r="R166" s="69" t="str">
        <f t="shared" si="31"/>
        <v>STOCKOUT</v>
      </c>
      <c r="S166" s="69" t="str">
        <f t="shared" si="32"/>
        <v>N/A</v>
      </c>
      <c r="T166" s="60"/>
    </row>
    <row r="167" spans="1:20" ht="16.5" customHeight="1" x14ac:dyDescent="0.35">
      <c r="A167" s="71" t="str">
        <f>IF(JAN_26!A167="","",JAN_26!A167)</f>
        <v>Mebendazole</v>
      </c>
      <c r="B167" s="71" t="str">
        <f>IF(JAN_26!B167="","",JAN_26!B167)</f>
        <v>Cards</v>
      </c>
      <c r="C167" s="53">
        <f>IF(JAN_26!C167="","",JAN_26!C167)</f>
        <v>200</v>
      </c>
      <c r="D167" s="53">
        <f>IF(JUN_26!A167="","",JUN_26!F167)</f>
        <v>0</v>
      </c>
      <c r="E167" s="61"/>
      <c r="F167" s="53">
        <f t="shared" si="22"/>
        <v>0</v>
      </c>
      <c r="G167" s="61"/>
      <c r="H167" s="61"/>
      <c r="I167" s="53">
        <f t="shared" si="23"/>
        <v>0</v>
      </c>
      <c r="J167" s="53" t="str">
        <f t="shared" si="24"/>
        <v/>
      </c>
      <c r="K167" s="53">
        <f t="shared" si="25"/>
        <v>0</v>
      </c>
      <c r="L167" s="53">
        <f t="shared" si="26"/>
        <v>0</v>
      </c>
      <c r="M167" s="64">
        <f>IF(A167="",0,(IF(ISNUMBER(MAY_26!G167),MAY_26!G167,0)+IF(ISNUMBER(JUN_26!G167),JUN_26!G167,0)+IF(ISNUMBER(JUL_26!G167),JUL_26!G167,0))/3)</f>
        <v>0</v>
      </c>
      <c r="N167" s="64">
        <f t="shared" si="27"/>
        <v>0</v>
      </c>
      <c r="O167" s="64">
        <f t="shared" si="28"/>
        <v>0</v>
      </c>
      <c r="P167" s="64">
        <f t="shared" si="29"/>
        <v>0</v>
      </c>
      <c r="Q167" s="65" t="str">
        <f t="shared" si="30"/>
        <v/>
      </c>
      <c r="R167" s="66" t="str">
        <f t="shared" si="31"/>
        <v>STOCKOUT</v>
      </c>
      <c r="S167" s="66" t="str">
        <f t="shared" si="32"/>
        <v>N/A</v>
      </c>
      <c r="T167" s="60"/>
    </row>
    <row r="168" spans="1:20" ht="16.5" customHeight="1" x14ac:dyDescent="0.35">
      <c r="A168" s="72" t="str">
        <f>IF(JAN_26!A168="","",JAN_26!A168)</f>
        <v>Metformin</v>
      </c>
      <c r="B168" s="72" t="str">
        <f>IF(JAN_26!B168="","",JAN_26!B168)</f>
        <v>box</v>
      </c>
      <c r="C168" s="55">
        <f>IF(JAN_26!C168="","",JAN_26!C168)</f>
        <v>30</v>
      </c>
      <c r="D168" s="55">
        <f>IF(JUN_26!A168="","",JUN_26!F168)</f>
        <v>200</v>
      </c>
      <c r="E168" s="61"/>
      <c r="F168" s="55">
        <f t="shared" si="22"/>
        <v>200</v>
      </c>
      <c r="G168" s="61"/>
      <c r="H168" s="61"/>
      <c r="I168" s="55">
        <f t="shared" si="23"/>
        <v>0</v>
      </c>
      <c r="J168" s="55" t="str">
        <f t="shared" si="24"/>
        <v/>
      </c>
      <c r="K168" s="55">
        <f t="shared" si="25"/>
        <v>0</v>
      </c>
      <c r="L168" s="55">
        <f t="shared" si="26"/>
        <v>6000</v>
      </c>
      <c r="M168" s="67">
        <f>IF(A168="",0,(IF(ISNUMBER(MAY_26!G168),MAY_26!G168,0)+IF(ISNUMBER(JUN_26!G168),JUN_26!G168,0)+IF(ISNUMBER(JUL_26!G168),JUL_26!G168,0))/3)</f>
        <v>0</v>
      </c>
      <c r="N168" s="67">
        <f t="shared" si="27"/>
        <v>0</v>
      </c>
      <c r="O168" s="67">
        <f t="shared" si="28"/>
        <v>0</v>
      </c>
      <c r="P168" s="67">
        <f t="shared" si="29"/>
        <v>0</v>
      </c>
      <c r="Q168" s="68" t="str">
        <f t="shared" si="30"/>
        <v/>
      </c>
      <c r="R168" s="69" t="str">
        <f t="shared" si="31"/>
        <v>OVERSTOCK</v>
      </c>
      <c r="S168" s="69" t="str">
        <f t="shared" si="32"/>
        <v>N/A</v>
      </c>
      <c r="T168" s="60"/>
    </row>
    <row r="169" spans="1:20" ht="16.5" customHeight="1" x14ac:dyDescent="0.35">
      <c r="A169" s="71" t="str">
        <f>IF(JAN_26!A169="","",JAN_26!A169)</f>
        <v>Metro-infusion</v>
      </c>
      <c r="B169" s="71" t="str">
        <f>IF(JAN_26!B169="","",JAN_26!B169)</f>
        <v>item</v>
      </c>
      <c r="C169" s="53">
        <f>IF(JAN_26!C169="","",JAN_26!C169)</f>
        <v>1000</v>
      </c>
      <c r="D169" s="53">
        <f>IF(JUN_26!A169="","",JUN_26!F169)</f>
        <v>23</v>
      </c>
      <c r="E169" s="61"/>
      <c r="F169" s="53">
        <f t="shared" si="22"/>
        <v>23</v>
      </c>
      <c r="G169" s="61"/>
      <c r="H169" s="61"/>
      <c r="I169" s="53">
        <f t="shared" si="23"/>
        <v>0</v>
      </c>
      <c r="J169" s="53" t="str">
        <f t="shared" si="24"/>
        <v/>
      </c>
      <c r="K169" s="53">
        <f t="shared" si="25"/>
        <v>0</v>
      </c>
      <c r="L169" s="53">
        <f t="shared" si="26"/>
        <v>23000</v>
      </c>
      <c r="M169" s="64">
        <f>IF(A169="",0,(IF(ISNUMBER(MAY_26!G169),MAY_26!G169,0)+IF(ISNUMBER(JUN_26!G169),JUN_26!G169,0)+IF(ISNUMBER(JUL_26!G169),JUL_26!G169,0))/3)</f>
        <v>0</v>
      </c>
      <c r="N169" s="64">
        <f t="shared" si="27"/>
        <v>0</v>
      </c>
      <c r="O169" s="64">
        <f t="shared" si="28"/>
        <v>0</v>
      </c>
      <c r="P169" s="64">
        <f t="shared" si="29"/>
        <v>0</v>
      </c>
      <c r="Q169" s="65" t="str">
        <f t="shared" si="30"/>
        <v/>
      </c>
      <c r="R169" s="66" t="str">
        <f t="shared" si="31"/>
        <v>OVERSTOCK</v>
      </c>
      <c r="S169" s="66" t="str">
        <f t="shared" si="32"/>
        <v>N/A</v>
      </c>
      <c r="T169" s="60"/>
    </row>
    <row r="170" spans="1:20" ht="16.5" customHeight="1" x14ac:dyDescent="0.35">
      <c r="A170" s="72" t="str">
        <f>IF(JAN_26!A170="","",JAN_26!A170)</f>
        <v>Metro-syrup</v>
      </c>
      <c r="B170" s="72" t="str">
        <f>IF(JAN_26!B170="","",JAN_26!B170)</f>
        <v>bottle</v>
      </c>
      <c r="C170" s="55">
        <f>IF(JAN_26!C170="","",JAN_26!C170)</f>
        <v>1000</v>
      </c>
      <c r="D170" s="55">
        <f>IF(JUN_26!A170="","",JUN_26!F170)</f>
        <v>99</v>
      </c>
      <c r="E170" s="61"/>
      <c r="F170" s="55">
        <f t="shared" si="22"/>
        <v>99</v>
      </c>
      <c r="G170" s="61"/>
      <c r="H170" s="61"/>
      <c r="I170" s="55">
        <f t="shared" si="23"/>
        <v>0</v>
      </c>
      <c r="J170" s="55" t="str">
        <f t="shared" si="24"/>
        <v/>
      </c>
      <c r="K170" s="55">
        <f t="shared" si="25"/>
        <v>0</v>
      </c>
      <c r="L170" s="55">
        <f t="shared" si="26"/>
        <v>99000</v>
      </c>
      <c r="M170" s="67">
        <f>IF(A170="",0,(IF(ISNUMBER(MAY_26!G170),MAY_26!G170,0)+IF(ISNUMBER(JUN_26!G170),JUN_26!G170,0)+IF(ISNUMBER(JUL_26!G170),JUL_26!G170,0))/3)</f>
        <v>0</v>
      </c>
      <c r="N170" s="67">
        <f t="shared" si="27"/>
        <v>0</v>
      </c>
      <c r="O170" s="67">
        <f t="shared" si="28"/>
        <v>0</v>
      </c>
      <c r="P170" s="67">
        <f t="shared" si="29"/>
        <v>0</v>
      </c>
      <c r="Q170" s="68" t="str">
        <f t="shared" si="30"/>
        <v/>
      </c>
      <c r="R170" s="69" t="str">
        <f t="shared" si="31"/>
        <v>OVERSTOCK</v>
      </c>
      <c r="S170" s="69" t="str">
        <f t="shared" si="32"/>
        <v>N/A</v>
      </c>
      <c r="T170" s="60"/>
    </row>
    <row r="171" spans="1:20" ht="16.5" customHeight="1" x14ac:dyDescent="0.35">
      <c r="A171" s="71" t="str">
        <f>IF(JAN_26!A171="","",JAN_26!A171)</f>
        <v>Metrochopramide inj</v>
      </c>
      <c r="B171" s="71" t="str">
        <f>IF(JAN_26!B171="","",JAN_26!B171)</f>
        <v>amp</v>
      </c>
      <c r="C171" s="53">
        <f>IF(JAN_26!C171="","",JAN_26!C171)</f>
        <v>500</v>
      </c>
      <c r="D171" s="53">
        <f>IF(JUN_26!A171="","",JUN_26!F171)</f>
        <v>8</v>
      </c>
      <c r="E171" s="61"/>
      <c r="F171" s="53">
        <f t="shared" si="22"/>
        <v>8</v>
      </c>
      <c r="G171" s="61"/>
      <c r="H171" s="61"/>
      <c r="I171" s="53">
        <f t="shared" si="23"/>
        <v>0</v>
      </c>
      <c r="J171" s="53" t="str">
        <f t="shared" si="24"/>
        <v/>
      </c>
      <c r="K171" s="53">
        <f t="shared" si="25"/>
        <v>0</v>
      </c>
      <c r="L171" s="53">
        <f t="shared" si="26"/>
        <v>4000</v>
      </c>
      <c r="M171" s="64">
        <f>IF(A171="",0,(IF(ISNUMBER(MAY_26!G171),MAY_26!G171,0)+IF(ISNUMBER(JUN_26!G171),JUN_26!G171,0)+IF(ISNUMBER(JUL_26!G171),JUL_26!G171,0))/3)</f>
        <v>0</v>
      </c>
      <c r="N171" s="64">
        <f t="shared" si="27"/>
        <v>0</v>
      </c>
      <c r="O171" s="64">
        <f t="shared" si="28"/>
        <v>0</v>
      </c>
      <c r="P171" s="64">
        <f t="shared" si="29"/>
        <v>0</v>
      </c>
      <c r="Q171" s="65" t="str">
        <f t="shared" si="30"/>
        <v/>
      </c>
      <c r="R171" s="66" t="str">
        <f t="shared" si="31"/>
        <v>OVERSTOCK</v>
      </c>
      <c r="S171" s="66" t="str">
        <f t="shared" si="32"/>
        <v>N/A</v>
      </c>
      <c r="T171" s="60"/>
    </row>
    <row r="172" spans="1:20" ht="16.5" customHeight="1" x14ac:dyDescent="0.35">
      <c r="A172" s="72" t="str">
        <f>IF(JAN_26!A172="","",JAN_26!A172)</f>
        <v>Metronidazole(250 mg) tabs</v>
      </c>
      <c r="B172" s="72" t="str">
        <f>IF(JAN_26!B172="","",JAN_26!B172)</f>
        <v>tablet</v>
      </c>
      <c r="C172" s="55">
        <f>IF(JAN_26!C172="","",JAN_26!C172)</f>
        <v>15</v>
      </c>
      <c r="D172" s="55">
        <f>IF(JUN_26!A172="","",JUN_26!F172)</f>
        <v>0</v>
      </c>
      <c r="E172" s="61"/>
      <c r="F172" s="55">
        <f t="shared" si="22"/>
        <v>0</v>
      </c>
      <c r="G172" s="61"/>
      <c r="H172" s="61"/>
      <c r="I172" s="55">
        <f t="shared" si="23"/>
        <v>0</v>
      </c>
      <c r="J172" s="55" t="str">
        <f t="shared" si="24"/>
        <v/>
      </c>
      <c r="K172" s="55">
        <f t="shared" si="25"/>
        <v>0</v>
      </c>
      <c r="L172" s="55">
        <f t="shared" si="26"/>
        <v>0</v>
      </c>
      <c r="M172" s="67">
        <f>IF(A172="",0,(IF(ISNUMBER(MAY_26!G172),MAY_26!G172,0)+IF(ISNUMBER(JUN_26!G172),JUN_26!G172,0)+IF(ISNUMBER(JUL_26!G172),JUL_26!G172,0))/3)</f>
        <v>0</v>
      </c>
      <c r="N172" s="67">
        <f t="shared" si="27"/>
        <v>0</v>
      </c>
      <c r="O172" s="67">
        <f t="shared" si="28"/>
        <v>0</v>
      </c>
      <c r="P172" s="67">
        <f t="shared" si="29"/>
        <v>0</v>
      </c>
      <c r="Q172" s="68" t="str">
        <f t="shared" si="30"/>
        <v/>
      </c>
      <c r="R172" s="69" t="str">
        <f t="shared" si="31"/>
        <v>STOCKOUT</v>
      </c>
      <c r="S172" s="69" t="str">
        <f t="shared" si="32"/>
        <v>N/A</v>
      </c>
      <c r="T172" s="60"/>
    </row>
    <row r="173" spans="1:20" ht="16.5" customHeight="1" x14ac:dyDescent="0.35">
      <c r="A173" s="71" t="str">
        <f>IF(JAN_26!A173="","",JAN_26!A173)</f>
        <v>Metronidazole(500mg) tabs</v>
      </c>
      <c r="B173" s="71" t="str">
        <f>IF(JAN_26!B173="","",JAN_26!B173)</f>
        <v>tablet</v>
      </c>
      <c r="C173" s="53">
        <f>IF(JAN_26!C173="","",JAN_26!C173)</f>
        <v>30</v>
      </c>
      <c r="D173" s="53">
        <f>IF(JUN_26!A173="","",JUN_26!F173)</f>
        <v>0</v>
      </c>
      <c r="E173" s="61"/>
      <c r="F173" s="53">
        <f t="shared" si="22"/>
        <v>0</v>
      </c>
      <c r="G173" s="61"/>
      <c r="H173" s="61"/>
      <c r="I173" s="53">
        <f t="shared" si="23"/>
        <v>0</v>
      </c>
      <c r="J173" s="53" t="str">
        <f t="shared" si="24"/>
        <v/>
      </c>
      <c r="K173" s="53">
        <f t="shared" si="25"/>
        <v>0</v>
      </c>
      <c r="L173" s="53">
        <f t="shared" si="26"/>
        <v>0</v>
      </c>
      <c r="M173" s="64">
        <f>IF(A173="",0,(IF(ISNUMBER(MAY_26!G173),MAY_26!G173,0)+IF(ISNUMBER(JUN_26!G173),JUN_26!G173,0)+IF(ISNUMBER(JUL_26!G173),JUL_26!G173,0))/3)</f>
        <v>0</v>
      </c>
      <c r="N173" s="64">
        <f t="shared" si="27"/>
        <v>0</v>
      </c>
      <c r="O173" s="64">
        <f t="shared" si="28"/>
        <v>0</v>
      </c>
      <c r="P173" s="64">
        <f t="shared" si="29"/>
        <v>0</v>
      </c>
      <c r="Q173" s="65" t="str">
        <f t="shared" si="30"/>
        <v/>
      </c>
      <c r="R173" s="66" t="str">
        <f t="shared" si="31"/>
        <v>STOCKOUT</v>
      </c>
      <c r="S173" s="66" t="str">
        <f t="shared" si="32"/>
        <v>N/A</v>
      </c>
      <c r="T173" s="60"/>
    </row>
    <row r="174" spans="1:20" ht="16.5" customHeight="1" x14ac:dyDescent="0.35">
      <c r="A174" s="72" t="str">
        <f>IF(JAN_26!A174="","",JAN_26!A174)</f>
        <v>Miconazole</v>
      </c>
      <c r="B174" s="72" t="str">
        <f>IF(JAN_26!B174="","",JAN_26!B174)</f>
        <v>item</v>
      </c>
      <c r="C174" s="55">
        <f>IF(JAN_26!C174="","",JAN_26!C174)</f>
        <v>1000</v>
      </c>
      <c r="D174" s="55">
        <f>IF(JUN_26!A174="","",JUN_26!F174)</f>
        <v>98</v>
      </c>
      <c r="E174" s="61"/>
      <c r="F174" s="55">
        <f t="shared" si="22"/>
        <v>98</v>
      </c>
      <c r="G174" s="61"/>
      <c r="H174" s="61"/>
      <c r="I174" s="55">
        <f t="shared" si="23"/>
        <v>0</v>
      </c>
      <c r="J174" s="55" t="str">
        <f t="shared" si="24"/>
        <v/>
      </c>
      <c r="K174" s="55">
        <f t="shared" si="25"/>
        <v>0</v>
      </c>
      <c r="L174" s="55">
        <f t="shared" si="26"/>
        <v>98000</v>
      </c>
      <c r="M174" s="67">
        <f>IF(A174="",0,(IF(ISNUMBER(MAY_26!G174),MAY_26!G174,0)+IF(ISNUMBER(JUN_26!G174),JUN_26!G174,0)+IF(ISNUMBER(JUL_26!G174),JUL_26!G174,0))/3)</f>
        <v>0</v>
      </c>
      <c r="N174" s="67">
        <f t="shared" si="27"/>
        <v>0</v>
      </c>
      <c r="O174" s="67">
        <f t="shared" si="28"/>
        <v>0</v>
      </c>
      <c r="P174" s="67">
        <f t="shared" si="29"/>
        <v>0</v>
      </c>
      <c r="Q174" s="68" t="str">
        <f t="shared" si="30"/>
        <v/>
      </c>
      <c r="R174" s="69" t="str">
        <f t="shared" si="31"/>
        <v>OVERSTOCK</v>
      </c>
      <c r="S174" s="69" t="str">
        <f t="shared" si="32"/>
        <v>N/A</v>
      </c>
      <c r="T174" s="60"/>
    </row>
    <row r="175" spans="1:20" ht="16.5" customHeight="1" x14ac:dyDescent="0.35">
      <c r="A175" s="71" t="str">
        <f>IF(JAN_26!A175="","",JAN_26!A175)</f>
        <v>microlut</v>
      </c>
      <c r="B175" s="71" t="str">
        <f>IF(JAN_26!B175="","",JAN_26!B175)</f>
        <v>tab</v>
      </c>
      <c r="C175" s="53" t="str">
        <f>IF(JAN_26!C175="","",JAN_26!C175)</f>
        <v/>
      </c>
      <c r="D175" s="53">
        <f>IF(JUN_26!A175="","",JUN_26!F175)</f>
        <v>0</v>
      </c>
      <c r="E175" s="61"/>
      <c r="F175" s="53">
        <f t="shared" si="22"/>
        <v>0</v>
      </c>
      <c r="G175" s="61"/>
      <c r="H175" s="61"/>
      <c r="I175" s="53">
        <f t="shared" si="23"/>
        <v>0</v>
      </c>
      <c r="J175" s="53" t="str">
        <f t="shared" si="24"/>
        <v/>
      </c>
      <c r="K175" s="53">
        <f t="shared" si="25"/>
        <v>0</v>
      </c>
      <c r="L175" s="53">
        <f t="shared" si="26"/>
        <v>0</v>
      </c>
      <c r="M175" s="64">
        <f>IF(A175="",0,(IF(ISNUMBER(MAY_26!G175),MAY_26!G175,0)+IF(ISNUMBER(JUN_26!G175),JUN_26!G175,0)+IF(ISNUMBER(JUL_26!G175),JUL_26!G175,0))/3)</f>
        <v>0</v>
      </c>
      <c r="N175" s="64">
        <f t="shared" si="27"/>
        <v>0</v>
      </c>
      <c r="O175" s="64">
        <f t="shared" si="28"/>
        <v>0</v>
      </c>
      <c r="P175" s="64">
        <f t="shared" si="29"/>
        <v>0</v>
      </c>
      <c r="Q175" s="65" t="str">
        <f t="shared" si="30"/>
        <v/>
      </c>
      <c r="R175" s="66" t="str">
        <f t="shared" si="31"/>
        <v>STOCKOUT</v>
      </c>
      <c r="S175" s="66" t="str">
        <f t="shared" si="32"/>
        <v>N/A</v>
      </c>
      <c r="T175" s="60"/>
    </row>
    <row r="176" spans="1:20" ht="16.5" customHeight="1" x14ac:dyDescent="0.35">
      <c r="A176" s="72" t="str">
        <f>IF(JAN_26!A176="","",JAN_26!A176)</f>
        <v>mixtard</v>
      </c>
      <c r="B176" s="72" t="str">
        <f>IF(JAN_26!B176="","",JAN_26!B176)</f>
        <v>amp</v>
      </c>
      <c r="C176" s="55">
        <f>IF(JAN_26!C176="","",JAN_26!C176)</f>
        <v>8500</v>
      </c>
      <c r="D176" s="55">
        <f>IF(JUN_26!A176="","",JUN_26!F176)</f>
        <v>0</v>
      </c>
      <c r="E176" s="61"/>
      <c r="F176" s="55">
        <f t="shared" si="22"/>
        <v>0</v>
      </c>
      <c r="G176" s="61"/>
      <c r="H176" s="61"/>
      <c r="I176" s="55">
        <f t="shared" si="23"/>
        <v>0</v>
      </c>
      <c r="J176" s="55" t="str">
        <f t="shared" si="24"/>
        <v/>
      </c>
      <c r="K176" s="55">
        <f t="shared" si="25"/>
        <v>0</v>
      </c>
      <c r="L176" s="55">
        <f t="shared" si="26"/>
        <v>0</v>
      </c>
      <c r="M176" s="67">
        <f>IF(A176="",0,(IF(ISNUMBER(MAY_26!G176),MAY_26!G176,0)+IF(ISNUMBER(JUN_26!G176),JUN_26!G176,0)+IF(ISNUMBER(JUL_26!G176),JUL_26!G176,0))/3)</f>
        <v>0</v>
      </c>
      <c r="N176" s="67">
        <f t="shared" si="27"/>
        <v>0</v>
      </c>
      <c r="O176" s="67">
        <f t="shared" si="28"/>
        <v>0</v>
      </c>
      <c r="P176" s="67">
        <f t="shared" si="29"/>
        <v>0</v>
      </c>
      <c r="Q176" s="68" t="str">
        <f t="shared" si="30"/>
        <v/>
      </c>
      <c r="R176" s="69" t="str">
        <f t="shared" si="31"/>
        <v>STOCKOUT</v>
      </c>
      <c r="S176" s="69" t="str">
        <f t="shared" si="32"/>
        <v>N/A</v>
      </c>
      <c r="T176" s="60"/>
    </row>
    <row r="177" spans="1:20" ht="16.5" customHeight="1" x14ac:dyDescent="0.35">
      <c r="A177" s="71" t="str">
        <f>IF(JAN_26!A177="","",JAN_26!A177)</f>
        <v>Multivitamin</v>
      </c>
      <c r="B177" s="71" t="str">
        <f>IF(JAN_26!B177="","",JAN_26!B177)</f>
        <v>tablet</v>
      </c>
      <c r="C177" s="53">
        <f>IF(JAN_26!C177="","",JAN_26!C177)</f>
        <v>15</v>
      </c>
      <c r="D177" s="53">
        <f>IF(JUN_26!A177="","",JUN_26!F177)</f>
        <v>0</v>
      </c>
      <c r="E177" s="61"/>
      <c r="F177" s="53">
        <f t="shared" si="22"/>
        <v>0</v>
      </c>
      <c r="G177" s="61"/>
      <c r="H177" s="61"/>
      <c r="I177" s="53">
        <f t="shared" si="23"/>
        <v>0</v>
      </c>
      <c r="J177" s="53" t="str">
        <f t="shared" si="24"/>
        <v/>
      </c>
      <c r="K177" s="53">
        <f t="shared" si="25"/>
        <v>0</v>
      </c>
      <c r="L177" s="53">
        <f t="shared" si="26"/>
        <v>0</v>
      </c>
      <c r="M177" s="64">
        <f>IF(A177="",0,(IF(ISNUMBER(MAY_26!G177),MAY_26!G177,0)+IF(ISNUMBER(JUN_26!G177),JUN_26!G177,0)+IF(ISNUMBER(JUL_26!G177),JUL_26!G177,0))/3)</f>
        <v>0</v>
      </c>
      <c r="N177" s="64">
        <f t="shared" si="27"/>
        <v>0</v>
      </c>
      <c r="O177" s="64">
        <f t="shared" si="28"/>
        <v>0</v>
      </c>
      <c r="P177" s="64">
        <f t="shared" si="29"/>
        <v>0</v>
      </c>
      <c r="Q177" s="65" t="str">
        <f t="shared" si="30"/>
        <v/>
      </c>
      <c r="R177" s="66" t="str">
        <f t="shared" si="31"/>
        <v>STOCKOUT</v>
      </c>
      <c r="S177" s="66" t="str">
        <f t="shared" si="32"/>
        <v>N/A</v>
      </c>
      <c r="T177" s="60"/>
    </row>
    <row r="178" spans="1:20" ht="16.5" customHeight="1" x14ac:dyDescent="0.35">
      <c r="A178" s="72" t="str">
        <f>IF(JAN_26!A178="","",JAN_26!A178)</f>
        <v>Multivitamin sp</v>
      </c>
      <c r="B178" s="72" t="str">
        <f>IF(JAN_26!B178="","",JAN_26!B178)</f>
        <v>bottle</v>
      </c>
      <c r="C178" s="55">
        <f>IF(JAN_26!C178="","",JAN_26!C178)</f>
        <v>1000</v>
      </c>
      <c r="D178" s="55">
        <f>IF(JUN_26!A178="","",JUN_26!F178)</f>
        <v>0</v>
      </c>
      <c r="E178" s="61"/>
      <c r="F178" s="55">
        <f t="shared" si="22"/>
        <v>0</v>
      </c>
      <c r="G178" s="61"/>
      <c r="H178" s="61"/>
      <c r="I178" s="55">
        <f t="shared" si="23"/>
        <v>0</v>
      </c>
      <c r="J178" s="55" t="str">
        <f t="shared" si="24"/>
        <v/>
      </c>
      <c r="K178" s="55">
        <f t="shared" si="25"/>
        <v>0</v>
      </c>
      <c r="L178" s="55">
        <f t="shared" si="26"/>
        <v>0</v>
      </c>
      <c r="M178" s="67">
        <f>IF(A178="",0,(IF(ISNUMBER(MAY_26!G178),MAY_26!G178,0)+IF(ISNUMBER(JUN_26!G178),JUN_26!G178,0)+IF(ISNUMBER(JUL_26!G178),JUL_26!G178,0))/3)</f>
        <v>0</v>
      </c>
      <c r="N178" s="67">
        <f t="shared" si="27"/>
        <v>0</v>
      </c>
      <c r="O178" s="67">
        <f t="shared" si="28"/>
        <v>0</v>
      </c>
      <c r="P178" s="67">
        <f t="shared" si="29"/>
        <v>0</v>
      </c>
      <c r="Q178" s="68" t="str">
        <f t="shared" si="30"/>
        <v/>
      </c>
      <c r="R178" s="69" t="str">
        <f t="shared" si="31"/>
        <v>STOCKOUT</v>
      </c>
      <c r="S178" s="69" t="str">
        <f t="shared" si="32"/>
        <v>N/A</v>
      </c>
      <c r="T178" s="60"/>
    </row>
    <row r="179" spans="1:20" ht="16.5" customHeight="1" x14ac:dyDescent="0.35">
      <c r="A179" s="71" t="str">
        <f>IF(JAN_26!A179="","",JAN_26!A179)</f>
        <v>NEOMDEX</v>
      </c>
      <c r="B179" s="71" t="str">
        <f>IF(JAN_26!B179="","",JAN_26!B179)</f>
        <v>item</v>
      </c>
      <c r="C179" s="53">
        <f>IF(JAN_26!C179="","",JAN_26!C179)</f>
        <v>1000</v>
      </c>
      <c r="D179" s="53">
        <f>IF(JUN_26!A179="","",JUN_26!F179)</f>
        <v>0</v>
      </c>
      <c r="E179" s="61"/>
      <c r="F179" s="53">
        <f t="shared" si="22"/>
        <v>0</v>
      </c>
      <c r="G179" s="61"/>
      <c r="H179" s="61"/>
      <c r="I179" s="53">
        <f t="shared" si="23"/>
        <v>0</v>
      </c>
      <c r="J179" s="53" t="str">
        <f t="shared" si="24"/>
        <v/>
      </c>
      <c r="K179" s="53">
        <f t="shared" si="25"/>
        <v>0</v>
      </c>
      <c r="L179" s="53">
        <f t="shared" si="26"/>
        <v>0</v>
      </c>
      <c r="M179" s="64">
        <f>IF(A179="",0,(IF(ISNUMBER(MAY_26!G179),MAY_26!G179,0)+IF(ISNUMBER(JUN_26!G179),JUN_26!G179,0)+IF(ISNUMBER(JUL_26!G179),JUL_26!G179,0))/3)</f>
        <v>0</v>
      </c>
      <c r="N179" s="64">
        <f t="shared" si="27"/>
        <v>0</v>
      </c>
      <c r="O179" s="64">
        <f t="shared" si="28"/>
        <v>0</v>
      </c>
      <c r="P179" s="64">
        <f t="shared" si="29"/>
        <v>0</v>
      </c>
      <c r="Q179" s="65" t="str">
        <f t="shared" si="30"/>
        <v/>
      </c>
      <c r="R179" s="66" t="str">
        <f t="shared" si="31"/>
        <v>STOCKOUT</v>
      </c>
      <c r="S179" s="66" t="str">
        <f t="shared" si="32"/>
        <v>N/A</v>
      </c>
      <c r="T179" s="60"/>
    </row>
    <row r="180" spans="1:20" ht="16.5" customHeight="1" x14ac:dyDescent="0.35">
      <c r="A180" s="72" t="str">
        <f>IF(JAN_26!A180="","",JAN_26!A180)</f>
        <v>neomycin</v>
      </c>
      <c r="B180" s="72" t="str">
        <f>IF(JAN_26!B180="","",JAN_26!B180)</f>
        <v>packet</v>
      </c>
      <c r="C180" s="55">
        <f>IF(JAN_26!C180="","",JAN_26!C180)</f>
        <v>1000</v>
      </c>
      <c r="D180" s="55">
        <f>IF(JUN_26!A180="","",JUN_26!F180)</f>
        <v>100</v>
      </c>
      <c r="E180" s="61"/>
      <c r="F180" s="55">
        <f t="shared" si="22"/>
        <v>100</v>
      </c>
      <c r="G180" s="61"/>
      <c r="H180" s="61"/>
      <c r="I180" s="55">
        <f t="shared" si="23"/>
        <v>0</v>
      </c>
      <c r="J180" s="55" t="str">
        <f t="shared" si="24"/>
        <v/>
      </c>
      <c r="K180" s="55">
        <f t="shared" si="25"/>
        <v>0</v>
      </c>
      <c r="L180" s="55">
        <f t="shared" si="26"/>
        <v>100000</v>
      </c>
      <c r="M180" s="67">
        <f>IF(A180="",0,(IF(ISNUMBER(MAY_26!G180),MAY_26!G180,0)+IF(ISNUMBER(JUN_26!G180),JUN_26!G180,0)+IF(ISNUMBER(JUL_26!G180),JUL_26!G180,0))/3)</f>
        <v>0</v>
      </c>
      <c r="N180" s="67">
        <f t="shared" si="27"/>
        <v>0</v>
      </c>
      <c r="O180" s="67">
        <f t="shared" si="28"/>
        <v>0</v>
      </c>
      <c r="P180" s="67">
        <f t="shared" si="29"/>
        <v>0</v>
      </c>
      <c r="Q180" s="68" t="str">
        <f t="shared" si="30"/>
        <v/>
      </c>
      <c r="R180" s="69" t="str">
        <f t="shared" si="31"/>
        <v>OVERSTOCK</v>
      </c>
      <c r="S180" s="69" t="str">
        <f t="shared" si="32"/>
        <v>N/A</v>
      </c>
      <c r="T180" s="60"/>
    </row>
    <row r="181" spans="1:20" ht="16.5" customHeight="1" x14ac:dyDescent="0.35">
      <c r="A181" s="71" t="str">
        <f>IF(JAN_26!A181="","",JAN_26!A181)</f>
        <v>neoskin</v>
      </c>
      <c r="B181" s="71" t="str">
        <f>IF(JAN_26!B181="","",JAN_26!B181)</f>
        <v>item</v>
      </c>
      <c r="C181" s="53">
        <f>IF(JAN_26!C181="","",JAN_26!C181)</f>
        <v>1500</v>
      </c>
      <c r="D181" s="53">
        <f>IF(JUN_26!A181="","",JUN_26!F181)</f>
        <v>0</v>
      </c>
      <c r="E181" s="61"/>
      <c r="F181" s="53">
        <f t="shared" si="22"/>
        <v>0</v>
      </c>
      <c r="G181" s="61"/>
      <c r="H181" s="61"/>
      <c r="I181" s="53">
        <f t="shared" si="23"/>
        <v>0</v>
      </c>
      <c r="J181" s="53" t="str">
        <f t="shared" si="24"/>
        <v/>
      </c>
      <c r="K181" s="53">
        <f t="shared" si="25"/>
        <v>0</v>
      </c>
      <c r="L181" s="53">
        <f t="shared" si="26"/>
        <v>0</v>
      </c>
      <c r="M181" s="64">
        <f>IF(A181="",0,(IF(ISNUMBER(MAY_26!G181),MAY_26!G181,0)+IF(ISNUMBER(JUN_26!G181),JUN_26!G181,0)+IF(ISNUMBER(JUL_26!G181),JUL_26!G181,0))/3)</f>
        <v>0</v>
      </c>
      <c r="N181" s="64">
        <f t="shared" si="27"/>
        <v>0</v>
      </c>
      <c r="O181" s="64">
        <f t="shared" si="28"/>
        <v>0</v>
      </c>
      <c r="P181" s="64">
        <f t="shared" si="29"/>
        <v>0</v>
      </c>
      <c r="Q181" s="65" t="str">
        <f t="shared" si="30"/>
        <v/>
      </c>
      <c r="R181" s="66" t="str">
        <f t="shared" si="31"/>
        <v>STOCKOUT</v>
      </c>
      <c r="S181" s="66" t="str">
        <f t="shared" si="32"/>
        <v>N/A</v>
      </c>
      <c r="T181" s="60"/>
    </row>
    <row r="182" spans="1:20" ht="16.5" customHeight="1" x14ac:dyDescent="0.35">
      <c r="A182" s="72" t="str">
        <f>IF(JAN_26!A182="","",JAN_26!A182)</f>
        <v>Nifedipine 10mg tabs</v>
      </c>
      <c r="B182" s="72" t="str">
        <f>IF(JAN_26!B182="","",JAN_26!B182)</f>
        <v>tabs</v>
      </c>
      <c r="C182" s="55">
        <f>IF(JAN_26!C182="","",JAN_26!C182)</f>
        <v>10</v>
      </c>
      <c r="D182" s="55">
        <f>IF(JUN_26!A182="","",JUN_26!F182)</f>
        <v>192</v>
      </c>
      <c r="E182" s="61"/>
      <c r="F182" s="55">
        <f t="shared" si="22"/>
        <v>192</v>
      </c>
      <c r="G182" s="61"/>
      <c r="H182" s="61"/>
      <c r="I182" s="55">
        <f t="shared" si="23"/>
        <v>0</v>
      </c>
      <c r="J182" s="55" t="str">
        <f t="shared" si="24"/>
        <v/>
      </c>
      <c r="K182" s="55">
        <f t="shared" si="25"/>
        <v>0</v>
      </c>
      <c r="L182" s="55">
        <f t="shared" si="26"/>
        <v>1920</v>
      </c>
      <c r="M182" s="67">
        <f>IF(A182="",0,(IF(ISNUMBER(MAY_26!G182),MAY_26!G182,0)+IF(ISNUMBER(JUN_26!G182),JUN_26!G182,0)+IF(ISNUMBER(JUL_26!G182),JUL_26!G182,0))/3)</f>
        <v>0</v>
      </c>
      <c r="N182" s="67">
        <f t="shared" si="27"/>
        <v>0</v>
      </c>
      <c r="O182" s="67">
        <f t="shared" si="28"/>
        <v>0</v>
      </c>
      <c r="P182" s="67">
        <f t="shared" si="29"/>
        <v>0</v>
      </c>
      <c r="Q182" s="68" t="str">
        <f t="shared" si="30"/>
        <v/>
      </c>
      <c r="R182" s="69" t="str">
        <f t="shared" si="31"/>
        <v>OVERSTOCK</v>
      </c>
      <c r="S182" s="69" t="str">
        <f t="shared" si="32"/>
        <v>N/A</v>
      </c>
      <c r="T182" s="60"/>
    </row>
    <row r="183" spans="1:20" ht="16.5" customHeight="1" x14ac:dyDescent="0.35">
      <c r="A183" s="71" t="str">
        <f>IF(JAN_26!A183="","",JAN_26!A183)</f>
        <v>Nifidipine 20mg</v>
      </c>
      <c r="B183" s="71" t="str">
        <f>IF(JAN_26!B183="","",JAN_26!B183)</f>
        <v>tab</v>
      </c>
      <c r="C183" s="53">
        <f>IF(JAN_26!C183="","",JAN_26!C183)</f>
        <v>20</v>
      </c>
      <c r="D183" s="53">
        <f>IF(JUN_26!A183="","",JUN_26!F183)</f>
        <v>790</v>
      </c>
      <c r="E183" s="61"/>
      <c r="F183" s="53">
        <f t="shared" si="22"/>
        <v>790</v>
      </c>
      <c r="G183" s="61"/>
      <c r="H183" s="61"/>
      <c r="I183" s="53">
        <f t="shared" si="23"/>
        <v>0</v>
      </c>
      <c r="J183" s="53" t="str">
        <f t="shared" si="24"/>
        <v/>
      </c>
      <c r="K183" s="53">
        <f t="shared" si="25"/>
        <v>0</v>
      </c>
      <c r="L183" s="53">
        <f t="shared" si="26"/>
        <v>15800</v>
      </c>
      <c r="M183" s="64">
        <f>IF(A183="",0,(IF(ISNUMBER(MAY_26!G183),MAY_26!G183,0)+IF(ISNUMBER(JUN_26!G183),JUN_26!G183,0)+IF(ISNUMBER(JUL_26!G183),JUL_26!G183,0))/3)</f>
        <v>0</v>
      </c>
      <c r="N183" s="64">
        <f t="shared" si="27"/>
        <v>0</v>
      </c>
      <c r="O183" s="64">
        <f t="shared" si="28"/>
        <v>0</v>
      </c>
      <c r="P183" s="64">
        <f t="shared" si="29"/>
        <v>0</v>
      </c>
      <c r="Q183" s="65" t="str">
        <f t="shared" si="30"/>
        <v/>
      </c>
      <c r="R183" s="66" t="str">
        <f t="shared" si="31"/>
        <v>OVERSTOCK</v>
      </c>
      <c r="S183" s="66" t="str">
        <f t="shared" si="32"/>
        <v>N/A</v>
      </c>
      <c r="T183" s="60"/>
    </row>
    <row r="184" spans="1:20" ht="16.5" customHeight="1" x14ac:dyDescent="0.35">
      <c r="A184" s="72" t="str">
        <f>IF(JAN_26!A184="","",JAN_26!A184)</f>
        <v>Nifluril capsules</v>
      </c>
      <c r="B184" s="72" t="str">
        <f>IF(JAN_26!B184="","",JAN_26!B184)</f>
        <v>packet</v>
      </c>
      <c r="C184" s="55">
        <f>IF(JAN_26!C184="","",JAN_26!C184)</f>
        <v>2000</v>
      </c>
      <c r="D184" s="55">
        <f>IF(JUN_26!A184="","",JUN_26!F184)</f>
        <v>0</v>
      </c>
      <c r="E184" s="61"/>
      <c r="F184" s="55">
        <f t="shared" si="22"/>
        <v>0</v>
      </c>
      <c r="G184" s="61"/>
      <c r="H184" s="61"/>
      <c r="I184" s="55">
        <f t="shared" si="23"/>
        <v>0</v>
      </c>
      <c r="J184" s="55" t="str">
        <f t="shared" si="24"/>
        <v/>
      </c>
      <c r="K184" s="55">
        <f t="shared" si="25"/>
        <v>0</v>
      </c>
      <c r="L184" s="55">
        <f t="shared" si="26"/>
        <v>0</v>
      </c>
      <c r="M184" s="67">
        <f>IF(A184="",0,(IF(ISNUMBER(MAY_26!G184),MAY_26!G184,0)+IF(ISNUMBER(JUN_26!G184),JUN_26!G184,0)+IF(ISNUMBER(JUL_26!G184),JUL_26!G184,0))/3)</f>
        <v>0</v>
      </c>
      <c r="N184" s="67">
        <f t="shared" si="27"/>
        <v>0</v>
      </c>
      <c r="O184" s="67">
        <f t="shared" si="28"/>
        <v>0</v>
      </c>
      <c r="P184" s="67">
        <f t="shared" si="29"/>
        <v>0</v>
      </c>
      <c r="Q184" s="68" t="str">
        <f t="shared" si="30"/>
        <v/>
      </c>
      <c r="R184" s="69" t="str">
        <f t="shared" si="31"/>
        <v>STOCKOUT</v>
      </c>
      <c r="S184" s="69" t="str">
        <f t="shared" si="32"/>
        <v>N/A</v>
      </c>
      <c r="T184" s="60"/>
    </row>
    <row r="185" spans="1:20" ht="16.5" customHeight="1" x14ac:dyDescent="0.35">
      <c r="A185" s="71" t="str">
        <f>IF(JAN_26!A185="","",JAN_26!A185)</f>
        <v>Norbactin</v>
      </c>
      <c r="B185" s="71" t="str">
        <f>IF(JAN_26!B185="","",JAN_26!B185)</f>
        <v>tablet</v>
      </c>
      <c r="C185" s="53">
        <f>IF(JAN_26!C185="","",JAN_26!C185)</f>
        <v>150</v>
      </c>
      <c r="D185" s="53">
        <f>IF(JUN_26!A185="","",JUN_26!F185)</f>
        <v>0</v>
      </c>
      <c r="E185" s="61"/>
      <c r="F185" s="53">
        <f t="shared" si="22"/>
        <v>0</v>
      </c>
      <c r="G185" s="61"/>
      <c r="H185" s="61"/>
      <c r="I185" s="53">
        <f t="shared" si="23"/>
        <v>0</v>
      </c>
      <c r="J185" s="53" t="str">
        <f t="shared" si="24"/>
        <v/>
      </c>
      <c r="K185" s="53">
        <f t="shared" si="25"/>
        <v>0</v>
      </c>
      <c r="L185" s="53">
        <f t="shared" si="26"/>
        <v>0</v>
      </c>
      <c r="M185" s="64">
        <f>IF(A185="",0,(IF(ISNUMBER(MAY_26!G185),MAY_26!G185,0)+IF(ISNUMBER(JUN_26!G185),JUN_26!G185,0)+IF(ISNUMBER(JUL_26!G185),JUL_26!G185,0))/3)</f>
        <v>0</v>
      </c>
      <c r="N185" s="64">
        <f t="shared" si="27"/>
        <v>0</v>
      </c>
      <c r="O185" s="64">
        <f t="shared" si="28"/>
        <v>0</v>
      </c>
      <c r="P185" s="64">
        <f t="shared" si="29"/>
        <v>0</v>
      </c>
      <c r="Q185" s="65" t="str">
        <f t="shared" si="30"/>
        <v/>
      </c>
      <c r="R185" s="66" t="str">
        <f t="shared" si="31"/>
        <v>STOCKOUT</v>
      </c>
      <c r="S185" s="66" t="str">
        <f t="shared" si="32"/>
        <v>N/A</v>
      </c>
      <c r="T185" s="60"/>
    </row>
    <row r="186" spans="1:20" ht="16.5" customHeight="1" x14ac:dyDescent="0.35">
      <c r="A186" s="72" t="str">
        <f>IF(JAN_26!A186="","",JAN_26!A186)</f>
        <v>Normal saline</v>
      </c>
      <c r="B186" s="72" t="str">
        <f>IF(JAN_26!B186="","",JAN_26!B186)</f>
        <v>Item</v>
      </c>
      <c r="C186" s="55">
        <f>IF(JAN_26!C186="","",JAN_26!C186)</f>
        <v>1000</v>
      </c>
      <c r="D186" s="55">
        <f>IF(JUN_26!A186="","",JUN_26!F186)</f>
        <v>0</v>
      </c>
      <c r="E186" s="61"/>
      <c r="F186" s="55">
        <f t="shared" si="22"/>
        <v>0</v>
      </c>
      <c r="G186" s="61"/>
      <c r="H186" s="61"/>
      <c r="I186" s="55">
        <f t="shared" si="23"/>
        <v>0</v>
      </c>
      <c r="J186" s="55" t="str">
        <f t="shared" si="24"/>
        <v/>
      </c>
      <c r="K186" s="55">
        <f t="shared" si="25"/>
        <v>0</v>
      </c>
      <c r="L186" s="55">
        <f t="shared" si="26"/>
        <v>0</v>
      </c>
      <c r="M186" s="67">
        <f>IF(A186="",0,(IF(ISNUMBER(MAY_26!G186),MAY_26!G186,0)+IF(ISNUMBER(JUN_26!G186),JUN_26!G186,0)+IF(ISNUMBER(JUL_26!G186),JUL_26!G186,0))/3)</f>
        <v>0</v>
      </c>
      <c r="N186" s="67">
        <f t="shared" si="27"/>
        <v>0</v>
      </c>
      <c r="O186" s="67">
        <f t="shared" si="28"/>
        <v>0</v>
      </c>
      <c r="P186" s="67">
        <f t="shared" si="29"/>
        <v>0</v>
      </c>
      <c r="Q186" s="68" t="str">
        <f t="shared" si="30"/>
        <v/>
      </c>
      <c r="R186" s="69" t="str">
        <f t="shared" si="31"/>
        <v>STOCKOUT</v>
      </c>
      <c r="S186" s="69" t="str">
        <f t="shared" si="32"/>
        <v>N/A</v>
      </c>
      <c r="T186" s="60"/>
    </row>
    <row r="187" spans="1:20" ht="16.5" customHeight="1" x14ac:dyDescent="0.35">
      <c r="A187" s="71" t="str">
        <f>IF(JAN_26!A187="","",JAN_26!A187)</f>
        <v>nortz</v>
      </c>
      <c r="B187" s="71" t="str">
        <f>IF(JAN_26!B187="","",JAN_26!B187)</f>
        <v>tab</v>
      </c>
      <c r="C187" s="53">
        <f>IF(JAN_26!C187="","",JAN_26!C187)</f>
        <v>150</v>
      </c>
      <c r="D187" s="53">
        <f>IF(JUN_26!A187="","",JUN_26!F187)</f>
        <v>0</v>
      </c>
      <c r="E187" s="61"/>
      <c r="F187" s="53">
        <f t="shared" si="22"/>
        <v>0</v>
      </c>
      <c r="G187" s="61"/>
      <c r="H187" s="61"/>
      <c r="I187" s="53">
        <f t="shared" si="23"/>
        <v>0</v>
      </c>
      <c r="J187" s="53" t="str">
        <f t="shared" si="24"/>
        <v/>
      </c>
      <c r="K187" s="53">
        <f t="shared" si="25"/>
        <v>0</v>
      </c>
      <c r="L187" s="53">
        <f t="shared" si="26"/>
        <v>0</v>
      </c>
      <c r="M187" s="64">
        <f>IF(A187="",0,(IF(ISNUMBER(MAY_26!G187),MAY_26!G187,0)+IF(ISNUMBER(JUN_26!G187),JUN_26!G187,0)+IF(ISNUMBER(JUL_26!G187),JUL_26!G187,0))/3)</f>
        <v>0</v>
      </c>
      <c r="N187" s="64">
        <f t="shared" si="27"/>
        <v>0</v>
      </c>
      <c r="O187" s="64">
        <f t="shared" si="28"/>
        <v>0</v>
      </c>
      <c r="P187" s="64">
        <f t="shared" si="29"/>
        <v>0</v>
      </c>
      <c r="Q187" s="65" t="str">
        <f t="shared" si="30"/>
        <v/>
      </c>
      <c r="R187" s="66" t="str">
        <f t="shared" si="31"/>
        <v>STOCKOUT</v>
      </c>
      <c r="S187" s="66" t="str">
        <f t="shared" si="32"/>
        <v>N/A</v>
      </c>
      <c r="T187" s="60"/>
    </row>
    <row r="188" spans="1:20" ht="16.5" customHeight="1" x14ac:dyDescent="0.35">
      <c r="A188" s="72" t="str">
        <f>IF(JAN_26!A188="","",JAN_26!A188)</f>
        <v>NYSTATIN SUPPO</v>
      </c>
      <c r="B188" s="72" t="str">
        <f>IF(JAN_26!B188="","",JAN_26!B188)</f>
        <v>item</v>
      </c>
      <c r="C188" s="55">
        <f>IF(JAN_26!C188="","",JAN_26!C188)</f>
        <v>150</v>
      </c>
      <c r="D188" s="55">
        <f>IF(JUN_26!A188="","",JUN_26!F188)</f>
        <v>0</v>
      </c>
      <c r="E188" s="61"/>
      <c r="F188" s="55">
        <f t="shared" si="22"/>
        <v>0</v>
      </c>
      <c r="G188" s="61"/>
      <c r="H188" s="61"/>
      <c r="I188" s="55">
        <f t="shared" si="23"/>
        <v>0</v>
      </c>
      <c r="J188" s="55" t="str">
        <f t="shared" si="24"/>
        <v/>
      </c>
      <c r="K188" s="55">
        <f t="shared" si="25"/>
        <v>0</v>
      </c>
      <c r="L188" s="55">
        <f t="shared" si="26"/>
        <v>0</v>
      </c>
      <c r="M188" s="67">
        <f>IF(A188="",0,(IF(ISNUMBER(MAY_26!G188),MAY_26!G188,0)+IF(ISNUMBER(JUN_26!G188),JUN_26!G188,0)+IF(ISNUMBER(JUL_26!G188),JUL_26!G188,0))/3)</f>
        <v>0</v>
      </c>
      <c r="N188" s="67">
        <f t="shared" si="27"/>
        <v>0</v>
      </c>
      <c r="O188" s="67">
        <f t="shared" si="28"/>
        <v>0</v>
      </c>
      <c r="P188" s="67">
        <f t="shared" si="29"/>
        <v>0</v>
      </c>
      <c r="Q188" s="68" t="str">
        <f t="shared" si="30"/>
        <v/>
      </c>
      <c r="R188" s="69" t="str">
        <f t="shared" si="31"/>
        <v>STOCKOUT</v>
      </c>
      <c r="S188" s="69" t="str">
        <f t="shared" si="32"/>
        <v>N/A</v>
      </c>
      <c r="T188" s="60"/>
    </row>
    <row r="189" spans="1:20" ht="16.5" customHeight="1" x14ac:dyDescent="0.35">
      <c r="A189" s="71" t="str">
        <f>IF(JAN_26!A189="","",JAN_26!A189)</f>
        <v>Nystatin syrup</v>
      </c>
      <c r="B189" s="71" t="str">
        <f>IF(JAN_26!B189="","",JAN_26!B189)</f>
        <v>bottle</v>
      </c>
      <c r="C189" s="53">
        <f>IF(JAN_26!C189="","",JAN_26!C189)</f>
        <v>1000</v>
      </c>
      <c r="D189" s="53">
        <f>IF(JUN_26!A189="","",JUN_26!F189)</f>
        <v>0</v>
      </c>
      <c r="E189" s="61"/>
      <c r="F189" s="53">
        <f t="shared" si="22"/>
        <v>0</v>
      </c>
      <c r="G189" s="61"/>
      <c r="H189" s="61"/>
      <c r="I189" s="53">
        <f t="shared" si="23"/>
        <v>0</v>
      </c>
      <c r="J189" s="53" t="str">
        <f t="shared" si="24"/>
        <v/>
      </c>
      <c r="K189" s="53">
        <f t="shared" si="25"/>
        <v>0</v>
      </c>
      <c r="L189" s="53">
        <f t="shared" si="26"/>
        <v>0</v>
      </c>
      <c r="M189" s="64">
        <f>IF(A189="",0,(IF(ISNUMBER(MAY_26!G189),MAY_26!G189,0)+IF(ISNUMBER(JUN_26!G189),JUN_26!G189,0)+IF(ISNUMBER(JUL_26!G189),JUL_26!G189,0))/3)</f>
        <v>0</v>
      </c>
      <c r="N189" s="64">
        <f t="shared" si="27"/>
        <v>0</v>
      </c>
      <c r="O189" s="64">
        <f t="shared" si="28"/>
        <v>0</v>
      </c>
      <c r="P189" s="64">
        <f t="shared" si="29"/>
        <v>0</v>
      </c>
      <c r="Q189" s="65" t="str">
        <f t="shared" si="30"/>
        <v/>
      </c>
      <c r="R189" s="66" t="str">
        <f t="shared" si="31"/>
        <v>STOCKOUT</v>
      </c>
      <c r="S189" s="66" t="str">
        <f t="shared" si="32"/>
        <v>N/A</v>
      </c>
      <c r="T189" s="60"/>
    </row>
    <row r="190" spans="1:20" ht="16.5" customHeight="1" x14ac:dyDescent="0.35">
      <c r="A190" s="72" t="str">
        <f>IF(JAN_26!A190="","",JAN_26!A190)</f>
        <v>Nystatin Tablets</v>
      </c>
      <c r="B190" s="72" t="str">
        <f>IF(JAN_26!B190="","",JAN_26!B190)</f>
        <v>tabs</v>
      </c>
      <c r="C190" s="55">
        <f>IF(JAN_26!C190="","",JAN_26!C190)</f>
        <v>100</v>
      </c>
      <c r="D190" s="55">
        <f>IF(JUN_26!A190="","",JUN_26!F190)</f>
        <v>220</v>
      </c>
      <c r="E190" s="61"/>
      <c r="F190" s="55">
        <f t="shared" si="22"/>
        <v>220</v>
      </c>
      <c r="G190" s="61"/>
      <c r="H190" s="61"/>
      <c r="I190" s="55">
        <f t="shared" si="23"/>
        <v>0</v>
      </c>
      <c r="J190" s="55" t="str">
        <f t="shared" si="24"/>
        <v/>
      </c>
      <c r="K190" s="55">
        <f t="shared" si="25"/>
        <v>0</v>
      </c>
      <c r="L190" s="55">
        <f t="shared" si="26"/>
        <v>22000</v>
      </c>
      <c r="M190" s="67">
        <f>IF(A190="",0,(IF(ISNUMBER(MAY_26!G190),MAY_26!G190,0)+IF(ISNUMBER(JUN_26!G190),JUN_26!G190,0)+IF(ISNUMBER(JUL_26!G190),JUL_26!G190,0))/3)</f>
        <v>0</v>
      </c>
      <c r="N190" s="67">
        <f t="shared" si="27"/>
        <v>0</v>
      </c>
      <c r="O190" s="67">
        <f t="shared" si="28"/>
        <v>0</v>
      </c>
      <c r="P190" s="67">
        <f t="shared" si="29"/>
        <v>0</v>
      </c>
      <c r="Q190" s="68" t="str">
        <f t="shared" si="30"/>
        <v/>
      </c>
      <c r="R190" s="69" t="str">
        <f t="shared" si="31"/>
        <v>OVERSTOCK</v>
      </c>
      <c r="S190" s="69" t="str">
        <f t="shared" si="32"/>
        <v>N/A</v>
      </c>
      <c r="T190" s="60"/>
    </row>
    <row r="191" spans="1:20" ht="16.5" customHeight="1" x14ac:dyDescent="0.35">
      <c r="A191" s="71" t="str">
        <f>IF(JAN_26!A191="","",JAN_26!A191)</f>
        <v>ofloxacin</v>
      </c>
      <c r="B191" s="71" t="str">
        <f>IF(JAN_26!B191="","",JAN_26!B191)</f>
        <v>tablet</v>
      </c>
      <c r="C191" s="53">
        <f>IF(JAN_26!C191="","",JAN_26!C191)</f>
        <v>200</v>
      </c>
      <c r="D191" s="53">
        <f>IF(JUN_26!A191="","",JUN_26!F191)</f>
        <v>0</v>
      </c>
      <c r="E191" s="61"/>
      <c r="F191" s="53">
        <f t="shared" si="22"/>
        <v>0</v>
      </c>
      <c r="G191" s="61"/>
      <c r="H191" s="61"/>
      <c r="I191" s="53">
        <f t="shared" si="23"/>
        <v>0</v>
      </c>
      <c r="J191" s="53" t="str">
        <f t="shared" si="24"/>
        <v/>
      </c>
      <c r="K191" s="53">
        <f t="shared" si="25"/>
        <v>0</v>
      </c>
      <c r="L191" s="53">
        <f t="shared" si="26"/>
        <v>0</v>
      </c>
      <c r="M191" s="64">
        <f>IF(A191="",0,(IF(ISNUMBER(MAY_26!G191),MAY_26!G191,0)+IF(ISNUMBER(JUN_26!G191),JUN_26!G191,0)+IF(ISNUMBER(JUL_26!G191),JUL_26!G191,0))/3)</f>
        <v>0</v>
      </c>
      <c r="N191" s="64">
        <f t="shared" si="27"/>
        <v>0</v>
      </c>
      <c r="O191" s="64">
        <f t="shared" si="28"/>
        <v>0</v>
      </c>
      <c r="P191" s="64">
        <f t="shared" si="29"/>
        <v>0</v>
      </c>
      <c r="Q191" s="65" t="str">
        <f t="shared" si="30"/>
        <v/>
      </c>
      <c r="R191" s="66" t="str">
        <f t="shared" si="31"/>
        <v>STOCKOUT</v>
      </c>
      <c r="S191" s="66" t="str">
        <f t="shared" si="32"/>
        <v>N/A</v>
      </c>
      <c r="T191" s="60"/>
    </row>
    <row r="192" spans="1:20" ht="16.5" customHeight="1" x14ac:dyDescent="0.35">
      <c r="A192" s="72" t="str">
        <f>IF(JAN_26!A192="","",JAN_26!A192)</f>
        <v>olive oil</v>
      </c>
      <c r="B192" s="72" t="str">
        <f>IF(JAN_26!B192="","",JAN_26!B192)</f>
        <v>bottle</v>
      </c>
      <c r="C192" s="55">
        <f>IF(JAN_26!C192="","",JAN_26!C192)</f>
        <v>500</v>
      </c>
      <c r="D192" s="55">
        <f>IF(JUN_26!A192="","",JUN_26!F192)</f>
        <v>0</v>
      </c>
      <c r="E192" s="61"/>
      <c r="F192" s="55">
        <f t="shared" si="22"/>
        <v>0</v>
      </c>
      <c r="G192" s="61"/>
      <c r="H192" s="61"/>
      <c r="I192" s="55">
        <f t="shared" si="23"/>
        <v>0</v>
      </c>
      <c r="J192" s="55" t="str">
        <f t="shared" si="24"/>
        <v/>
      </c>
      <c r="K192" s="55">
        <f t="shared" si="25"/>
        <v>0</v>
      </c>
      <c r="L192" s="55">
        <f t="shared" si="26"/>
        <v>0</v>
      </c>
      <c r="M192" s="67">
        <f>IF(A192="",0,(IF(ISNUMBER(MAY_26!G192),MAY_26!G192,0)+IF(ISNUMBER(JUN_26!G192),JUN_26!G192,0)+IF(ISNUMBER(JUL_26!G192),JUL_26!G192,0))/3)</f>
        <v>0</v>
      </c>
      <c r="N192" s="67">
        <f t="shared" si="27"/>
        <v>0</v>
      </c>
      <c r="O192" s="67">
        <f t="shared" si="28"/>
        <v>0</v>
      </c>
      <c r="P192" s="67">
        <f t="shared" si="29"/>
        <v>0</v>
      </c>
      <c r="Q192" s="68" t="str">
        <f t="shared" si="30"/>
        <v/>
      </c>
      <c r="R192" s="69" t="str">
        <f t="shared" si="31"/>
        <v>STOCKOUT</v>
      </c>
      <c r="S192" s="69" t="str">
        <f t="shared" si="32"/>
        <v>N/A</v>
      </c>
      <c r="T192" s="60"/>
    </row>
    <row r="193" spans="1:20" ht="16.5" customHeight="1" x14ac:dyDescent="0.35">
      <c r="A193" s="71" t="str">
        <f>IF(JAN_26!A193="","",JAN_26!A193)</f>
        <v>Omepraxole inj</v>
      </c>
      <c r="B193" s="71" t="str">
        <f>IF(JAN_26!B193="","",JAN_26!B193)</f>
        <v>Packet</v>
      </c>
      <c r="C193" s="53">
        <f>IF(JAN_26!C193="","",JAN_26!C193)</f>
        <v>1500</v>
      </c>
      <c r="D193" s="53">
        <f>IF(JUN_26!A193="","",JUN_26!F193)</f>
        <v>90</v>
      </c>
      <c r="E193" s="61"/>
      <c r="F193" s="53">
        <f t="shared" si="22"/>
        <v>90</v>
      </c>
      <c r="G193" s="61"/>
      <c r="H193" s="61"/>
      <c r="I193" s="53">
        <f t="shared" si="23"/>
        <v>0</v>
      </c>
      <c r="J193" s="53" t="str">
        <f t="shared" si="24"/>
        <v/>
      </c>
      <c r="K193" s="53">
        <f t="shared" si="25"/>
        <v>0</v>
      </c>
      <c r="L193" s="53">
        <f t="shared" si="26"/>
        <v>135000</v>
      </c>
      <c r="M193" s="64">
        <f>IF(A193="",0,(IF(ISNUMBER(MAY_26!G193),MAY_26!G193,0)+IF(ISNUMBER(JUN_26!G193),JUN_26!G193,0)+IF(ISNUMBER(JUL_26!G193),JUL_26!G193,0))/3)</f>
        <v>0</v>
      </c>
      <c r="N193" s="64">
        <f t="shared" si="27"/>
        <v>0</v>
      </c>
      <c r="O193" s="64">
        <f t="shared" si="28"/>
        <v>0</v>
      </c>
      <c r="P193" s="64">
        <f t="shared" si="29"/>
        <v>0</v>
      </c>
      <c r="Q193" s="65" t="str">
        <f t="shared" si="30"/>
        <v/>
      </c>
      <c r="R193" s="66" t="str">
        <f t="shared" si="31"/>
        <v>OVERSTOCK</v>
      </c>
      <c r="S193" s="66" t="str">
        <f t="shared" si="32"/>
        <v>N/A</v>
      </c>
      <c r="T193" s="60"/>
    </row>
    <row r="194" spans="1:20" ht="16.5" customHeight="1" x14ac:dyDescent="0.35">
      <c r="A194" s="72" t="str">
        <f>IF(JAN_26!A194="","",JAN_26!A194)</f>
        <v>Omeprazole caps</v>
      </c>
      <c r="B194" s="72" t="str">
        <f>IF(JAN_26!B194="","",JAN_26!B194)</f>
        <v>tabs</v>
      </c>
      <c r="C194" s="55">
        <f>IF(JAN_26!C194="","",JAN_26!C194)</f>
        <v>50</v>
      </c>
      <c r="D194" s="55">
        <f>IF(JUN_26!A194="","",JUN_26!F194)</f>
        <v>0</v>
      </c>
      <c r="E194" s="61"/>
      <c r="F194" s="55">
        <f t="shared" si="22"/>
        <v>0</v>
      </c>
      <c r="G194" s="61"/>
      <c r="H194" s="61"/>
      <c r="I194" s="55">
        <f t="shared" si="23"/>
        <v>0</v>
      </c>
      <c r="J194" s="55" t="str">
        <f t="shared" si="24"/>
        <v/>
      </c>
      <c r="K194" s="55">
        <f t="shared" si="25"/>
        <v>0</v>
      </c>
      <c r="L194" s="55">
        <f t="shared" si="26"/>
        <v>0</v>
      </c>
      <c r="M194" s="67">
        <f>IF(A194="",0,(IF(ISNUMBER(MAY_26!G194),MAY_26!G194,0)+IF(ISNUMBER(JUN_26!G194),JUN_26!G194,0)+IF(ISNUMBER(JUL_26!G194),JUL_26!G194,0))/3)</f>
        <v>0</v>
      </c>
      <c r="N194" s="67">
        <f t="shared" si="27"/>
        <v>0</v>
      </c>
      <c r="O194" s="67">
        <f t="shared" si="28"/>
        <v>0</v>
      </c>
      <c r="P194" s="67">
        <f t="shared" si="29"/>
        <v>0</v>
      </c>
      <c r="Q194" s="68" t="str">
        <f t="shared" si="30"/>
        <v/>
      </c>
      <c r="R194" s="69" t="str">
        <f t="shared" si="31"/>
        <v>STOCKOUT</v>
      </c>
      <c r="S194" s="69" t="str">
        <f t="shared" si="32"/>
        <v>N/A</v>
      </c>
      <c r="T194" s="60"/>
    </row>
    <row r="195" spans="1:20" ht="16.5" customHeight="1" x14ac:dyDescent="0.35">
      <c r="A195" s="71" t="str">
        <f>IF(JAN_26!A195="","",JAN_26!A195)</f>
        <v>Oracel</v>
      </c>
      <c r="B195" s="71" t="str">
        <f>IF(JAN_26!B195="","",JAN_26!B195)</f>
        <v>tablet</v>
      </c>
      <c r="C195" s="53" t="str">
        <f>IF(JAN_26!C195="","",JAN_26!C195)</f>
        <v/>
      </c>
      <c r="D195" s="53">
        <f>IF(JUN_26!A195="","",JUN_26!F195)</f>
        <v>0</v>
      </c>
      <c r="E195" s="61"/>
      <c r="F195" s="53">
        <f t="shared" ref="F195:F258" si="33">IF(A195="","",D195+IF(ISNUMBER(E195),E195,0)-IF(ISNUMBER(G195),G195,0))</f>
        <v>0</v>
      </c>
      <c r="G195" s="61"/>
      <c r="H195" s="61"/>
      <c r="I195" s="53">
        <f t="shared" ref="I195:I258" si="34">IF(AND(ISNUMBER(G195),ISNUMBER(C195)),G195*C195,0)</f>
        <v>0</v>
      </c>
      <c r="J195" s="53" t="str">
        <f t="shared" ref="J195:J258" si="35">IF(AND(ISNUMBER(G195),ISNUMBER(H195)),H195-I195,"")</f>
        <v/>
      </c>
      <c r="K195" s="53">
        <f t="shared" ref="K195:K258" si="36">IF(OR(A195="",M195=0),0,MAX(O195-F195,0))</f>
        <v>0</v>
      </c>
      <c r="L195" s="53">
        <f t="shared" ref="L195:L258" si="37">IF(AND(ISNUMBER(C195),ISNUMBER(F195)),F195*C195,0)</f>
        <v>0</v>
      </c>
      <c r="M195" s="64">
        <f>IF(A195="",0,(IF(ISNUMBER(MAY_26!G195),MAY_26!G195,0)+IF(ISNUMBER(JUN_26!G195),JUN_26!G195,0)+IF(ISNUMBER(JUL_26!G195),JUL_26!G195,0))/3)</f>
        <v>0</v>
      </c>
      <c r="N195" s="64">
        <f t="shared" ref="N195:N258" si="38">IF(M195=0,0,M195*Lead_Time_Months)</f>
        <v>0</v>
      </c>
      <c r="O195" s="64">
        <f t="shared" ref="O195:O258" si="39">IF(M195=0,0,M195*Max_Stock_Months)</f>
        <v>0</v>
      </c>
      <c r="P195" s="64">
        <f t="shared" ref="P195:P258" si="40">IF(M195=0,0,M195*Security_Stock_Months)</f>
        <v>0</v>
      </c>
      <c r="Q195" s="65" t="str">
        <f t="shared" ref="Q195:Q258" si="41">IF(OR(A195="",M195=0,F195&lt;=0),"",ROUND(F195/M195,1))</f>
        <v/>
      </c>
      <c r="R195" s="66" t="str">
        <f t="shared" ref="R195:R258" si="42">IF(A195="","",IF(F195&lt;=0,"STOCKOUT",IF(F195&lt;=P195,"LOW STOCK",IF(F195&gt;O195,"OVERSTOCK","ADEQUATE"))))</f>
        <v>STOCKOUT</v>
      </c>
      <c r="S195" s="66" t="str">
        <f t="shared" ref="S195:S258" si="43">IF(AND(ISNUMBER(G195),ISNUMBER(H195)),IF(J195&gt;=0,"BALANCED","DEFICIT"),"N/A")</f>
        <v>N/A</v>
      </c>
      <c r="T195" s="60"/>
    </row>
    <row r="196" spans="1:20" ht="16.5" customHeight="1" x14ac:dyDescent="0.35">
      <c r="A196" s="72" t="str">
        <f>IF(JAN_26!A196="","",JAN_26!A196)</f>
        <v>oxytocin injection</v>
      </c>
      <c r="B196" s="72" t="str">
        <f>IF(JAN_26!B196="","",JAN_26!B196)</f>
        <v>amp</v>
      </c>
      <c r="C196" s="55">
        <f>IF(JAN_26!C196="","",JAN_26!C196)</f>
        <v>100</v>
      </c>
      <c r="D196" s="55">
        <f>IF(JUN_26!A196="","",JUN_26!F196)</f>
        <v>100</v>
      </c>
      <c r="E196" s="61"/>
      <c r="F196" s="55">
        <f t="shared" si="33"/>
        <v>100</v>
      </c>
      <c r="G196" s="61"/>
      <c r="H196" s="61"/>
      <c r="I196" s="55">
        <f t="shared" si="34"/>
        <v>0</v>
      </c>
      <c r="J196" s="55" t="str">
        <f t="shared" si="35"/>
        <v/>
      </c>
      <c r="K196" s="55">
        <f t="shared" si="36"/>
        <v>0</v>
      </c>
      <c r="L196" s="55">
        <f t="shared" si="37"/>
        <v>10000</v>
      </c>
      <c r="M196" s="67">
        <f>IF(A196="",0,(IF(ISNUMBER(MAY_26!G196),MAY_26!G196,0)+IF(ISNUMBER(JUN_26!G196),JUN_26!G196,0)+IF(ISNUMBER(JUL_26!G196),JUL_26!G196,0))/3)</f>
        <v>0</v>
      </c>
      <c r="N196" s="67">
        <f t="shared" si="38"/>
        <v>0</v>
      </c>
      <c r="O196" s="67">
        <f t="shared" si="39"/>
        <v>0</v>
      </c>
      <c r="P196" s="67">
        <f t="shared" si="40"/>
        <v>0</v>
      </c>
      <c r="Q196" s="68" t="str">
        <f t="shared" si="41"/>
        <v/>
      </c>
      <c r="R196" s="69" t="str">
        <f t="shared" si="42"/>
        <v>OVERSTOCK</v>
      </c>
      <c r="S196" s="69" t="str">
        <f t="shared" si="43"/>
        <v>N/A</v>
      </c>
      <c r="T196" s="60"/>
    </row>
    <row r="197" spans="1:20" ht="16.5" customHeight="1" x14ac:dyDescent="0.35">
      <c r="A197" s="71" t="str">
        <f>IF(JAN_26!A197="","",JAN_26!A197)</f>
        <v>PARA 100</v>
      </c>
      <c r="B197" s="71" t="str">
        <f>IF(JAN_26!B197="","",JAN_26!B197)</f>
        <v>tablet</v>
      </c>
      <c r="C197" s="53">
        <f>IF(JAN_26!C197="","",JAN_26!C197)</f>
        <v>10</v>
      </c>
      <c r="D197" s="53">
        <f>IF(JUN_26!A197="","",JUN_26!F197)</f>
        <v>0</v>
      </c>
      <c r="E197" s="61"/>
      <c r="F197" s="53">
        <f t="shared" si="33"/>
        <v>0</v>
      </c>
      <c r="G197" s="61"/>
      <c r="H197" s="61"/>
      <c r="I197" s="53">
        <f t="shared" si="34"/>
        <v>0</v>
      </c>
      <c r="J197" s="53" t="str">
        <f t="shared" si="35"/>
        <v/>
      </c>
      <c r="K197" s="53">
        <f t="shared" si="36"/>
        <v>0</v>
      </c>
      <c r="L197" s="53">
        <f t="shared" si="37"/>
        <v>0</v>
      </c>
      <c r="M197" s="64">
        <f>IF(A197="",0,(IF(ISNUMBER(MAY_26!G197),MAY_26!G197,0)+IF(ISNUMBER(JUN_26!G197),JUN_26!G197,0)+IF(ISNUMBER(JUL_26!G197),JUL_26!G197,0))/3)</f>
        <v>0</v>
      </c>
      <c r="N197" s="64">
        <f t="shared" si="38"/>
        <v>0</v>
      </c>
      <c r="O197" s="64">
        <f t="shared" si="39"/>
        <v>0</v>
      </c>
      <c r="P197" s="64">
        <f t="shared" si="40"/>
        <v>0</v>
      </c>
      <c r="Q197" s="65" t="str">
        <f t="shared" si="41"/>
        <v/>
      </c>
      <c r="R197" s="66" t="str">
        <f t="shared" si="42"/>
        <v>STOCKOUT</v>
      </c>
      <c r="S197" s="66" t="str">
        <f t="shared" si="43"/>
        <v>N/A</v>
      </c>
      <c r="T197" s="60"/>
    </row>
    <row r="198" spans="1:20" ht="16.5" customHeight="1" x14ac:dyDescent="0.35">
      <c r="A198" s="72" t="str">
        <f>IF(JAN_26!A198="","",JAN_26!A198)</f>
        <v>Paracet Injection 300mg</v>
      </c>
      <c r="B198" s="72" t="str">
        <f>IF(JAN_26!B198="","",JAN_26!B198)</f>
        <v>amp</v>
      </c>
      <c r="C198" s="55">
        <f>IF(JAN_26!C198="","",JAN_26!C198)</f>
        <v>300</v>
      </c>
      <c r="D198" s="55">
        <f>IF(JUN_26!A198="","",JUN_26!F198)</f>
        <v>110</v>
      </c>
      <c r="E198" s="61"/>
      <c r="F198" s="55">
        <f t="shared" si="33"/>
        <v>110</v>
      </c>
      <c r="G198" s="61"/>
      <c r="H198" s="61"/>
      <c r="I198" s="55">
        <f t="shared" si="34"/>
        <v>0</v>
      </c>
      <c r="J198" s="55" t="str">
        <f t="shared" si="35"/>
        <v/>
      </c>
      <c r="K198" s="55">
        <f t="shared" si="36"/>
        <v>0</v>
      </c>
      <c r="L198" s="55">
        <f t="shared" si="37"/>
        <v>33000</v>
      </c>
      <c r="M198" s="67">
        <f>IF(A198="",0,(IF(ISNUMBER(MAY_26!G198),MAY_26!G198,0)+IF(ISNUMBER(JUN_26!G198),JUN_26!G198,0)+IF(ISNUMBER(JUL_26!G198),JUL_26!G198,0))/3)</f>
        <v>0</v>
      </c>
      <c r="N198" s="67">
        <f t="shared" si="38"/>
        <v>0</v>
      </c>
      <c r="O198" s="67">
        <f t="shared" si="39"/>
        <v>0</v>
      </c>
      <c r="P198" s="67">
        <f t="shared" si="40"/>
        <v>0</v>
      </c>
      <c r="Q198" s="68" t="str">
        <f t="shared" si="41"/>
        <v/>
      </c>
      <c r="R198" s="69" t="str">
        <f t="shared" si="42"/>
        <v>OVERSTOCK</v>
      </c>
      <c r="S198" s="69" t="str">
        <f t="shared" si="43"/>
        <v>N/A</v>
      </c>
      <c r="T198" s="60"/>
    </row>
    <row r="199" spans="1:20" ht="16.5" customHeight="1" x14ac:dyDescent="0.35">
      <c r="A199" s="71" t="str">
        <f>IF(JAN_26!A199="","",JAN_26!A199)</f>
        <v>Paracet tablets 500mg</v>
      </c>
      <c r="B199" s="71" t="str">
        <f>IF(JAN_26!B199="","",JAN_26!B199)</f>
        <v>tablet</v>
      </c>
      <c r="C199" s="53">
        <f>IF(JAN_26!C199="","",JAN_26!C199)</f>
        <v>15</v>
      </c>
      <c r="D199" s="53">
        <f>IF(JUN_26!A199="","",JUN_26!F199)</f>
        <v>10</v>
      </c>
      <c r="E199" s="61"/>
      <c r="F199" s="53">
        <f t="shared" si="33"/>
        <v>10</v>
      </c>
      <c r="G199" s="61"/>
      <c r="H199" s="61"/>
      <c r="I199" s="53">
        <f t="shared" si="34"/>
        <v>0</v>
      </c>
      <c r="J199" s="53" t="str">
        <f t="shared" si="35"/>
        <v/>
      </c>
      <c r="K199" s="53">
        <f t="shared" si="36"/>
        <v>0</v>
      </c>
      <c r="L199" s="53">
        <f t="shared" si="37"/>
        <v>150</v>
      </c>
      <c r="M199" s="64">
        <f>IF(A199="",0,(IF(ISNUMBER(MAY_26!G199),MAY_26!G199,0)+IF(ISNUMBER(JUN_26!G199),JUN_26!G199,0)+IF(ISNUMBER(JUL_26!G199),JUL_26!G199,0))/3)</f>
        <v>0</v>
      </c>
      <c r="N199" s="64">
        <f t="shared" si="38"/>
        <v>0</v>
      </c>
      <c r="O199" s="64">
        <f t="shared" si="39"/>
        <v>0</v>
      </c>
      <c r="P199" s="64">
        <f t="shared" si="40"/>
        <v>0</v>
      </c>
      <c r="Q199" s="65" t="str">
        <f t="shared" si="41"/>
        <v/>
      </c>
      <c r="R199" s="66" t="str">
        <f t="shared" si="42"/>
        <v>OVERSTOCK</v>
      </c>
      <c r="S199" s="66" t="str">
        <f t="shared" si="43"/>
        <v>N/A</v>
      </c>
      <c r="T199" s="60"/>
    </row>
    <row r="200" spans="1:20" ht="16.5" customHeight="1" x14ac:dyDescent="0.35">
      <c r="A200" s="72" t="str">
        <f>IF(JAN_26!A200="","",JAN_26!A200)</f>
        <v>Paracetamol syrup</v>
      </c>
      <c r="B200" s="72" t="str">
        <f>IF(JAN_26!B200="","",JAN_26!B200)</f>
        <v>bottle</v>
      </c>
      <c r="C200" s="55">
        <f>IF(JAN_26!C200="","",JAN_26!C200)</f>
        <v>1000</v>
      </c>
      <c r="D200" s="55">
        <f>IF(JUN_26!A200="","",JUN_26!F200)</f>
        <v>3</v>
      </c>
      <c r="E200" s="61"/>
      <c r="F200" s="55">
        <f t="shared" si="33"/>
        <v>3</v>
      </c>
      <c r="G200" s="61"/>
      <c r="H200" s="61"/>
      <c r="I200" s="55">
        <f t="shared" si="34"/>
        <v>0</v>
      </c>
      <c r="J200" s="55" t="str">
        <f t="shared" si="35"/>
        <v/>
      </c>
      <c r="K200" s="55">
        <f t="shared" si="36"/>
        <v>0</v>
      </c>
      <c r="L200" s="55">
        <f t="shared" si="37"/>
        <v>3000</v>
      </c>
      <c r="M200" s="67">
        <f>IF(A200="",0,(IF(ISNUMBER(MAY_26!G200),MAY_26!G200,0)+IF(ISNUMBER(JUN_26!G200),JUN_26!G200,0)+IF(ISNUMBER(JUL_26!G200),JUL_26!G200,0))/3)</f>
        <v>0</v>
      </c>
      <c r="N200" s="67">
        <f t="shared" si="38"/>
        <v>0</v>
      </c>
      <c r="O200" s="67">
        <f t="shared" si="39"/>
        <v>0</v>
      </c>
      <c r="P200" s="67">
        <f t="shared" si="40"/>
        <v>0</v>
      </c>
      <c r="Q200" s="68" t="str">
        <f t="shared" si="41"/>
        <v/>
      </c>
      <c r="R200" s="69" t="str">
        <f t="shared" si="42"/>
        <v>OVERSTOCK</v>
      </c>
      <c r="S200" s="69" t="str">
        <f t="shared" si="43"/>
        <v>N/A</v>
      </c>
      <c r="T200" s="60"/>
    </row>
    <row r="201" spans="1:20" ht="16.5" customHeight="1" x14ac:dyDescent="0.35">
      <c r="A201" s="71" t="str">
        <f>IF(JAN_26!A201="","",JAN_26!A201)</f>
        <v>pcm</v>
      </c>
      <c r="B201" s="71" t="str">
        <f>IF(JAN_26!B201="","",JAN_26!B201)</f>
        <v>infusion</v>
      </c>
      <c r="C201" s="53">
        <f>IF(JAN_26!C201="","",JAN_26!C201)</f>
        <v>1000</v>
      </c>
      <c r="D201" s="53">
        <f>IF(JUN_26!A201="","",JUN_26!F201)</f>
        <v>0</v>
      </c>
      <c r="E201" s="61"/>
      <c r="F201" s="53">
        <f t="shared" si="33"/>
        <v>0</v>
      </c>
      <c r="G201" s="61"/>
      <c r="H201" s="61"/>
      <c r="I201" s="53">
        <f t="shared" si="34"/>
        <v>0</v>
      </c>
      <c r="J201" s="53" t="str">
        <f t="shared" si="35"/>
        <v/>
      </c>
      <c r="K201" s="53">
        <f t="shared" si="36"/>
        <v>0</v>
      </c>
      <c r="L201" s="53">
        <f t="shared" si="37"/>
        <v>0</v>
      </c>
      <c r="M201" s="64">
        <f>IF(A201="",0,(IF(ISNUMBER(MAY_26!G201),MAY_26!G201,0)+IF(ISNUMBER(JUN_26!G201),JUN_26!G201,0)+IF(ISNUMBER(JUL_26!G201),JUL_26!G201,0))/3)</f>
        <v>0</v>
      </c>
      <c r="N201" s="64">
        <f t="shared" si="38"/>
        <v>0</v>
      </c>
      <c r="O201" s="64">
        <f t="shared" si="39"/>
        <v>0</v>
      </c>
      <c r="P201" s="64">
        <f t="shared" si="40"/>
        <v>0</v>
      </c>
      <c r="Q201" s="65" t="str">
        <f t="shared" si="41"/>
        <v/>
      </c>
      <c r="R201" s="66" t="str">
        <f t="shared" si="42"/>
        <v>STOCKOUT</v>
      </c>
      <c r="S201" s="66" t="str">
        <f t="shared" si="43"/>
        <v>N/A</v>
      </c>
      <c r="T201" s="60"/>
    </row>
    <row r="202" spans="1:20" ht="16.5" customHeight="1" x14ac:dyDescent="0.35">
      <c r="A202" s="72" t="str">
        <f>IF(JAN_26!A202="","",JAN_26!A202)</f>
        <v>phenobarbital</v>
      </c>
      <c r="B202" s="72" t="str">
        <f>IF(JAN_26!B202="","",JAN_26!B202)</f>
        <v>inj</v>
      </c>
      <c r="C202" s="55">
        <f>IF(JAN_26!C202="","",JAN_26!C202)</f>
        <v>1500</v>
      </c>
      <c r="D202" s="55">
        <f>IF(JUN_26!A202="","",JUN_26!F202)</f>
        <v>0</v>
      </c>
      <c r="E202" s="61"/>
      <c r="F202" s="55">
        <f t="shared" si="33"/>
        <v>0</v>
      </c>
      <c r="G202" s="61"/>
      <c r="H202" s="61"/>
      <c r="I202" s="55">
        <f t="shared" si="34"/>
        <v>0</v>
      </c>
      <c r="J202" s="55" t="str">
        <f t="shared" si="35"/>
        <v/>
      </c>
      <c r="K202" s="55">
        <f t="shared" si="36"/>
        <v>0</v>
      </c>
      <c r="L202" s="55">
        <f t="shared" si="37"/>
        <v>0</v>
      </c>
      <c r="M202" s="67">
        <f>IF(A202="",0,(IF(ISNUMBER(MAY_26!G202),MAY_26!G202,0)+IF(ISNUMBER(JUN_26!G202),JUN_26!G202,0)+IF(ISNUMBER(JUL_26!G202),JUL_26!G202,0))/3)</f>
        <v>0</v>
      </c>
      <c r="N202" s="67">
        <f t="shared" si="38"/>
        <v>0</v>
      </c>
      <c r="O202" s="67">
        <f t="shared" si="39"/>
        <v>0</v>
      </c>
      <c r="P202" s="67">
        <f t="shared" si="40"/>
        <v>0</v>
      </c>
      <c r="Q202" s="68" t="str">
        <f t="shared" si="41"/>
        <v/>
      </c>
      <c r="R202" s="69" t="str">
        <f t="shared" si="42"/>
        <v>STOCKOUT</v>
      </c>
      <c r="S202" s="69" t="str">
        <f t="shared" si="43"/>
        <v>N/A</v>
      </c>
      <c r="T202" s="60"/>
    </row>
    <row r="203" spans="1:20" ht="16.5" customHeight="1" x14ac:dyDescent="0.35">
      <c r="A203" s="71" t="str">
        <f>IF(JAN_26!A203="","",JAN_26!A203)</f>
        <v>phenobartital 100mg</v>
      </c>
      <c r="B203" s="71" t="str">
        <f>IF(JAN_26!B203="","",JAN_26!B203)</f>
        <v>tablet</v>
      </c>
      <c r="C203" s="53">
        <f>IF(JAN_26!C203="","",JAN_26!C203)</f>
        <v>75</v>
      </c>
      <c r="D203" s="53">
        <f>IF(JUN_26!A203="","",JUN_26!F203)</f>
        <v>0</v>
      </c>
      <c r="E203" s="61"/>
      <c r="F203" s="53">
        <f t="shared" si="33"/>
        <v>0</v>
      </c>
      <c r="G203" s="61"/>
      <c r="H203" s="61"/>
      <c r="I203" s="53">
        <f t="shared" si="34"/>
        <v>0</v>
      </c>
      <c r="J203" s="53" t="str">
        <f t="shared" si="35"/>
        <v/>
      </c>
      <c r="K203" s="53">
        <f t="shared" si="36"/>
        <v>0</v>
      </c>
      <c r="L203" s="53">
        <f t="shared" si="37"/>
        <v>0</v>
      </c>
      <c r="M203" s="64">
        <f>IF(A203="",0,(IF(ISNUMBER(MAY_26!G203),MAY_26!G203,0)+IF(ISNUMBER(JUN_26!G203),JUN_26!G203,0)+IF(ISNUMBER(JUL_26!G203),JUL_26!G203,0))/3)</f>
        <v>0</v>
      </c>
      <c r="N203" s="64">
        <f t="shared" si="38"/>
        <v>0</v>
      </c>
      <c r="O203" s="64">
        <f t="shared" si="39"/>
        <v>0</v>
      </c>
      <c r="P203" s="64">
        <f t="shared" si="40"/>
        <v>0</v>
      </c>
      <c r="Q203" s="65" t="str">
        <f t="shared" si="41"/>
        <v/>
      </c>
      <c r="R203" s="66" t="str">
        <f t="shared" si="42"/>
        <v>STOCKOUT</v>
      </c>
      <c r="S203" s="66" t="str">
        <f t="shared" si="43"/>
        <v>N/A</v>
      </c>
      <c r="T203" s="60"/>
    </row>
    <row r="204" spans="1:20" ht="16.5" customHeight="1" x14ac:dyDescent="0.35">
      <c r="A204" s="72" t="str">
        <f>IF(JAN_26!A204="","",JAN_26!A204)</f>
        <v>Phosphalogel</v>
      </c>
      <c r="B204" s="72" t="str">
        <f>IF(JAN_26!B204="","",JAN_26!B204)</f>
        <v>sachet</v>
      </c>
      <c r="C204" s="55">
        <f>IF(JAN_26!C204="","",JAN_26!C204)</f>
        <v>200</v>
      </c>
      <c r="D204" s="55">
        <f>IF(JUN_26!A204="","",JUN_26!F204)</f>
        <v>0</v>
      </c>
      <c r="E204" s="61"/>
      <c r="F204" s="55">
        <f t="shared" si="33"/>
        <v>0</v>
      </c>
      <c r="G204" s="61"/>
      <c r="H204" s="61"/>
      <c r="I204" s="55">
        <f t="shared" si="34"/>
        <v>0</v>
      </c>
      <c r="J204" s="55" t="str">
        <f t="shared" si="35"/>
        <v/>
      </c>
      <c r="K204" s="55">
        <f t="shared" si="36"/>
        <v>0</v>
      </c>
      <c r="L204" s="55">
        <f t="shared" si="37"/>
        <v>0</v>
      </c>
      <c r="M204" s="67">
        <f>IF(A204="",0,(IF(ISNUMBER(MAY_26!G204),MAY_26!G204,0)+IF(ISNUMBER(JUN_26!G204),JUN_26!G204,0)+IF(ISNUMBER(JUL_26!G204),JUL_26!G204,0))/3)</f>
        <v>0</v>
      </c>
      <c r="N204" s="67">
        <f t="shared" si="38"/>
        <v>0</v>
      </c>
      <c r="O204" s="67">
        <f t="shared" si="39"/>
        <v>0</v>
      </c>
      <c r="P204" s="67">
        <f t="shared" si="40"/>
        <v>0</v>
      </c>
      <c r="Q204" s="68" t="str">
        <f t="shared" si="41"/>
        <v/>
      </c>
      <c r="R204" s="69" t="str">
        <f t="shared" si="42"/>
        <v>STOCKOUT</v>
      </c>
      <c r="S204" s="69" t="str">
        <f t="shared" si="43"/>
        <v>N/A</v>
      </c>
      <c r="T204" s="60"/>
    </row>
    <row r="205" spans="1:20" ht="16.5" customHeight="1" x14ac:dyDescent="0.35">
      <c r="A205" s="71" t="str">
        <f>IF(JAN_26!A205="","",JAN_26!A205)</f>
        <v>Piroxicam injection</v>
      </c>
      <c r="B205" s="71" t="str">
        <f>IF(JAN_26!B205="","",JAN_26!B205)</f>
        <v>box</v>
      </c>
      <c r="C205" s="53">
        <f>IF(JAN_26!C205="","",JAN_26!C205)</f>
        <v>500</v>
      </c>
      <c r="D205" s="53">
        <f>IF(JUN_26!A205="","",JUN_26!F205)</f>
        <v>0</v>
      </c>
      <c r="E205" s="61"/>
      <c r="F205" s="53">
        <f t="shared" si="33"/>
        <v>0</v>
      </c>
      <c r="G205" s="61"/>
      <c r="H205" s="61"/>
      <c r="I205" s="53">
        <f t="shared" si="34"/>
        <v>0</v>
      </c>
      <c r="J205" s="53" t="str">
        <f t="shared" si="35"/>
        <v/>
      </c>
      <c r="K205" s="53">
        <f t="shared" si="36"/>
        <v>0</v>
      </c>
      <c r="L205" s="53">
        <f t="shared" si="37"/>
        <v>0</v>
      </c>
      <c r="M205" s="64">
        <f>IF(A205="",0,(IF(ISNUMBER(MAY_26!G205),MAY_26!G205,0)+IF(ISNUMBER(JUN_26!G205),JUN_26!G205,0)+IF(ISNUMBER(JUL_26!G205),JUL_26!G205,0))/3)</f>
        <v>0</v>
      </c>
      <c r="N205" s="64">
        <f t="shared" si="38"/>
        <v>0</v>
      </c>
      <c r="O205" s="64">
        <f t="shared" si="39"/>
        <v>0</v>
      </c>
      <c r="P205" s="64">
        <f t="shared" si="40"/>
        <v>0</v>
      </c>
      <c r="Q205" s="65" t="str">
        <f t="shared" si="41"/>
        <v/>
      </c>
      <c r="R205" s="66" t="str">
        <f t="shared" si="42"/>
        <v>STOCKOUT</v>
      </c>
      <c r="S205" s="66" t="str">
        <f t="shared" si="43"/>
        <v>N/A</v>
      </c>
      <c r="T205" s="60"/>
    </row>
    <row r="206" spans="1:20" ht="16.5" customHeight="1" x14ac:dyDescent="0.35">
      <c r="A206" s="72" t="str">
        <f>IF(JAN_26!A206="","",JAN_26!A206)</f>
        <v>Piroxicam Tablets 20 mg</v>
      </c>
      <c r="B206" s="72" t="str">
        <f>IF(JAN_26!B206="","",JAN_26!B206)</f>
        <v>box</v>
      </c>
      <c r="C206" s="55">
        <f>IF(JAN_26!C206="","",JAN_26!C206)</f>
        <v>25</v>
      </c>
      <c r="D206" s="55">
        <f>IF(JUN_26!A206="","",JUN_26!F206)</f>
        <v>0</v>
      </c>
      <c r="E206" s="61"/>
      <c r="F206" s="55">
        <f t="shared" si="33"/>
        <v>0</v>
      </c>
      <c r="G206" s="61"/>
      <c r="H206" s="61"/>
      <c r="I206" s="55">
        <f t="shared" si="34"/>
        <v>0</v>
      </c>
      <c r="J206" s="55" t="str">
        <f t="shared" si="35"/>
        <v/>
      </c>
      <c r="K206" s="55">
        <f t="shared" si="36"/>
        <v>0</v>
      </c>
      <c r="L206" s="55">
        <f t="shared" si="37"/>
        <v>0</v>
      </c>
      <c r="M206" s="67">
        <f>IF(A206="",0,(IF(ISNUMBER(MAY_26!G206),MAY_26!G206,0)+IF(ISNUMBER(JUN_26!G206),JUN_26!G206,0)+IF(ISNUMBER(JUL_26!G206),JUL_26!G206,0))/3)</f>
        <v>0</v>
      </c>
      <c r="N206" s="67">
        <f t="shared" si="38"/>
        <v>0</v>
      </c>
      <c r="O206" s="67">
        <f t="shared" si="39"/>
        <v>0</v>
      </c>
      <c r="P206" s="67">
        <f t="shared" si="40"/>
        <v>0</v>
      </c>
      <c r="Q206" s="68" t="str">
        <f t="shared" si="41"/>
        <v/>
      </c>
      <c r="R206" s="69" t="str">
        <f t="shared" si="42"/>
        <v>STOCKOUT</v>
      </c>
      <c r="S206" s="69" t="str">
        <f t="shared" si="43"/>
        <v>N/A</v>
      </c>
      <c r="T206" s="60"/>
    </row>
    <row r="207" spans="1:20" ht="16.5" customHeight="1" x14ac:dyDescent="0.35">
      <c r="A207" s="71" t="str">
        <f>IF(JAN_26!A207="","",JAN_26!A207)</f>
        <v>plaster</v>
      </c>
      <c r="B207" s="71" t="str">
        <f>IF(JAN_26!B207="","",JAN_26!B207)</f>
        <v>item</v>
      </c>
      <c r="C207" s="53">
        <f>IF(JAN_26!C207="","",JAN_26!C207)</f>
        <v>2000</v>
      </c>
      <c r="D207" s="53">
        <f>IF(JUN_26!A207="","",JUN_26!F207)</f>
        <v>15</v>
      </c>
      <c r="E207" s="61"/>
      <c r="F207" s="53">
        <f t="shared" si="33"/>
        <v>15</v>
      </c>
      <c r="G207" s="61"/>
      <c r="H207" s="61"/>
      <c r="I207" s="53">
        <f t="shared" si="34"/>
        <v>0</v>
      </c>
      <c r="J207" s="53" t="str">
        <f t="shared" si="35"/>
        <v/>
      </c>
      <c r="K207" s="53">
        <f t="shared" si="36"/>
        <v>0</v>
      </c>
      <c r="L207" s="53">
        <f t="shared" si="37"/>
        <v>30000</v>
      </c>
      <c r="M207" s="64">
        <f>IF(A207="",0,(IF(ISNUMBER(MAY_26!G207),MAY_26!G207,0)+IF(ISNUMBER(JUN_26!G207),JUN_26!G207,0)+IF(ISNUMBER(JUL_26!G207),JUL_26!G207,0))/3)</f>
        <v>0</v>
      </c>
      <c r="N207" s="64">
        <f t="shared" si="38"/>
        <v>0</v>
      </c>
      <c r="O207" s="64">
        <f t="shared" si="39"/>
        <v>0</v>
      </c>
      <c r="P207" s="64">
        <f t="shared" si="40"/>
        <v>0</v>
      </c>
      <c r="Q207" s="65" t="str">
        <f t="shared" si="41"/>
        <v/>
      </c>
      <c r="R207" s="66" t="str">
        <f t="shared" si="42"/>
        <v>OVERSTOCK</v>
      </c>
      <c r="S207" s="66" t="str">
        <f t="shared" si="43"/>
        <v>N/A</v>
      </c>
      <c r="T207" s="60"/>
    </row>
    <row r="208" spans="1:20" ht="16.5" customHeight="1" x14ac:dyDescent="0.35">
      <c r="A208" s="72" t="str">
        <f>IF(JAN_26!A208="","",JAN_26!A208)</f>
        <v>polyglan(5-0)</v>
      </c>
      <c r="B208" s="72" t="str">
        <f>IF(JAN_26!B208="","",JAN_26!B208)</f>
        <v>item</v>
      </c>
      <c r="C208" s="55">
        <f>IF(JAN_26!C208="","",JAN_26!C208)</f>
        <v>2000</v>
      </c>
      <c r="D208" s="55">
        <f>IF(JUN_26!A208="","",JUN_26!F208)</f>
        <v>0</v>
      </c>
      <c r="E208" s="61"/>
      <c r="F208" s="55">
        <f t="shared" si="33"/>
        <v>0</v>
      </c>
      <c r="G208" s="61"/>
      <c r="H208" s="61"/>
      <c r="I208" s="55">
        <f t="shared" si="34"/>
        <v>0</v>
      </c>
      <c r="J208" s="55" t="str">
        <f t="shared" si="35"/>
        <v/>
      </c>
      <c r="K208" s="55">
        <f t="shared" si="36"/>
        <v>0</v>
      </c>
      <c r="L208" s="55">
        <f t="shared" si="37"/>
        <v>0</v>
      </c>
      <c r="M208" s="67">
        <f>IF(A208="",0,(IF(ISNUMBER(MAY_26!G208),MAY_26!G208,0)+IF(ISNUMBER(JUN_26!G208),JUN_26!G208,0)+IF(ISNUMBER(JUL_26!G208),JUL_26!G208,0))/3)</f>
        <v>0</v>
      </c>
      <c r="N208" s="67">
        <f t="shared" si="38"/>
        <v>0</v>
      </c>
      <c r="O208" s="67">
        <f t="shared" si="39"/>
        <v>0</v>
      </c>
      <c r="P208" s="67">
        <f t="shared" si="40"/>
        <v>0</v>
      </c>
      <c r="Q208" s="68" t="str">
        <f t="shared" si="41"/>
        <v/>
      </c>
      <c r="R208" s="69" t="str">
        <f t="shared" si="42"/>
        <v>STOCKOUT</v>
      </c>
      <c r="S208" s="69" t="str">
        <f t="shared" si="43"/>
        <v>N/A</v>
      </c>
      <c r="T208" s="60"/>
    </row>
    <row r="209" spans="1:20" ht="16.5" customHeight="1" x14ac:dyDescent="0.35">
      <c r="A209" s="71" t="str">
        <f>IF(JAN_26!A209="","",JAN_26!A209)</f>
        <v>Polygynax ovule</v>
      </c>
      <c r="B209" s="71" t="str">
        <f>IF(JAN_26!B209="","",JAN_26!B209)</f>
        <v>packet</v>
      </c>
      <c r="C209" s="53">
        <f>IF(JAN_26!C209="","",JAN_26!C209)</f>
        <v>4500</v>
      </c>
      <c r="D209" s="53">
        <f>IF(JUN_26!A209="","",JUN_26!F209)</f>
        <v>0</v>
      </c>
      <c r="E209" s="61"/>
      <c r="F209" s="53">
        <f t="shared" si="33"/>
        <v>0</v>
      </c>
      <c r="G209" s="61"/>
      <c r="H209" s="61"/>
      <c r="I209" s="53">
        <f t="shared" si="34"/>
        <v>0</v>
      </c>
      <c r="J209" s="53" t="str">
        <f t="shared" si="35"/>
        <v/>
      </c>
      <c r="K209" s="53">
        <f t="shared" si="36"/>
        <v>0</v>
      </c>
      <c r="L209" s="53">
        <f t="shared" si="37"/>
        <v>0</v>
      </c>
      <c r="M209" s="64">
        <f>IF(A209="",0,(IF(ISNUMBER(MAY_26!G209),MAY_26!G209,0)+IF(ISNUMBER(JUN_26!G209),JUN_26!G209,0)+IF(ISNUMBER(JUL_26!G209),JUL_26!G209,0))/3)</f>
        <v>0</v>
      </c>
      <c r="N209" s="64">
        <f t="shared" si="38"/>
        <v>0</v>
      </c>
      <c r="O209" s="64">
        <f t="shared" si="39"/>
        <v>0</v>
      </c>
      <c r="P209" s="64">
        <f t="shared" si="40"/>
        <v>0</v>
      </c>
      <c r="Q209" s="65" t="str">
        <f t="shared" si="41"/>
        <v/>
      </c>
      <c r="R209" s="66" t="str">
        <f t="shared" si="42"/>
        <v>STOCKOUT</v>
      </c>
      <c r="S209" s="66" t="str">
        <f t="shared" si="43"/>
        <v>N/A</v>
      </c>
      <c r="T209" s="60"/>
    </row>
    <row r="210" spans="1:20" ht="16.5" customHeight="1" x14ac:dyDescent="0.35">
      <c r="A210" s="72" t="str">
        <f>IF(JAN_26!A210="","",JAN_26!A210)</f>
        <v>postino</v>
      </c>
      <c r="B210" s="72" t="str">
        <f>IF(JAN_26!B210="","",JAN_26!B210)</f>
        <v>table</v>
      </c>
      <c r="C210" s="55">
        <f>IF(JAN_26!C210="","",JAN_26!C210)</f>
        <v>500</v>
      </c>
      <c r="D210" s="55">
        <f>IF(JUN_26!A210="","",JUN_26!F210)</f>
        <v>0</v>
      </c>
      <c r="E210" s="61"/>
      <c r="F210" s="55">
        <f t="shared" si="33"/>
        <v>0</v>
      </c>
      <c r="G210" s="61"/>
      <c r="H210" s="61"/>
      <c r="I210" s="55">
        <f t="shared" si="34"/>
        <v>0</v>
      </c>
      <c r="J210" s="55" t="str">
        <f t="shared" si="35"/>
        <v/>
      </c>
      <c r="K210" s="55">
        <f t="shared" si="36"/>
        <v>0</v>
      </c>
      <c r="L210" s="55">
        <f t="shared" si="37"/>
        <v>0</v>
      </c>
      <c r="M210" s="67">
        <f>IF(A210="",0,(IF(ISNUMBER(MAY_26!G210),MAY_26!G210,0)+IF(ISNUMBER(JUN_26!G210),JUN_26!G210,0)+IF(ISNUMBER(JUL_26!G210),JUL_26!G210,0))/3)</f>
        <v>0</v>
      </c>
      <c r="N210" s="67">
        <f t="shared" si="38"/>
        <v>0</v>
      </c>
      <c r="O210" s="67">
        <f t="shared" si="39"/>
        <v>0</v>
      </c>
      <c r="P210" s="67">
        <f t="shared" si="40"/>
        <v>0</v>
      </c>
      <c r="Q210" s="68" t="str">
        <f t="shared" si="41"/>
        <v/>
      </c>
      <c r="R210" s="69" t="str">
        <f t="shared" si="42"/>
        <v>STOCKOUT</v>
      </c>
      <c r="S210" s="69" t="str">
        <f t="shared" si="43"/>
        <v>N/A</v>
      </c>
      <c r="T210" s="60"/>
    </row>
    <row r="211" spans="1:20" ht="16.5" customHeight="1" x14ac:dyDescent="0.35">
      <c r="A211" s="71" t="str">
        <f>IF(JAN_26!A211="","",JAN_26!A211)</f>
        <v>Pottassium chloride inj</v>
      </c>
      <c r="B211" s="71" t="str">
        <f>IF(JAN_26!B211="","",JAN_26!B211)</f>
        <v>amp</v>
      </c>
      <c r="C211" s="53">
        <f>IF(JAN_26!C211="","",JAN_26!C211)</f>
        <v>1000</v>
      </c>
      <c r="D211" s="53">
        <f>IF(JUN_26!A211="","",JUN_26!F211)</f>
        <v>0</v>
      </c>
      <c r="E211" s="61"/>
      <c r="F211" s="53">
        <f t="shared" si="33"/>
        <v>0</v>
      </c>
      <c r="G211" s="61"/>
      <c r="H211" s="61"/>
      <c r="I211" s="53">
        <f t="shared" si="34"/>
        <v>0</v>
      </c>
      <c r="J211" s="53" t="str">
        <f t="shared" si="35"/>
        <v/>
      </c>
      <c r="K211" s="53">
        <f t="shared" si="36"/>
        <v>0</v>
      </c>
      <c r="L211" s="53">
        <f t="shared" si="37"/>
        <v>0</v>
      </c>
      <c r="M211" s="64">
        <f>IF(A211="",0,(IF(ISNUMBER(MAY_26!G211),MAY_26!G211,0)+IF(ISNUMBER(JUN_26!G211),JUN_26!G211,0)+IF(ISNUMBER(JUL_26!G211),JUL_26!G211,0))/3)</f>
        <v>0</v>
      </c>
      <c r="N211" s="64">
        <f t="shared" si="38"/>
        <v>0</v>
      </c>
      <c r="O211" s="64">
        <f t="shared" si="39"/>
        <v>0</v>
      </c>
      <c r="P211" s="64">
        <f t="shared" si="40"/>
        <v>0</v>
      </c>
      <c r="Q211" s="65" t="str">
        <f t="shared" si="41"/>
        <v/>
      </c>
      <c r="R211" s="66" t="str">
        <f t="shared" si="42"/>
        <v>STOCKOUT</v>
      </c>
      <c r="S211" s="66" t="str">
        <f t="shared" si="43"/>
        <v>N/A</v>
      </c>
      <c r="T211" s="60"/>
    </row>
    <row r="212" spans="1:20" ht="16.5" customHeight="1" x14ac:dyDescent="0.35">
      <c r="A212" s="72" t="str">
        <f>IF(JAN_26!A212="","",JAN_26!A212)</f>
        <v>Prednisolone tabs</v>
      </c>
      <c r="B212" s="72" t="str">
        <f>IF(JAN_26!B212="","",JAN_26!B212)</f>
        <v>tablet</v>
      </c>
      <c r="C212" s="55">
        <f>IF(JAN_26!C212="","",JAN_26!C212)</f>
        <v>20</v>
      </c>
      <c r="D212" s="55">
        <f>IF(JUN_26!A212="","",JUN_26!F212)</f>
        <v>140</v>
      </c>
      <c r="E212" s="61"/>
      <c r="F212" s="55">
        <f t="shared" si="33"/>
        <v>140</v>
      </c>
      <c r="G212" s="61"/>
      <c r="H212" s="61"/>
      <c r="I212" s="55">
        <f t="shared" si="34"/>
        <v>0</v>
      </c>
      <c r="J212" s="55" t="str">
        <f t="shared" si="35"/>
        <v/>
      </c>
      <c r="K212" s="55">
        <f t="shared" si="36"/>
        <v>0</v>
      </c>
      <c r="L212" s="55">
        <f t="shared" si="37"/>
        <v>2800</v>
      </c>
      <c r="M212" s="67">
        <f>IF(A212="",0,(IF(ISNUMBER(MAY_26!G212),MAY_26!G212,0)+IF(ISNUMBER(JUN_26!G212),JUN_26!G212,0)+IF(ISNUMBER(JUL_26!G212),JUL_26!G212,0))/3)</f>
        <v>0</v>
      </c>
      <c r="N212" s="67">
        <f t="shared" si="38"/>
        <v>0</v>
      </c>
      <c r="O212" s="67">
        <f t="shared" si="39"/>
        <v>0</v>
      </c>
      <c r="P212" s="67">
        <f t="shared" si="40"/>
        <v>0</v>
      </c>
      <c r="Q212" s="68" t="str">
        <f t="shared" si="41"/>
        <v/>
      </c>
      <c r="R212" s="69" t="str">
        <f t="shared" si="42"/>
        <v>OVERSTOCK</v>
      </c>
      <c r="S212" s="69" t="str">
        <f t="shared" si="43"/>
        <v>N/A</v>
      </c>
      <c r="T212" s="60"/>
    </row>
    <row r="213" spans="1:20" ht="16.5" customHeight="1" x14ac:dyDescent="0.35">
      <c r="A213" s="71" t="str">
        <f>IF(JAN_26!A213="","",JAN_26!A213)</f>
        <v>Propanolol</v>
      </c>
      <c r="B213" s="71" t="str">
        <f>IF(JAN_26!B213="","",JAN_26!B213)</f>
        <v>tablet</v>
      </c>
      <c r="C213" s="53" t="str">
        <f>IF(JAN_26!C213="","",JAN_26!C213)</f>
        <v/>
      </c>
      <c r="D213" s="53">
        <f>IF(JUN_26!A213="","",JUN_26!F213)</f>
        <v>0</v>
      </c>
      <c r="E213" s="61"/>
      <c r="F213" s="53">
        <f t="shared" si="33"/>
        <v>0</v>
      </c>
      <c r="G213" s="61"/>
      <c r="H213" s="61"/>
      <c r="I213" s="53">
        <f t="shared" si="34"/>
        <v>0</v>
      </c>
      <c r="J213" s="53" t="str">
        <f t="shared" si="35"/>
        <v/>
      </c>
      <c r="K213" s="53">
        <f t="shared" si="36"/>
        <v>0</v>
      </c>
      <c r="L213" s="53">
        <f t="shared" si="37"/>
        <v>0</v>
      </c>
      <c r="M213" s="64">
        <f>IF(A213="",0,(IF(ISNUMBER(MAY_26!G213),MAY_26!G213,0)+IF(ISNUMBER(JUN_26!G213),JUN_26!G213,0)+IF(ISNUMBER(JUL_26!G213),JUL_26!G213,0))/3)</f>
        <v>0</v>
      </c>
      <c r="N213" s="64">
        <f t="shared" si="38"/>
        <v>0</v>
      </c>
      <c r="O213" s="64">
        <f t="shared" si="39"/>
        <v>0</v>
      </c>
      <c r="P213" s="64">
        <f t="shared" si="40"/>
        <v>0</v>
      </c>
      <c r="Q213" s="65" t="str">
        <f t="shared" si="41"/>
        <v/>
      </c>
      <c r="R213" s="66" t="str">
        <f t="shared" si="42"/>
        <v>STOCKOUT</v>
      </c>
      <c r="S213" s="66" t="str">
        <f t="shared" si="43"/>
        <v>N/A</v>
      </c>
      <c r="T213" s="60"/>
    </row>
    <row r="214" spans="1:20" ht="16.5" customHeight="1" x14ac:dyDescent="0.35">
      <c r="A214" s="72" t="str">
        <f>IF(JAN_26!A214="","",JAN_26!A214)</f>
        <v>Quinine injection</v>
      </c>
      <c r="B214" s="72" t="str">
        <f>IF(JAN_26!B214="","",JAN_26!B214)</f>
        <v>amp</v>
      </c>
      <c r="C214" s="55">
        <f>IF(JAN_26!C214="","",JAN_26!C214)</f>
        <v>300</v>
      </c>
      <c r="D214" s="55">
        <f>IF(JUN_26!A214="","",JUN_26!F214)</f>
        <v>100</v>
      </c>
      <c r="E214" s="61"/>
      <c r="F214" s="55">
        <f t="shared" si="33"/>
        <v>100</v>
      </c>
      <c r="G214" s="61"/>
      <c r="H214" s="61"/>
      <c r="I214" s="55">
        <f t="shared" si="34"/>
        <v>0</v>
      </c>
      <c r="J214" s="55" t="str">
        <f t="shared" si="35"/>
        <v/>
      </c>
      <c r="K214" s="55">
        <f t="shared" si="36"/>
        <v>0</v>
      </c>
      <c r="L214" s="55">
        <f t="shared" si="37"/>
        <v>30000</v>
      </c>
      <c r="M214" s="67">
        <f>IF(A214="",0,(IF(ISNUMBER(MAY_26!G214),MAY_26!G214,0)+IF(ISNUMBER(JUN_26!G214),JUN_26!G214,0)+IF(ISNUMBER(JUL_26!G214),JUL_26!G214,0))/3)</f>
        <v>0</v>
      </c>
      <c r="N214" s="67">
        <f t="shared" si="38"/>
        <v>0</v>
      </c>
      <c r="O214" s="67">
        <f t="shared" si="39"/>
        <v>0</v>
      </c>
      <c r="P214" s="67">
        <f t="shared" si="40"/>
        <v>0</v>
      </c>
      <c r="Q214" s="68" t="str">
        <f t="shared" si="41"/>
        <v/>
      </c>
      <c r="R214" s="69" t="str">
        <f t="shared" si="42"/>
        <v>OVERSTOCK</v>
      </c>
      <c r="S214" s="69" t="str">
        <f t="shared" si="43"/>
        <v>N/A</v>
      </c>
      <c r="T214" s="60"/>
    </row>
    <row r="215" spans="1:20" ht="16.5" customHeight="1" x14ac:dyDescent="0.35">
      <c r="A215" s="71" t="str">
        <f>IF(JAN_26!A215="","",JAN_26!A215)</f>
        <v>Quinine tablets</v>
      </c>
      <c r="B215" s="71" t="str">
        <f>IF(JAN_26!B215="","",JAN_26!B215)</f>
        <v>tablet</v>
      </c>
      <c r="C215" s="53" t="str">
        <f>IF(JAN_26!C215="","",JAN_26!C215)</f>
        <v/>
      </c>
      <c r="D215" s="53">
        <f>IF(JUN_26!A215="","",JUN_26!F215)</f>
        <v>0</v>
      </c>
      <c r="E215" s="61"/>
      <c r="F215" s="53">
        <f t="shared" si="33"/>
        <v>0</v>
      </c>
      <c r="G215" s="61"/>
      <c r="H215" s="61"/>
      <c r="I215" s="53">
        <f t="shared" si="34"/>
        <v>0</v>
      </c>
      <c r="J215" s="53" t="str">
        <f t="shared" si="35"/>
        <v/>
      </c>
      <c r="K215" s="53">
        <f t="shared" si="36"/>
        <v>0</v>
      </c>
      <c r="L215" s="53">
        <f t="shared" si="37"/>
        <v>0</v>
      </c>
      <c r="M215" s="64">
        <f>IF(A215="",0,(IF(ISNUMBER(MAY_26!G215),MAY_26!G215,0)+IF(ISNUMBER(JUN_26!G215),JUN_26!G215,0)+IF(ISNUMBER(JUL_26!G215),JUL_26!G215,0))/3)</f>
        <v>0</v>
      </c>
      <c r="N215" s="64">
        <f t="shared" si="38"/>
        <v>0</v>
      </c>
      <c r="O215" s="64">
        <f t="shared" si="39"/>
        <v>0</v>
      </c>
      <c r="P215" s="64">
        <f t="shared" si="40"/>
        <v>0</v>
      </c>
      <c r="Q215" s="65" t="str">
        <f t="shared" si="41"/>
        <v/>
      </c>
      <c r="R215" s="66" t="str">
        <f t="shared" si="42"/>
        <v>STOCKOUT</v>
      </c>
      <c r="S215" s="66" t="str">
        <f t="shared" si="43"/>
        <v>N/A</v>
      </c>
      <c r="T215" s="60"/>
    </row>
    <row r="216" spans="1:20" ht="16.5" customHeight="1" x14ac:dyDescent="0.35">
      <c r="A216" s="72" t="str">
        <f>IF(JAN_26!A216="","",JAN_26!A216)</f>
        <v>Ranitidine 25mg/ml inj</v>
      </c>
      <c r="B216" s="72" t="str">
        <f>IF(JAN_26!B216="","",JAN_26!B216)</f>
        <v>inj</v>
      </c>
      <c r="C216" s="55">
        <f>IF(JAN_26!C216="","",JAN_26!C216)</f>
        <v>200</v>
      </c>
      <c r="D216" s="55">
        <f>IF(JUN_26!A216="","",JUN_26!F216)</f>
        <v>150</v>
      </c>
      <c r="E216" s="61"/>
      <c r="F216" s="55">
        <f t="shared" si="33"/>
        <v>150</v>
      </c>
      <c r="G216" s="61"/>
      <c r="H216" s="61"/>
      <c r="I216" s="55">
        <f t="shared" si="34"/>
        <v>0</v>
      </c>
      <c r="J216" s="55" t="str">
        <f t="shared" si="35"/>
        <v/>
      </c>
      <c r="K216" s="55">
        <f t="shared" si="36"/>
        <v>0</v>
      </c>
      <c r="L216" s="55">
        <f t="shared" si="37"/>
        <v>30000</v>
      </c>
      <c r="M216" s="67">
        <f>IF(A216="",0,(IF(ISNUMBER(MAY_26!G216),MAY_26!G216,0)+IF(ISNUMBER(JUN_26!G216),JUN_26!G216,0)+IF(ISNUMBER(JUL_26!G216),JUL_26!G216,0))/3)</f>
        <v>0</v>
      </c>
      <c r="N216" s="67">
        <f t="shared" si="38"/>
        <v>0</v>
      </c>
      <c r="O216" s="67">
        <f t="shared" si="39"/>
        <v>0</v>
      </c>
      <c r="P216" s="67">
        <f t="shared" si="40"/>
        <v>0</v>
      </c>
      <c r="Q216" s="68" t="str">
        <f t="shared" si="41"/>
        <v/>
      </c>
      <c r="R216" s="69" t="str">
        <f t="shared" si="42"/>
        <v>OVERSTOCK</v>
      </c>
      <c r="S216" s="69" t="str">
        <f t="shared" si="43"/>
        <v>N/A</v>
      </c>
      <c r="T216" s="60"/>
    </row>
    <row r="217" spans="1:20" ht="16.5" customHeight="1" x14ac:dyDescent="0.35">
      <c r="A217" s="71" t="str">
        <f>IF(JAN_26!A217="","",JAN_26!A217)</f>
        <v>RDT</v>
      </c>
      <c r="B217" s="71" t="str">
        <f>IF(JAN_26!B217="","",JAN_26!B217)</f>
        <v>item</v>
      </c>
      <c r="C217" s="53">
        <f>IF(JAN_26!C217="","",JAN_26!C217)</f>
        <v>500</v>
      </c>
      <c r="D217" s="53">
        <f>IF(JUN_26!A217="","",JUN_26!F217)</f>
        <v>0</v>
      </c>
      <c r="E217" s="61"/>
      <c r="F217" s="53">
        <f t="shared" si="33"/>
        <v>0</v>
      </c>
      <c r="G217" s="61"/>
      <c r="H217" s="61"/>
      <c r="I217" s="53">
        <f t="shared" si="34"/>
        <v>0</v>
      </c>
      <c r="J217" s="53" t="str">
        <f t="shared" si="35"/>
        <v/>
      </c>
      <c r="K217" s="53">
        <f t="shared" si="36"/>
        <v>0</v>
      </c>
      <c r="L217" s="53">
        <f t="shared" si="37"/>
        <v>0</v>
      </c>
      <c r="M217" s="64">
        <f>IF(A217="",0,(IF(ISNUMBER(MAY_26!G217),MAY_26!G217,0)+IF(ISNUMBER(JUN_26!G217),JUN_26!G217,0)+IF(ISNUMBER(JUL_26!G217),JUL_26!G217,0))/3)</f>
        <v>0</v>
      </c>
      <c r="N217" s="64">
        <f t="shared" si="38"/>
        <v>0</v>
      </c>
      <c r="O217" s="64">
        <f t="shared" si="39"/>
        <v>0</v>
      </c>
      <c r="P217" s="64">
        <f t="shared" si="40"/>
        <v>0</v>
      </c>
      <c r="Q217" s="65" t="str">
        <f t="shared" si="41"/>
        <v/>
      </c>
      <c r="R217" s="66" t="str">
        <f t="shared" si="42"/>
        <v>STOCKOUT</v>
      </c>
      <c r="S217" s="66" t="str">
        <f t="shared" si="43"/>
        <v>N/A</v>
      </c>
      <c r="T217" s="60"/>
    </row>
    <row r="218" spans="1:20" ht="16.5" customHeight="1" x14ac:dyDescent="0.35">
      <c r="A218" s="72" t="str">
        <f>IF(JAN_26!A218="","",JAN_26!A218)</f>
        <v>Reneve plus caps</v>
      </c>
      <c r="B218" s="72" t="str">
        <f>IF(JAN_26!B218="","",JAN_26!B218)</f>
        <v>tab</v>
      </c>
      <c r="C218" s="55">
        <f>IF(JAN_26!C218="","",JAN_26!C218)</f>
        <v>230</v>
      </c>
      <c r="D218" s="55">
        <f>IF(JUN_26!A218="","",JUN_26!F218)</f>
        <v>0</v>
      </c>
      <c r="E218" s="61"/>
      <c r="F218" s="55">
        <f t="shared" si="33"/>
        <v>0</v>
      </c>
      <c r="G218" s="61"/>
      <c r="H218" s="61"/>
      <c r="I218" s="55">
        <f t="shared" si="34"/>
        <v>0</v>
      </c>
      <c r="J218" s="55" t="str">
        <f t="shared" si="35"/>
        <v/>
      </c>
      <c r="K218" s="55">
        <f t="shared" si="36"/>
        <v>0</v>
      </c>
      <c r="L218" s="55">
        <f t="shared" si="37"/>
        <v>0</v>
      </c>
      <c r="M218" s="67">
        <f>IF(A218="",0,(IF(ISNUMBER(MAY_26!G218),MAY_26!G218,0)+IF(ISNUMBER(JUN_26!G218),JUN_26!G218,0)+IF(ISNUMBER(JUL_26!G218),JUL_26!G218,0))/3)</f>
        <v>0</v>
      </c>
      <c r="N218" s="67">
        <f t="shared" si="38"/>
        <v>0</v>
      </c>
      <c r="O218" s="67">
        <f t="shared" si="39"/>
        <v>0</v>
      </c>
      <c r="P218" s="67">
        <f t="shared" si="40"/>
        <v>0</v>
      </c>
      <c r="Q218" s="68" t="str">
        <f t="shared" si="41"/>
        <v/>
      </c>
      <c r="R218" s="69" t="str">
        <f t="shared" si="42"/>
        <v>STOCKOUT</v>
      </c>
      <c r="S218" s="69" t="str">
        <f t="shared" si="43"/>
        <v>N/A</v>
      </c>
      <c r="T218" s="60"/>
    </row>
    <row r="219" spans="1:20" ht="16.5" customHeight="1" x14ac:dyDescent="0.35">
      <c r="A219" s="71" t="str">
        <f>IF(JAN_26!A219="","",JAN_26!A219)</f>
        <v>RINGER LACTATE 500CC</v>
      </c>
      <c r="B219" s="71" t="str">
        <f>IF(JAN_26!B219="","",JAN_26!B219)</f>
        <v>Item</v>
      </c>
      <c r="C219" s="53">
        <f>IF(JAN_26!C219="","",JAN_26!C219)</f>
        <v>1000</v>
      </c>
      <c r="D219" s="53">
        <f>IF(JUN_26!A219="","",JUN_26!F219)</f>
        <v>0</v>
      </c>
      <c r="E219" s="61"/>
      <c r="F219" s="53">
        <f t="shared" si="33"/>
        <v>0</v>
      </c>
      <c r="G219" s="61"/>
      <c r="H219" s="61"/>
      <c r="I219" s="53">
        <f t="shared" si="34"/>
        <v>0</v>
      </c>
      <c r="J219" s="53" t="str">
        <f t="shared" si="35"/>
        <v/>
      </c>
      <c r="K219" s="53">
        <f t="shared" si="36"/>
        <v>0</v>
      </c>
      <c r="L219" s="53">
        <f t="shared" si="37"/>
        <v>0</v>
      </c>
      <c r="M219" s="64">
        <f>IF(A219="",0,(IF(ISNUMBER(MAY_26!G219),MAY_26!G219,0)+IF(ISNUMBER(JUN_26!G219),JUN_26!G219,0)+IF(ISNUMBER(JUL_26!G219),JUL_26!G219,0))/3)</f>
        <v>0</v>
      </c>
      <c r="N219" s="64">
        <f t="shared" si="38"/>
        <v>0</v>
      </c>
      <c r="O219" s="64">
        <f t="shared" si="39"/>
        <v>0</v>
      </c>
      <c r="P219" s="64">
        <f t="shared" si="40"/>
        <v>0</v>
      </c>
      <c r="Q219" s="65" t="str">
        <f t="shared" si="41"/>
        <v/>
      </c>
      <c r="R219" s="66" t="str">
        <f t="shared" si="42"/>
        <v>STOCKOUT</v>
      </c>
      <c r="S219" s="66" t="str">
        <f t="shared" si="43"/>
        <v>N/A</v>
      </c>
      <c r="T219" s="60"/>
    </row>
    <row r="220" spans="1:20" ht="16.5" customHeight="1" x14ac:dyDescent="0.35">
      <c r="A220" s="72" t="str">
        <f>IF(JAN_26!A220="","",JAN_26!A220)</f>
        <v>Sabutamol Injection</v>
      </c>
      <c r="B220" s="72" t="str">
        <f>IF(JAN_26!B220="","",JAN_26!B220)</f>
        <v>amp</v>
      </c>
      <c r="C220" s="55">
        <f>IF(JAN_26!C220="","",JAN_26!C220)</f>
        <v>500</v>
      </c>
      <c r="D220" s="55">
        <f>IF(JUN_26!A220="","",JUN_26!F220)</f>
        <v>0</v>
      </c>
      <c r="E220" s="61"/>
      <c r="F220" s="55">
        <f t="shared" si="33"/>
        <v>0</v>
      </c>
      <c r="G220" s="61"/>
      <c r="H220" s="61"/>
      <c r="I220" s="55">
        <f t="shared" si="34"/>
        <v>0</v>
      </c>
      <c r="J220" s="55" t="str">
        <f t="shared" si="35"/>
        <v/>
      </c>
      <c r="K220" s="55">
        <f t="shared" si="36"/>
        <v>0</v>
      </c>
      <c r="L220" s="55">
        <f t="shared" si="37"/>
        <v>0</v>
      </c>
      <c r="M220" s="67">
        <f>IF(A220="",0,(IF(ISNUMBER(MAY_26!G220),MAY_26!G220,0)+IF(ISNUMBER(JUN_26!G220),JUN_26!G220,0)+IF(ISNUMBER(JUL_26!G220),JUL_26!G220,0))/3)</f>
        <v>0</v>
      </c>
      <c r="N220" s="67">
        <f t="shared" si="38"/>
        <v>0</v>
      </c>
      <c r="O220" s="67">
        <f t="shared" si="39"/>
        <v>0</v>
      </c>
      <c r="P220" s="67">
        <f t="shared" si="40"/>
        <v>0</v>
      </c>
      <c r="Q220" s="68" t="str">
        <f t="shared" si="41"/>
        <v/>
      </c>
      <c r="R220" s="69" t="str">
        <f t="shared" si="42"/>
        <v>STOCKOUT</v>
      </c>
      <c r="S220" s="69" t="str">
        <f t="shared" si="43"/>
        <v>N/A</v>
      </c>
      <c r="T220" s="60"/>
    </row>
    <row r="221" spans="1:20" ht="16.5" customHeight="1" x14ac:dyDescent="0.35">
      <c r="A221" s="71" t="str">
        <f>IF(JAN_26!A221="","",JAN_26!A221)</f>
        <v>salbutamol tab</v>
      </c>
      <c r="B221" s="71" t="str">
        <f>IF(JAN_26!B221="","",JAN_26!B221)</f>
        <v>tablet</v>
      </c>
      <c r="C221" s="53">
        <f>IF(JAN_26!C221="","",JAN_26!C221)</f>
        <v>50</v>
      </c>
      <c r="D221" s="53">
        <f>IF(JUN_26!A221="","",JUN_26!F221)</f>
        <v>0</v>
      </c>
      <c r="E221" s="61"/>
      <c r="F221" s="53">
        <f t="shared" si="33"/>
        <v>0</v>
      </c>
      <c r="G221" s="61"/>
      <c r="H221" s="61"/>
      <c r="I221" s="53">
        <f t="shared" si="34"/>
        <v>0</v>
      </c>
      <c r="J221" s="53" t="str">
        <f t="shared" si="35"/>
        <v/>
      </c>
      <c r="K221" s="53">
        <f t="shared" si="36"/>
        <v>0</v>
      </c>
      <c r="L221" s="53">
        <f t="shared" si="37"/>
        <v>0</v>
      </c>
      <c r="M221" s="64">
        <f>IF(A221="",0,(IF(ISNUMBER(MAY_26!G221),MAY_26!G221,0)+IF(ISNUMBER(JUN_26!G221),JUN_26!G221,0)+IF(ISNUMBER(JUL_26!G221),JUL_26!G221,0))/3)</f>
        <v>0</v>
      </c>
      <c r="N221" s="64">
        <f t="shared" si="38"/>
        <v>0</v>
      </c>
      <c r="O221" s="64">
        <f t="shared" si="39"/>
        <v>0</v>
      </c>
      <c r="P221" s="64">
        <f t="shared" si="40"/>
        <v>0</v>
      </c>
      <c r="Q221" s="65" t="str">
        <f t="shared" si="41"/>
        <v/>
      </c>
      <c r="R221" s="66" t="str">
        <f t="shared" si="42"/>
        <v>STOCKOUT</v>
      </c>
      <c r="S221" s="66" t="str">
        <f t="shared" si="43"/>
        <v>N/A</v>
      </c>
      <c r="T221" s="60"/>
    </row>
    <row r="222" spans="1:20" ht="16.5" customHeight="1" x14ac:dyDescent="0.35">
      <c r="A222" s="72" t="str">
        <f>IF(JAN_26!A222="","",JAN_26!A222)</f>
        <v>Spasfon Injetion</v>
      </c>
      <c r="B222" s="72" t="str">
        <f>IF(JAN_26!B222="","",JAN_26!B222)</f>
        <v>amp</v>
      </c>
      <c r="C222" s="55">
        <f>IF(JAN_26!C222="","",JAN_26!C222)</f>
        <v>500</v>
      </c>
      <c r="D222" s="55">
        <f>IF(JUN_26!A222="","",JUN_26!F222)</f>
        <v>0</v>
      </c>
      <c r="E222" s="61"/>
      <c r="F222" s="55">
        <f t="shared" si="33"/>
        <v>0</v>
      </c>
      <c r="G222" s="61"/>
      <c r="H222" s="61"/>
      <c r="I222" s="55">
        <f t="shared" si="34"/>
        <v>0</v>
      </c>
      <c r="J222" s="55" t="str">
        <f t="shared" si="35"/>
        <v/>
      </c>
      <c r="K222" s="55">
        <f t="shared" si="36"/>
        <v>0</v>
      </c>
      <c r="L222" s="55">
        <f t="shared" si="37"/>
        <v>0</v>
      </c>
      <c r="M222" s="67">
        <f>IF(A222="",0,(IF(ISNUMBER(MAY_26!G222),MAY_26!G222,0)+IF(ISNUMBER(JUN_26!G222),JUN_26!G222,0)+IF(ISNUMBER(JUL_26!G222),JUL_26!G222,0))/3)</f>
        <v>0</v>
      </c>
      <c r="N222" s="67">
        <f t="shared" si="38"/>
        <v>0</v>
      </c>
      <c r="O222" s="67">
        <f t="shared" si="39"/>
        <v>0</v>
      </c>
      <c r="P222" s="67">
        <f t="shared" si="40"/>
        <v>0</v>
      </c>
      <c r="Q222" s="68" t="str">
        <f t="shared" si="41"/>
        <v/>
      </c>
      <c r="R222" s="69" t="str">
        <f t="shared" si="42"/>
        <v>STOCKOUT</v>
      </c>
      <c r="S222" s="69" t="str">
        <f t="shared" si="43"/>
        <v>N/A</v>
      </c>
      <c r="T222" s="60"/>
    </row>
    <row r="223" spans="1:20" ht="16.5" customHeight="1" x14ac:dyDescent="0.35">
      <c r="A223" s="71" t="str">
        <f>IF(JAN_26!A223="","",JAN_26!A223)</f>
        <v>spasfon suppo</v>
      </c>
      <c r="B223" s="71" t="str">
        <f>IF(JAN_26!B223="","",JAN_26!B223)</f>
        <v>suppo</v>
      </c>
      <c r="C223" s="53">
        <f>IF(JAN_26!C223="","",JAN_26!C223)</f>
        <v>250</v>
      </c>
      <c r="D223" s="53">
        <f>IF(JUN_26!A223="","",JUN_26!F223)</f>
        <v>0</v>
      </c>
      <c r="E223" s="61"/>
      <c r="F223" s="53">
        <f t="shared" si="33"/>
        <v>0</v>
      </c>
      <c r="G223" s="61"/>
      <c r="H223" s="61"/>
      <c r="I223" s="53">
        <f t="shared" si="34"/>
        <v>0</v>
      </c>
      <c r="J223" s="53" t="str">
        <f t="shared" si="35"/>
        <v/>
      </c>
      <c r="K223" s="53">
        <f t="shared" si="36"/>
        <v>0</v>
      </c>
      <c r="L223" s="53">
        <f t="shared" si="37"/>
        <v>0</v>
      </c>
      <c r="M223" s="64">
        <f>IF(A223="",0,(IF(ISNUMBER(MAY_26!G223),MAY_26!G223,0)+IF(ISNUMBER(JUN_26!G223),JUN_26!G223,0)+IF(ISNUMBER(JUL_26!G223),JUL_26!G223,0))/3)</f>
        <v>0</v>
      </c>
      <c r="N223" s="64">
        <f t="shared" si="38"/>
        <v>0</v>
      </c>
      <c r="O223" s="64">
        <f t="shared" si="39"/>
        <v>0</v>
      </c>
      <c r="P223" s="64">
        <f t="shared" si="40"/>
        <v>0</v>
      </c>
      <c r="Q223" s="65" t="str">
        <f t="shared" si="41"/>
        <v/>
      </c>
      <c r="R223" s="66" t="str">
        <f t="shared" si="42"/>
        <v>STOCKOUT</v>
      </c>
      <c r="S223" s="66" t="str">
        <f t="shared" si="43"/>
        <v>N/A</v>
      </c>
      <c r="T223" s="60"/>
    </row>
    <row r="224" spans="1:20" ht="16.5" customHeight="1" x14ac:dyDescent="0.35">
      <c r="A224" s="72" t="str">
        <f>IF(JAN_26!A224="","",JAN_26!A224)</f>
        <v>Spasfon tab</v>
      </c>
      <c r="B224" s="72" t="str">
        <f>IF(JAN_26!B224="","",JAN_26!B224)</f>
        <v>tab</v>
      </c>
      <c r="C224" s="55">
        <f>IF(JAN_26!C224="","",JAN_26!C224)</f>
        <v>90</v>
      </c>
      <c r="D224" s="55">
        <f>IF(JUN_26!A224="","",JUN_26!F224)</f>
        <v>0</v>
      </c>
      <c r="E224" s="61"/>
      <c r="F224" s="55">
        <f t="shared" si="33"/>
        <v>0</v>
      </c>
      <c r="G224" s="61"/>
      <c r="H224" s="61"/>
      <c r="I224" s="55">
        <f t="shared" si="34"/>
        <v>0</v>
      </c>
      <c r="J224" s="55" t="str">
        <f t="shared" si="35"/>
        <v/>
      </c>
      <c r="K224" s="55">
        <f t="shared" si="36"/>
        <v>0</v>
      </c>
      <c r="L224" s="55">
        <f t="shared" si="37"/>
        <v>0</v>
      </c>
      <c r="M224" s="67">
        <f>IF(A224="",0,(IF(ISNUMBER(MAY_26!G224),MAY_26!G224,0)+IF(ISNUMBER(JUN_26!G224),JUN_26!G224,0)+IF(ISNUMBER(JUL_26!G224),JUL_26!G224,0))/3)</f>
        <v>0</v>
      </c>
      <c r="N224" s="67">
        <f t="shared" si="38"/>
        <v>0</v>
      </c>
      <c r="O224" s="67">
        <f t="shared" si="39"/>
        <v>0</v>
      </c>
      <c r="P224" s="67">
        <f t="shared" si="40"/>
        <v>0</v>
      </c>
      <c r="Q224" s="68" t="str">
        <f t="shared" si="41"/>
        <v/>
      </c>
      <c r="R224" s="69" t="str">
        <f t="shared" si="42"/>
        <v>STOCKOUT</v>
      </c>
      <c r="S224" s="69" t="str">
        <f t="shared" si="43"/>
        <v>N/A</v>
      </c>
      <c r="T224" s="60"/>
    </row>
    <row r="225" spans="1:20" ht="16.5" customHeight="1" x14ac:dyDescent="0.35">
      <c r="A225" s="71" t="str">
        <f>IF(JAN_26!A225="","",JAN_26!A225)</f>
        <v>sterile gloves</v>
      </c>
      <c r="B225" s="71" t="str">
        <f>IF(JAN_26!B225="","",JAN_26!B225)</f>
        <v>item</v>
      </c>
      <c r="C225" s="53">
        <f>IF(JAN_26!C225="","",JAN_26!C225)</f>
        <v>300</v>
      </c>
      <c r="D225" s="53">
        <f>IF(JUN_26!A225="","",JUN_26!F225)</f>
        <v>0</v>
      </c>
      <c r="E225" s="61"/>
      <c r="F225" s="53">
        <f t="shared" si="33"/>
        <v>0</v>
      </c>
      <c r="G225" s="61"/>
      <c r="H225" s="61"/>
      <c r="I225" s="53">
        <f t="shared" si="34"/>
        <v>0</v>
      </c>
      <c r="J225" s="53" t="str">
        <f t="shared" si="35"/>
        <v/>
      </c>
      <c r="K225" s="53">
        <f t="shared" si="36"/>
        <v>0</v>
      </c>
      <c r="L225" s="53">
        <f t="shared" si="37"/>
        <v>0</v>
      </c>
      <c r="M225" s="64">
        <f>IF(A225="",0,(IF(ISNUMBER(MAY_26!G225),MAY_26!G225,0)+IF(ISNUMBER(JUN_26!G225),JUN_26!G225,0)+IF(ISNUMBER(JUL_26!G225),JUL_26!G225,0))/3)</f>
        <v>0</v>
      </c>
      <c r="N225" s="64">
        <f t="shared" si="38"/>
        <v>0</v>
      </c>
      <c r="O225" s="64">
        <f t="shared" si="39"/>
        <v>0</v>
      </c>
      <c r="P225" s="64">
        <f t="shared" si="40"/>
        <v>0</v>
      </c>
      <c r="Q225" s="65" t="str">
        <f t="shared" si="41"/>
        <v/>
      </c>
      <c r="R225" s="66" t="str">
        <f t="shared" si="42"/>
        <v>STOCKOUT</v>
      </c>
      <c r="S225" s="66" t="str">
        <f t="shared" si="43"/>
        <v>N/A</v>
      </c>
      <c r="T225" s="60"/>
    </row>
    <row r="226" spans="1:20" ht="16.5" customHeight="1" x14ac:dyDescent="0.35">
      <c r="A226" s="72" t="str">
        <f>IF(JAN_26!A226="","",JAN_26!A226)</f>
        <v>sterile water</v>
      </c>
      <c r="B226" s="72" t="str">
        <f>IF(JAN_26!B226="","",JAN_26!B226)</f>
        <v>amp</v>
      </c>
      <c r="C226" s="55">
        <f>IF(JAN_26!C226="","",JAN_26!C226)</f>
        <v>100</v>
      </c>
      <c r="D226" s="55">
        <f>IF(JUN_26!A226="","",JUN_26!F226)</f>
        <v>111</v>
      </c>
      <c r="E226" s="61"/>
      <c r="F226" s="55">
        <f t="shared" si="33"/>
        <v>111</v>
      </c>
      <c r="G226" s="61"/>
      <c r="H226" s="61"/>
      <c r="I226" s="55">
        <f t="shared" si="34"/>
        <v>0</v>
      </c>
      <c r="J226" s="55" t="str">
        <f t="shared" si="35"/>
        <v/>
      </c>
      <c r="K226" s="55">
        <f t="shared" si="36"/>
        <v>0</v>
      </c>
      <c r="L226" s="55">
        <f t="shared" si="37"/>
        <v>11100</v>
      </c>
      <c r="M226" s="67">
        <f>IF(A226="",0,(IF(ISNUMBER(MAY_26!G226),MAY_26!G226,0)+IF(ISNUMBER(JUN_26!G226),JUN_26!G226,0)+IF(ISNUMBER(JUL_26!G226),JUL_26!G226,0))/3)</f>
        <v>0</v>
      </c>
      <c r="N226" s="67">
        <f t="shared" si="38"/>
        <v>0</v>
      </c>
      <c r="O226" s="67">
        <f t="shared" si="39"/>
        <v>0</v>
      </c>
      <c r="P226" s="67">
        <f t="shared" si="40"/>
        <v>0</v>
      </c>
      <c r="Q226" s="68" t="str">
        <f t="shared" si="41"/>
        <v/>
      </c>
      <c r="R226" s="69" t="str">
        <f t="shared" si="42"/>
        <v>OVERSTOCK</v>
      </c>
      <c r="S226" s="69" t="str">
        <f t="shared" si="43"/>
        <v>N/A</v>
      </c>
      <c r="T226" s="60"/>
    </row>
    <row r="227" spans="1:20" ht="16.5" customHeight="1" x14ac:dyDescent="0.35">
      <c r="A227" s="71" t="str">
        <f>IF(JAN_26!A227="","",JAN_26!A227)</f>
        <v>sucture material (Nylon)</v>
      </c>
      <c r="B227" s="71" t="str">
        <f>IF(JAN_26!B227="","",JAN_26!B227)</f>
        <v>item</v>
      </c>
      <c r="C227" s="53">
        <f>IF(JAN_26!C227="","",JAN_26!C227)</f>
        <v>1000</v>
      </c>
      <c r="D227" s="53">
        <f>IF(JUN_26!A227="","",JUN_26!F227)</f>
        <v>24</v>
      </c>
      <c r="E227" s="61"/>
      <c r="F227" s="53">
        <f t="shared" si="33"/>
        <v>24</v>
      </c>
      <c r="G227" s="61"/>
      <c r="H227" s="61"/>
      <c r="I227" s="53">
        <f t="shared" si="34"/>
        <v>0</v>
      </c>
      <c r="J227" s="53" t="str">
        <f t="shared" si="35"/>
        <v/>
      </c>
      <c r="K227" s="53">
        <f t="shared" si="36"/>
        <v>0</v>
      </c>
      <c r="L227" s="53">
        <f t="shared" si="37"/>
        <v>24000</v>
      </c>
      <c r="M227" s="64">
        <f>IF(A227="",0,(IF(ISNUMBER(MAY_26!G227),MAY_26!G227,0)+IF(ISNUMBER(JUN_26!G227),JUN_26!G227,0)+IF(ISNUMBER(JUL_26!G227),JUL_26!G227,0))/3)</f>
        <v>0</v>
      </c>
      <c r="N227" s="64">
        <f t="shared" si="38"/>
        <v>0</v>
      </c>
      <c r="O227" s="64">
        <f t="shared" si="39"/>
        <v>0</v>
      </c>
      <c r="P227" s="64">
        <f t="shared" si="40"/>
        <v>0</v>
      </c>
      <c r="Q227" s="65" t="str">
        <f t="shared" si="41"/>
        <v/>
      </c>
      <c r="R227" s="66" t="str">
        <f t="shared" si="42"/>
        <v>OVERSTOCK</v>
      </c>
      <c r="S227" s="66" t="str">
        <f t="shared" si="43"/>
        <v>N/A</v>
      </c>
      <c r="T227" s="60"/>
    </row>
    <row r="228" spans="1:20" ht="16.5" customHeight="1" x14ac:dyDescent="0.35">
      <c r="A228" s="72" t="str">
        <f>IF(JAN_26!A228="","",JAN_26!A228)</f>
        <v>sucture material (vicryl 2.0)</v>
      </c>
      <c r="B228" s="72" t="str">
        <f>IF(JAN_26!B228="","",JAN_26!B228)</f>
        <v>item</v>
      </c>
      <c r="C228" s="55">
        <f>IF(JAN_26!C228="","",JAN_26!C228)</f>
        <v>2000</v>
      </c>
      <c r="D228" s="55">
        <f>IF(JUN_26!A228="","",JUN_26!F228)</f>
        <v>0</v>
      </c>
      <c r="E228" s="61"/>
      <c r="F228" s="55">
        <f t="shared" si="33"/>
        <v>0</v>
      </c>
      <c r="G228" s="61"/>
      <c r="H228" s="61"/>
      <c r="I228" s="55">
        <f t="shared" si="34"/>
        <v>0</v>
      </c>
      <c r="J228" s="55" t="str">
        <f t="shared" si="35"/>
        <v/>
      </c>
      <c r="K228" s="55">
        <f t="shared" si="36"/>
        <v>0</v>
      </c>
      <c r="L228" s="55">
        <f t="shared" si="37"/>
        <v>0</v>
      </c>
      <c r="M228" s="67">
        <f>IF(A228="",0,(IF(ISNUMBER(MAY_26!G228),MAY_26!G228,0)+IF(ISNUMBER(JUN_26!G228),JUN_26!G228,0)+IF(ISNUMBER(JUL_26!G228),JUL_26!G228,0))/3)</f>
        <v>0</v>
      </c>
      <c r="N228" s="67">
        <f t="shared" si="38"/>
        <v>0</v>
      </c>
      <c r="O228" s="67">
        <f t="shared" si="39"/>
        <v>0</v>
      </c>
      <c r="P228" s="67">
        <f t="shared" si="40"/>
        <v>0</v>
      </c>
      <c r="Q228" s="68" t="str">
        <f t="shared" si="41"/>
        <v/>
      </c>
      <c r="R228" s="69" t="str">
        <f t="shared" si="42"/>
        <v>STOCKOUT</v>
      </c>
      <c r="S228" s="69" t="str">
        <f t="shared" si="43"/>
        <v>N/A</v>
      </c>
      <c r="T228" s="60"/>
    </row>
    <row r="229" spans="1:20" ht="16.5" customHeight="1" x14ac:dyDescent="0.35">
      <c r="A229" s="71" t="str">
        <f>IF(JAN_26!A229="","",JAN_26!A229)</f>
        <v>surgical blade</v>
      </c>
      <c r="B229" s="71" t="str">
        <f>IF(JAN_26!B229="","",JAN_26!B229)</f>
        <v>item</v>
      </c>
      <c r="C229" s="53">
        <f>IF(JAN_26!C229="","",JAN_26!C229)</f>
        <v>50</v>
      </c>
      <c r="D229" s="53">
        <f>IF(JUN_26!A229="","",JUN_26!F229)</f>
        <v>88</v>
      </c>
      <c r="E229" s="61"/>
      <c r="F229" s="53">
        <f t="shared" si="33"/>
        <v>88</v>
      </c>
      <c r="G229" s="61"/>
      <c r="H229" s="61"/>
      <c r="I229" s="53">
        <f t="shared" si="34"/>
        <v>0</v>
      </c>
      <c r="J229" s="53" t="str">
        <f t="shared" si="35"/>
        <v/>
      </c>
      <c r="K229" s="53">
        <f t="shared" si="36"/>
        <v>0</v>
      </c>
      <c r="L229" s="53">
        <f t="shared" si="37"/>
        <v>4400</v>
      </c>
      <c r="M229" s="64">
        <f>IF(A229="",0,(IF(ISNUMBER(MAY_26!G229),MAY_26!G229,0)+IF(ISNUMBER(JUN_26!G229),JUN_26!G229,0)+IF(ISNUMBER(JUL_26!G229),JUL_26!G229,0))/3)</f>
        <v>0</v>
      </c>
      <c r="N229" s="64">
        <f t="shared" si="38"/>
        <v>0</v>
      </c>
      <c r="O229" s="64">
        <f t="shared" si="39"/>
        <v>0</v>
      </c>
      <c r="P229" s="64">
        <f t="shared" si="40"/>
        <v>0</v>
      </c>
      <c r="Q229" s="65" t="str">
        <f t="shared" si="41"/>
        <v/>
      </c>
      <c r="R229" s="66" t="str">
        <f t="shared" si="42"/>
        <v>OVERSTOCK</v>
      </c>
      <c r="S229" s="66" t="str">
        <f t="shared" si="43"/>
        <v>N/A</v>
      </c>
      <c r="T229" s="60"/>
    </row>
    <row r="230" spans="1:20" ht="16.5" customHeight="1" x14ac:dyDescent="0.35">
      <c r="A230" s="72" t="str">
        <f>IF(JAN_26!A230="","",JAN_26!A230)</f>
        <v>syringe</v>
      </c>
      <c r="B230" s="72" t="str">
        <f>IF(JAN_26!B230="","",JAN_26!B230)</f>
        <v>item</v>
      </c>
      <c r="C230" s="55">
        <f>IF(JAN_26!C230="","",JAN_26!C230)</f>
        <v>100</v>
      </c>
      <c r="D230" s="55">
        <f>IF(JUN_26!A230="","",JUN_26!F230)</f>
        <v>18</v>
      </c>
      <c r="E230" s="61"/>
      <c r="F230" s="55">
        <f t="shared" si="33"/>
        <v>18</v>
      </c>
      <c r="G230" s="61"/>
      <c r="H230" s="61"/>
      <c r="I230" s="55">
        <f t="shared" si="34"/>
        <v>0</v>
      </c>
      <c r="J230" s="55" t="str">
        <f t="shared" si="35"/>
        <v/>
      </c>
      <c r="K230" s="55">
        <f t="shared" si="36"/>
        <v>0</v>
      </c>
      <c r="L230" s="55">
        <f t="shared" si="37"/>
        <v>1800</v>
      </c>
      <c r="M230" s="67">
        <f>IF(A230="",0,(IF(ISNUMBER(MAY_26!G230),MAY_26!G230,0)+IF(ISNUMBER(JUN_26!G230),JUN_26!G230,0)+IF(ISNUMBER(JUL_26!G230),JUL_26!G230,0))/3)</f>
        <v>0</v>
      </c>
      <c r="N230" s="67">
        <f t="shared" si="38"/>
        <v>0</v>
      </c>
      <c r="O230" s="67">
        <f t="shared" si="39"/>
        <v>0</v>
      </c>
      <c r="P230" s="67">
        <f t="shared" si="40"/>
        <v>0</v>
      </c>
      <c r="Q230" s="68" t="str">
        <f t="shared" si="41"/>
        <v/>
      </c>
      <c r="R230" s="69" t="str">
        <f t="shared" si="42"/>
        <v>OVERSTOCK</v>
      </c>
      <c r="S230" s="69" t="str">
        <f t="shared" si="43"/>
        <v>N/A</v>
      </c>
      <c r="T230" s="60"/>
    </row>
    <row r="231" spans="1:20" ht="16.5" customHeight="1" x14ac:dyDescent="0.35">
      <c r="A231" s="71" t="str">
        <f>IF(JAN_26!A231="","",JAN_26!A231)</f>
        <v>Thiopental sodium 1g inj</v>
      </c>
      <c r="B231" s="71" t="str">
        <f>IF(JAN_26!B231="","",JAN_26!B231)</f>
        <v>inj</v>
      </c>
      <c r="C231" s="53" t="str">
        <f>IF(JAN_26!C231="","",JAN_26!C231)</f>
        <v/>
      </c>
      <c r="D231" s="53">
        <f>IF(JUN_26!A231="","",JUN_26!F231)</f>
        <v>20</v>
      </c>
      <c r="E231" s="61"/>
      <c r="F231" s="53">
        <f t="shared" si="33"/>
        <v>20</v>
      </c>
      <c r="G231" s="61"/>
      <c r="H231" s="61"/>
      <c r="I231" s="53">
        <f t="shared" si="34"/>
        <v>0</v>
      </c>
      <c r="J231" s="53" t="str">
        <f t="shared" si="35"/>
        <v/>
      </c>
      <c r="K231" s="53">
        <f t="shared" si="36"/>
        <v>0</v>
      </c>
      <c r="L231" s="53">
        <f t="shared" si="37"/>
        <v>0</v>
      </c>
      <c r="M231" s="64">
        <f>IF(A231="",0,(IF(ISNUMBER(MAY_26!G231),MAY_26!G231,0)+IF(ISNUMBER(JUN_26!G231),JUN_26!G231,0)+IF(ISNUMBER(JUL_26!G231),JUL_26!G231,0))/3)</f>
        <v>0</v>
      </c>
      <c r="N231" s="64">
        <f t="shared" si="38"/>
        <v>0</v>
      </c>
      <c r="O231" s="64">
        <f t="shared" si="39"/>
        <v>0</v>
      </c>
      <c r="P231" s="64">
        <f t="shared" si="40"/>
        <v>0</v>
      </c>
      <c r="Q231" s="65" t="str">
        <f t="shared" si="41"/>
        <v/>
      </c>
      <c r="R231" s="66" t="str">
        <f t="shared" si="42"/>
        <v>OVERSTOCK</v>
      </c>
      <c r="S231" s="66" t="str">
        <f t="shared" si="43"/>
        <v>N/A</v>
      </c>
      <c r="T231" s="60"/>
    </row>
    <row r="232" spans="1:20" ht="16.5" customHeight="1" x14ac:dyDescent="0.35">
      <c r="A232" s="72" t="str">
        <f>IF(JAN_26!A232="","",JAN_26!A232)</f>
        <v>Tramadol Inject</v>
      </c>
      <c r="B232" s="72" t="str">
        <f>IF(JAN_26!B232="","",JAN_26!B232)</f>
        <v>amp</v>
      </c>
      <c r="C232" s="55">
        <f>IF(JAN_26!C232="","",JAN_26!C232)</f>
        <v>500</v>
      </c>
      <c r="D232" s="55">
        <f>IF(JUN_26!A232="","",JUN_26!F232)</f>
        <v>0</v>
      </c>
      <c r="E232" s="61"/>
      <c r="F232" s="55">
        <f t="shared" si="33"/>
        <v>0</v>
      </c>
      <c r="G232" s="61"/>
      <c r="H232" s="61"/>
      <c r="I232" s="55">
        <f t="shared" si="34"/>
        <v>0</v>
      </c>
      <c r="J232" s="55" t="str">
        <f t="shared" si="35"/>
        <v/>
      </c>
      <c r="K232" s="55">
        <f t="shared" si="36"/>
        <v>0</v>
      </c>
      <c r="L232" s="55">
        <f t="shared" si="37"/>
        <v>0</v>
      </c>
      <c r="M232" s="67">
        <f>IF(A232="",0,(IF(ISNUMBER(MAY_26!G232),MAY_26!G232,0)+IF(ISNUMBER(JUN_26!G232),JUN_26!G232,0)+IF(ISNUMBER(JUL_26!G232),JUL_26!G232,0))/3)</f>
        <v>0</v>
      </c>
      <c r="N232" s="67">
        <f t="shared" si="38"/>
        <v>0</v>
      </c>
      <c r="O232" s="67">
        <f t="shared" si="39"/>
        <v>0</v>
      </c>
      <c r="P232" s="67">
        <f t="shared" si="40"/>
        <v>0</v>
      </c>
      <c r="Q232" s="68" t="str">
        <f t="shared" si="41"/>
        <v/>
      </c>
      <c r="R232" s="69" t="str">
        <f t="shared" si="42"/>
        <v>STOCKOUT</v>
      </c>
      <c r="S232" s="69" t="str">
        <f t="shared" si="43"/>
        <v>N/A</v>
      </c>
      <c r="T232" s="60"/>
    </row>
    <row r="233" spans="1:20" ht="16.5" customHeight="1" x14ac:dyDescent="0.35">
      <c r="A233" s="71" t="str">
        <f>IF(JAN_26!A233="","",JAN_26!A233)</f>
        <v>Tretracycline eye oitment</v>
      </c>
      <c r="B233" s="71" t="str">
        <f>IF(JAN_26!B233="","",JAN_26!B233)</f>
        <v>tab</v>
      </c>
      <c r="C233" s="53">
        <f>IF(JAN_26!C233="","",JAN_26!C233)</f>
        <v>500</v>
      </c>
      <c r="D233" s="53">
        <f>IF(JUN_26!A233="","",JUN_26!F233)</f>
        <v>0</v>
      </c>
      <c r="E233" s="61"/>
      <c r="F233" s="53">
        <f t="shared" si="33"/>
        <v>0</v>
      </c>
      <c r="G233" s="61"/>
      <c r="H233" s="61"/>
      <c r="I233" s="53">
        <f t="shared" si="34"/>
        <v>0</v>
      </c>
      <c r="J233" s="53" t="str">
        <f t="shared" si="35"/>
        <v/>
      </c>
      <c r="K233" s="53">
        <f t="shared" si="36"/>
        <v>0</v>
      </c>
      <c r="L233" s="53">
        <f t="shared" si="37"/>
        <v>0</v>
      </c>
      <c r="M233" s="64">
        <f>IF(A233="",0,(IF(ISNUMBER(MAY_26!G233),MAY_26!G233,0)+IF(ISNUMBER(JUN_26!G233),JUN_26!G233,0)+IF(ISNUMBER(JUL_26!G233),JUL_26!G233,0))/3)</f>
        <v>0</v>
      </c>
      <c r="N233" s="64">
        <f t="shared" si="38"/>
        <v>0</v>
      </c>
      <c r="O233" s="64">
        <f t="shared" si="39"/>
        <v>0</v>
      </c>
      <c r="P233" s="64">
        <f t="shared" si="40"/>
        <v>0</v>
      </c>
      <c r="Q233" s="65" t="str">
        <f t="shared" si="41"/>
        <v/>
      </c>
      <c r="R233" s="66" t="str">
        <f t="shared" si="42"/>
        <v>STOCKOUT</v>
      </c>
      <c r="S233" s="66" t="str">
        <f t="shared" si="43"/>
        <v>N/A</v>
      </c>
      <c r="T233" s="60"/>
    </row>
    <row r="234" spans="1:20" ht="16.5" customHeight="1" x14ac:dyDescent="0.35">
      <c r="A234" s="72" t="str">
        <f>IF(JAN_26!A234="","",JAN_26!A234)</f>
        <v>Triam-denk inj</v>
      </c>
      <c r="B234" s="72" t="str">
        <f>IF(JAN_26!B234="","",JAN_26!B234)</f>
        <v>amp</v>
      </c>
      <c r="C234" s="55">
        <f>IF(JAN_26!C234="","",JAN_26!C234)</f>
        <v>2000</v>
      </c>
      <c r="D234" s="55">
        <f>IF(JUN_26!A234="","",JUN_26!F234)</f>
        <v>0</v>
      </c>
      <c r="E234" s="61"/>
      <c r="F234" s="55">
        <f t="shared" si="33"/>
        <v>0</v>
      </c>
      <c r="G234" s="61"/>
      <c r="H234" s="61"/>
      <c r="I234" s="55">
        <f t="shared" si="34"/>
        <v>0</v>
      </c>
      <c r="J234" s="55" t="str">
        <f t="shared" si="35"/>
        <v/>
      </c>
      <c r="K234" s="55">
        <f t="shared" si="36"/>
        <v>0</v>
      </c>
      <c r="L234" s="55">
        <f t="shared" si="37"/>
        <v>0</v>
      </c>
      <c r="M234" s="67">
        <f>IF(A234="",0,(IF(ISNUMBER(MAY_26!G234),MAY_26!G234,0)+IF(ISNUMBER(JUN_26!G234),JUN_26!G234,0)+IF(ISNUMBER(JUL_26!G234),JUL_26!G234,0))/3)</f>
        <v>0</v>
      </c>
      <c r="N234" s="67">
        <f t="shared" si="38"/>
        <v>0</v>
      </c>
      <c r="O234" s="67">
        <f t="shared" si="39"/>
        <v>0</v>
      </c>
      <c r="P234" s="67">
        <f t="shared" si="40"/>
        <v>0</v>
      </c>
      <c r="Q234" s="68" t="str">
        <f t="shared" si="41"/>
        <v/>
      </c>
      <c r="R234" s="69" t="str">
        <f t="shared" si="42"/>
        <v>STOCKOUT</v>
      </c>
      <c r="S234" s="69" t="str">
        <f t="shared" si="43"/>
        <v>N/A</v>
      </c>
      <c r="T234" s="60"/>
    </row>
    <row r="235" spans="1:20" ht="16.5" customHeight="1" x14ac:dyDescent="0.35">
      <c r="A235" s="71" t="str">
        <f>IF(JAN_26!A235="","",JAN_26!A235)</f>
        <v>tribact</v>
      </c>
      <c r="B235" s="71" t="str">
        <f>IF(JAN_26!B235="","",JAN_26!B235)</f>
        <v>tab</v>
      </c>
      <c r="C235" s="53">
        <f>IF(JAN_26!C235="","",JAN_26!C235)</f>
        <v>1500</v>
      </c>
      <c r="D235" s="53">
        <f>IF(JUN_26!A235="","",JUN_26!F235)</f>
        <v>0</v>
      </c>
      <c r="E235" s="61"/>
      <c r="F235" s="53">
        <f t="shared" si="33"/>
        <v>0</v>
      </c>
      <c r="G235" s="61"/>
      <c r="H235" s="61"/>
      <c r="I235" s="53">
        <f t="shared" si="34"/>
        <v>0</v>
      </c>
      <c r="J235" s="53" t="str">
        <f t="shared" si="35"/>
        <v/>
      </c>
      <c r="K235" s="53">
        <f t="shared" si="36"/>
        <v>0</v>
      </c>
      <c r="L235" s="53">
        <f t="shared" si="37"/>
        <v>0</v>
      </c>
      <c r="M235" s="64">
        <f>IF(A235="",0,(IF(ISNUMBER(MAY_26!G235),MAY_26!G235,0)+IF(ISNUMBER(JUN_26!G235),JUN_26!G235,0)+IF(ISNUMBER(JUL_26!G235),JUL_26!G235,0))/3)</f>
        <v>0</v>
      </c>
      <c r="N235" s="64">
        <f t="shared" si="38"/>
        <v>0</v>
      </c>
      <c r="O235" s="64">
        <f t="shared" si="39"/>
        <v>0</v>
      </c>
      <c r="P235" s="64">
        <f t="shared" si="40"/>
        <v>0</v>
      </c>
      <c r="Q235" s="65" t="str">
        <f t="shared" si="41"/>
        <v/>
      </c>
      <c r="R235" s="66" t="str">
        <f t="shared" si="42"/>
        <v>STOCKOUT</v>
      </c>
      <c r="S235" s="66" t="str">
        <f t="shared" si="43"/>
        <v>N/A</v>
      </c>
      <c r="T235" s="60"/>
    </row>
    <row r="236" spans="1:20" ht="16.5" customHeight="1" x14ac:dyDescent="0.35">
      <c r="A236" s="72" t="str">
        <f>IF(JAN_26!A236="","",JAN_26!A236)</f>
        <v>Trimadol capsules (50mg)</v>
      </c>
      <c r="B236" s="72" t="str">
        <f>IF(JAN_26!B236="","",JAN_26!B236)</f>
        <v>tab</v>
      </c>
      <c r="C236" s="55">
        <f>IF(JAN_26!C236="","",JAN_26!C236)</f>
        <v>50</v>
      </c>
      <c r="D236" s="55">
        <f>IF(JUN_26!A236="","",JUN_26!F236)</f>
        <v>0</v>
      </c>
      <c r="E236" s="61"/>
      <c r="F236" s="55">
        <f t="shared" si="33"/>
        <v>0</v>
      </c>
      <c r="G236" s="61"/>
      <c r="H236" s="61"/>
      <c r="I236" s="55">
        <f t="shared" si="34"/>
        <v>0</v>
      </c>
      <c r="J236" s="55" t="str">
        <f t="shared" si="35"/>
        <v/>
      </c>
      <c r="K236" s="55">
        <f t="shared" si="36"/>
        <v>0</v>
      </c>
      <c r="L236" s="55">
        <f t="shared" si="37"/>
        <v>0</v>
      </c>
      <c r="M236" s="67">
        <f>IF(A236="",0,(IF(ISNUMBER(MAY_26!G236),MAY_26!G236,0)+IF(ISNUMBER(JUN_26!G236),JUN_26!G236,0)+IF(ISNUMBER(JUL_26!G236),JUL_26!G236,0))/3)</f>
        <v>0</v>
      </c>
      <c r="N236" s="67">
        <f t="shared" si="38"/>
        <v>0</v>
      </c>
      <c r="O236" s="67">
        <f t="shared" si="39"/>
        <v>0</v>
      </c>
      <c r="P236" s="67">
        <f t="shared" si="40"/>
        <v>0</v>
      </c>
      <c r="Q236" s="68" t="str">
        <f t="shared" si="41"/>
        <v/>
      </c>
      <c r="R236" s="69" t="str">
        <f t="shared" si="42"/>
        <v>STOCKOUT</v>
      </c>
      <c r="S236" s="69" t="str">
        <f t="shared" si="43"/>
        <v>N/A</v>
      </c>
      <c r="T236" s="60"/>
    </row>
    <row r="237" spans="1:20" ht="16.5" customHeight="1" x14ac:dyDescent="0.35">
      <c r="A237" s="71" t="str">
        <f>IF(JAN_26!A237="","",JAN_26!A237)</f>
        <v>Unversterol sp</v>
      </c>
      <c r="B237" s="71" t="str">
        <f>IF(JAN_26!B237="","",JAN_26!B237)</f>
        <v>bottle</v>
      </c>
      <c r="C237" s="53">
        <f>IF(JAN_26!C237="","",JAN_26!C237)</f>
        <v>1800</v>
      </c>
      <c r="D237" s="53">
        <f>IF(JUN_26!A237="","",JUN_26!F237)</f>
        <v>0</v>
      </c>
      <c r="E237" s="61"/>
      <c r="F237" s="53">
        <f t="shared" si="33"/>
        <v>0</v>
      </c>
      <c r="G237" s="61"/>
      <c r="H237" s="61"/>
      <c r="I237" s="53">
        <f t="shared" si="34"/>
        <v>0</v>
      </c>
      <c r="J237" s="53" t="str">
        <f t="shared" si="35"/>
        <v/>
      </c>
      <c r="K237" s="53">
        <f t="shared" si="36"/>
        <v>0</v>
      </c>
      <c r="L237" s="53">
        <f t="shared" si="37"/>
        <v>0</v>
      </c>
      <c r="M237" s="64">
        <f>IF(A237="",0,(IF(ISNUMBER(MAY_26!G237),MAY_26!G237,0)+IF(ISNUMBER(JUN_26!G237),JUN_26!G237,0)+IF(ISNUMBER(JUL_26!G237),JUL_26!G237,0))/3)</f>
        <v>0</v>
      </c>
      <c r="N237" s="64">
        <f t="shared" si="38"/>
        <v>0</v>
      </c>
      <c r="O237" s="64">
        <f t="shared" si="39"/>
        <v>0</v>
      </c>
      <c r="P237" s="64">
        <f t="shared" si="40"/>
        <v>0</v>
      </c>
      <c r="Q237" s="65" t="str">
        <f t="shared" si="41"/>
        <v/>
      </c>
      <c r="R237" s="66" t="str">
        <f t="shared" si="42"/>
        <v>STOCKOUT</v>
      </c>
      <c r="S237" s="66" t="str">
        <f t="shared" si="43"/>
        <v>N/A</v>
      </c>
      <c r="T237" s="60"/>
    </row>
    <row r="238" spans="1:20" ht="16.5" customHeight="1" x14ac:dyDescent="0.35">
      <c r="A238" s="72" t="str">
        <f>IF(JAN_26!A238="","",JAN_26!A238)</f>
        <v>urinary catheter</v>
      </c>
      <c r="B238" s="72" t="str">
        <f>IF(JAN_26!B238="","",JAN_26!B238)</f>
        <v/>
      </c>
      <c r="C238" s="55">
        <f>IF(JAN_26!C238="","",JAN_26!C238)</f>
        <v>1000</v>
      </c>
      <c r="D238" s="55">
        <f>IF(JUN_26!A238="","",JUN_26!F238)</f>
        <v>0</v>
      </c>
      <c r="E238" s="61"/>
      <c r="F238" s="55">
        <f t="shared" si="33"/>
        <v>0</v>
      </c>
      <c r="G238" s="61"/>
      <c r="H238" s="61"/>
      <c r="I238" s="55">
        <f t="shared" si="34"/>
        <v>0</v>
      </c>
      <c r="J238" s="55" t="str">
        <f t="shared" si="35"/>
        <v/>
      </c>
      <c r="K238" s="55">
        <f t="shared" si="36"/>
        <v>0</v>
      </c>
      <c r="L238" s="55">
        <f t="shared" si="37"/>
        <v>0</v>
      </c>
      <c r="M238" s="67">
        <f>IF(A238="",0,(IF(ISNUMBER(MAY_26!G238),MAY_26!G238,0)+IF(ISNUMBER(JUN_26!G238),JUN_26!G238,0)+IF(ISNUMBER(JUL_26!G238),JUL_26!G238,0))/3)</f>
        <v>0</v>
      </c>
      <c r="N238" s="67">
        <f t="shared" si="38"/>
        <v>0</v>
      </c>
      <c r="O238" s="67">
        <f t="shared" si="39"/>
        <v>0</v>
      </c>
      <c r="P238" s="67">
        <f t="shared" si="40"/>
        <v>0</v>
      </c>
      <c r="Q238" s="68" t="str">
        <f t="shared" si="41"/>
        <v/>
      </c>
      <c r="R238" s="69" t="str">
        <f t="shared" si="42"/>
        <v>STOCKOUT</v>
      </c>
      <c r="S238" s="69" t="str">
        <f t="shared" si="43"/>
        <v>N/A</v>
      </c>
      <c r="T238" s="60"/>
    </row>
    <row r="239" spans="1:20" ht="16.5" customHeight="1" x14ac:dyDescent="0.35">
      <c r="A239" s="71" t="str">
        <f>IF(JAN_26!A239="","",JAN_26!A239)</f>
        <v>Urine bag</v>
      </c>
      <c r="B239" s="71" t="str">
        <f>IF(JAN_26!B239="","",JAN_26!B239)</f>
        <v>item</v>
      </c>
      <c r="C239" s="53">
        <f>IF(JAN_26!C239="","",JAN_26!C239)</f>
        <v>1500</v>
      </c>
      <c r="D239" s="53">
        <f>IF(JUN_26!A239="","",JUN_26!F239)</f>
        <v>49</v>
      </c>
      <c r="E239" s="61"/>
      <c r="F239" s="53">
        <f t="shared" si="33"/>
        <v>49</v>
      </c>
      <c r="G239" s="61"/>
      <c r="H239" s="61"/>
      <c r="I239" s="53">
        <f t="shared" si="34"/>
        <v>0</v>
      </c>
      <c r="J239" s="53" t="str">
        <f t="shared" si="35"/>
        <v/>
      </c>
      <c r="K239" s="53">
        <f t="shared" si="36"/>
        <v>0</v>
      </c>
      <c r="L239" s="53">
        <f t="shared" si="37"/>
        <v>73500</v>
      </c>
      <c r="M239" s="64">
        <f>IF(A239="",0,(IF(ISNUMBER(MAY_26!G239),MAY_26!G239,0)+IF(ISNUMBER(JUN_26!G239),JUN_26!G239,0)+IF(ISNUMBER(JUL_26!G239),JUL_26!G239,0))/3)</f>
        <v>0</v>
      </c>
      <c r="N239" s="64">
        <f t="shared" si="38"/>
        <v>0</v>
      </c>
      <c r="O239" s="64">
        <f t="shared" si="39"/>
        <v>0</v>
      </c>
      <c r="P239" s="64">
        <f t="shared" si="40"/>
        <v>0</v>
      </c>
      <c r="Q239" s="65" t="str">
        <f t="shared" si="41"/>
        <v/>
      </c>
      <c r="R239" s="66" t="str">
        <f t="shared" si="42"/>
        <v>OVERSTOCK</v>
      </c>
      <c r="S239" s="66" t="str">
        <f t="shared" si="43"/>
        <v>N/A</v>
      </c>
      <c r="T239" s="60"/>
    </row>
    <row r="240" spans="1:20" ht="16.5" customHeight="1" x14ac:dyDescent="0.35">
      <c r="A240" s="72" t="str">
        <f>IF(JAN_26!A240="","",JAN_26!A240)</f>
        <v>ventolene spray</v>
      </c>
      <c r="B240" s="72" t="str">
        <f>IF(JAN_26!B240="","",JAN_26!B240)</f>
        <v>bottle</v>
      </c>
      <c r="C240" s="55">
        <f>IF(JAN_26!C240="","",JAN_26!C240)</f>
        <v>3000</v>
      </c>
      <c r="D240" s="55">
        <f>IF(JUN_26!A240="","",JUN_26!F240)</f>
        <v>0</v>
      </c>
      <c r="E240" s="61"/>
      <c r="F240" s="55">
        <f t="shared" si="33"/>
        <v>0</v>
      </c>
      <c r="G240" s="61"/>
      <c r="H240" s="61"/>
      <c r="I240" s="55">
        <f t="shared" si="34"/>
        <v>0</v>
      </c>
      <c r="J240" s="55" t="str">
        <f t="shared" si="35"/>
        <v/>
      </c>
      <c r="K240" s="55">
        <f t="shared" si="36"/>
        <v>0</v>
      </c>
      <c r="L240" s="55">
        <f t="shared" si="37"/>
        <v>0</v>
      </c>
      <c r="M240" s="67">
        <f>IF(A240="",0,(IF(ISNUMBER(MAY_26!G240),MAY_26!G240,0)+IF(ISNUMBER(JUN_26!G240),JUN_26!G240,0)+IF(ISNUMBER(JUL_26!G240),JUL_26!G240,0))/3)</f>
        <v>0</v>
      </c>
      <c r="N240" s="67">
        <f t="shared" si="38"/>
        <v>0</v>
      </c>
      <c r="O240" s="67">
        <f t="shared" si="39"/>
        <v>0</v>
      </c>
      <c r="P240" s="67">
        <f t="shared" si="40"/>
        <v>0</v>
      </c>
      <c r="Q240" s="68" t="str">
        <f t="shared" si="41"/>
        <v/>
      </c>
      <c r="R240" s="69" t="str">
        <f t="shared" si="42"/>
        <v>STOCKOUT</v>
      </c>
      <c r="S240" s="69" t="str">
        <f t="shared" si="43"/>
        <v>N/A</v>
      </c>
      <c r="T240" s="60"/>
    </row>
    <row r="241" spans="1:20" ht="16.5" customHeight="1" x14ac:dyDescent="0.35">
      <c r="A241" s="71" t="str">
        <f>IF(JAN_26!A241="","",JAN_26!A241)</f>
        <v>Viseralgine inj</v>
      </c>
      <c r="B241" s="71" t="str">
        <f>IF(JAN_26!B241="","",JAN_26!B241)</f>
        <v>amp</v>
      </c>
      <c r="C241" s="53">
        <f>IF(JAN_26!C241="","",JAN_26!C241)</f>
        <v>500</v>
      </c>
      <c r="D241" s="53">
        <f>IF(JUN_26!A241="","",JUN_26!F241)</f>
        <v>0</v>
      </c>
      <c r="E241" s="61"/>
      <c r="F241" s="53">
        <f t="shared" si="33"/>
        <v>0</v>
      </c>
      <c r="G241" s="61"/>
      <c r="H241" s="61"/>
      <c r="I241" s="53">
        <f t="shared" si="34"/>
        <v>0</v>
      </c>
      <c r="J241" s="53" t="str">
        <f t="shared" si="35"/>
        <v/>
      </c>
      <c r="K241" s="53">
        <f t="shared" si="36"/>
        <v>0</v>
      </c>
      <c r="L241" s="53">
        <f t="shared" si="37"/>
        <v>0</v>
      </c>
      <c r="M241" s="64">
        <f>IF(A241="",0,(IF(ISNUMBER(MAY_26!G241),MAY_26!G241,0)+IF(ISNUMBER(JUN_26!G241),JUN_26!G241,0)+IF(ISNUMBER(JUL_26!G241),JUL_26!G241,0))/3)</f>
        <v>0</v>
      </c>
      <c r="N241" s="64">
        <f t="shared" si="38"/>
        <v>0</v>
      </c>
      <c r="O241" s="64">
        <f t="shared" si="39"/>
        <v>0</v>
      </c>
      <c r="P241" s="64">
        <f t="shared" si="40"/>
        <v>0</v>
      </c>
      <c r="Q241" s="65" t="str">
        <f t="shared" si="41"/>
        <v/>
      </c>
      <c r="R241" s="66" t="str">
        <f t="shared" si="42"/>
        <v>STOCKOUT</v>
      </c>
      <c r="S241" s="66" t="str">
        <f t="shared" si="43"/>
        <v>N/A</v>
      </c>
      <c r="T241" s="60"/>
    </row>
    <row r="242" spans="1:20" ht="16.5" customHeight="1" x14ac:dyDescent="0.35">
      <c r="A242" s="72" t="str">
        <f>IF(JAN_26!A242="","",JAN_26!A242)</f>
        <v>VIT B COMPLEX</v>
      </c>
      <c r="B242" s="72" t="str">
        <f>IF(JAN_26!B242="","",JAN_26!B242)</f>
        <v>bottle</v>
      </c>
      <c r="C242" s="55">
        <f>IF(JAN_26!C242="","",JAN_26!C242)</f>
        <v>1000</v>
      </c>
      <c r="D242" s="55">
        <f>IF(JUN_26!A242="","",JUN_26!F242)</f>
        <v>0</v>
      </c>
      <c r="E242" s="61"/>
      <c r="F242" s="55">
        <f t="shared" si="33"/>
        <v>0</v>
      </c>
      <c r="G242" s="61"/>
      <c r="H242" s="61"/>
      <c r="I242" s="55">
        <f t="shared" si="34"/>
        <v>0</v>
      </c>
      <c r="J242" s="55" t="str">
        <f t="shared" si="35"/>
        <v/>
      </c>
      <c r="K242" s="55">
        <f t="shared" si="36"/>
        <v>0</v>
      </c>
      <c r="L242" s="55">
        <f t="shared" si="37"/>
        <v>0</v>
      </c>
      <c r="M242" s="67">
        <f>IF(A242="",0,(IF(ISNUMBER(MAY_26!G242),MAY_26!G242,0)+IF(ISNUMBER(JUN_26!G242),JUN_26!G242,0)+IF(ISNUMBER(JUL_26!G242),JUL_26!G242,0))/3)</f>
        <v>0</v>
      </c>
      <c r="N242" s="67">
        <f t="shared" si="38"/>
        <v>0</v>
      </c>
      <c r="O242" s="67">
        <f t="shared" si="39"/>
        <v>0</v>
      </c>
      <c r="P242" s="67">
        <f t="shared" si="40"/>
        <v>0</v>
      </c>
      <c r="Q242" s="68" t="str">
        <f t="shared" si="41"/>
        <v/>
      </c>
      <c r="R242" s="69" t="str">
        <f t="shared" si="42"/>
        <v>STOCKOUT</v>
      </c>
      <c r="S242" s="69" t="str">
        <f t="shared" si="43"/>
        <v>N/A</v>
      </c>
      <c r="T242" s="60"/>
    </row>
    <row r="243" spans="1:20" ht="16.5" customHeight="1" x14ac:dyDescent="0.35">
      <c r="A243" s="71" t="str">
        <f>IF(JAN_26!A243="","",JAN_26!A243)</f>
        <v>Vit B complex injection</v>
      </c>
      <c r="B243" s="71" t="str">
        <f>IF(JAN_26!B243="","",JAN_26!B243)</f>
        <v>amp</v>
      </c>
      <c r="C243" s="53">
        <f>IF(JAN_26!C243="","",JAN_26!C243)</f>
        <v>200</v>
      </c>
      <c r="D243" s="53">
        <f>IF(JUN_26!A243="","",JUN_26!F243)</f>
        <v>97</v>
      </c>
      <c r="E243" s="61"/>
      <c r="F243" s="53">
        <f t="shared" si="33"/>
        <v>97</v>
      </c>
      <c r="G243" s="61"/>
      <c r="H243" s="61"/>
      <c r="I243" s="53">
        <f t="shared" si="34"/>
        <v>0</v>
      </c>
      <c r="J243" s="53" t="str">
        <f t="shared" si="35"/>
        <v/>
      </c>
      <c r="K243" s="53">
        <f t="shared" si="36"/>
        <v>0</v>
      </c>
      <c r="L243" s="53">
        <f t="shared" si="37"/>
        <v>19400</v>
      </c>
      <c r="M243" s="64">
        <f>IF(A243="",0,(IF(ISNUMBER(MAY_26!G243),MAY_26!G243,0)+IF(ISNUMBER(JUN_26!G243),JUN_26!G243,0)+IF(ISNUMBER(JUL_26!G243),JUL_26!G243,0))/3)</f>
        <v>0</v>
      </c>
      <c r="N243" s="64">
        <f t="shared" si="38"/>
        <v>0</v>
      </c>
      <c r="O243" s="64">
        <f t="shared" si="39"/>
        <v>0</v>
      </c>
      <c r="P243" s="64">
        <f t="shared" si="40"/>
        <v>0</v>
      </c>
      <c r="Q243" s="65" t="str">
        <f t="shared" si="41"/>
        <v/>
      </c>
      <c r="R243" s="66" t="str">
        <f t="shared" si="42"/>
        <v>OVERSTOCK</v>
      </c>
      <c r="S243" s="66" t="str">
        <f t="shared" si="43"/>
        <v>N/A</v>
      </c>
      <c r="T243" s="60"/>
    </row>
    <row r="244" spans="1:20" ht="16.5" customHeight="1" x14ac:dyDescent="0.35">
      <c r="A244" s="72" t="str">
        <f>IF(JAN_26!A244="","",JAN_26!A244)</f>
        <v>Vit B complex tablets</v>
      </c>
      <c r="B244" s="72" t="str">
        <f>IF(JAN_26!B244="","",JAN_26!B244)</f>
        <v>tablet</v>
      </c>
      <c r="C244" s="55">
        <f>IF(JAN_26!C244="","",JAN_26!C244)</f>
        <v>30</v>
      </c>
      <c r="D244" s="55">
        <f>IF(JUN_26!A244="","",JUN_26!F244)</f>
        <v>270</v>
      </c>
      <c r="E244" s="61"/>
      <c r="F244" s="55">
        <f t="shared" si="33"/>
        <v>270</v>
      </c>
      <c r="G244" s="61"/>
      <c r="H244" s="61"/>
      <c r="I244" s="55">
        <f t="shared" si="34"/>
        <v>0</v>
      </c>
      <c r="J244" s="55" t="str">
        <f t="shared" si="35"/>
        <v/>
      </c>
      <c r="K244" s="55">
        <f t="shared" si="36"/>
        <v>0</v>
      </c>
      <c r="L244" s="55">
        <f t="shared" si="37"/>
        <v>8100</v>
      </c>
      <c r="M244" s="67">
        <f>IF(A244="",0,(IF(ISNUMBER(MAY_26!G244),MAY_26!G244,0)+IF(ISNUMBER(JUN_26!G244),JUN_26!G244,0)+IF(ISNUMBER(JUL_26!G244),JUL_26!G244,0))/3)</f>
        <v>0</v>
      </c>
      <c r="N244" s="67">
        <f t="shared" si="38"/>
        <v>0</v>
      </c>
      <c r="O244" s="67">
        <f t="shared" si="39"/>
        <v>0</v>
      </c>
      <c r="P244" s="67">
        <f t="shared" si="40"/>
        <v>0</v>
      </c>
      <c r="Q244" s="68" t="str">
        <f t="shared" si="41"/>
        <v/>
      </c>
      <c r="R244" s="69" t="str">
        <f t="shared" si="42"/>
        <v>OVERSTOCK</v>
      </c>
      <c r="S244" s="69" t="str">
        <f t="shared" si="43"/>
        <v>N/A</v>
      </c>
      <c r="T244" s="60"/>
    </row>
    <row r="245" spans="1:20" ht="16.5" customHeight="1" x14ac:dyDescent="0.35">
      <c r="A245" s="71" t="str">
        <f>IF(JAN_26!A245="","",JAN_26!A245)</f>
        <v>vit k injection</v>
      </c>
      <c r="B245" s="71" t="str">
        <f>IF(JAN_26!B245="","",JAN_26!B245)</f>
        <v>amp</v>
      </c>
      <c r="C245" s="53">
        <f>IF(JAN_26!C245="","",JAN_26!C245)</f>
        <v>500</v>
      </c>
      <c r="D245" s="53">
        <f>IF(JUN_26!A245="","",JUN_26!F245)</f>
        <v>0</v>
      </c>
      <c r="E245" s="61"/>
      <c r="F245" s="53">
        <f t="shared" si="33"/>
        <v>0</v>
      </c>
      <c r="G245" s="61"/>
      <c r="H245" s="61"/>
      <c r="I245" s="53">
        <f t="shared" si="34"/>
        <v>0</v>
      </c>
      <c r="J245" s="53" t="str">
        <f t="shared" si="35"/>
        <v/>
      </c>
      <c r="K245" s="53">
        <f t="shared" si="36"/>
        <v>0</v>
      </c>
      <c r="L245" s="53">
        <f t="shared" si="37"/>
        <v>0</v>
      </c>
      <c r="M245" s="64">
        <f>IF(A245="",0,(IF(ISNUMBER(MAY_26!G245),MAY_26!G245,0)+IF(ISNUMBER(JUN_26!G245),JUN_26!G245,0)+IF(ISNUMBER(JUL_26!G245),JUL_26!G245,0))/3)</f>
        <v>0</v>
      </c>
      <c r="N245" s="64">
        <f t="shared" si="38"/>
        <v>0</v>
      </c>
      <c r="O245" s="64">
        <f t="shared" si="39"/>
        <v>0</v>
      </c>
      <c r="P245" s="64">
        <f t="shared" si="40"/>
        <v>0</v>
      </c>
      <c r="Q245" s="65" t="str">
        <f t="shared" si="41"/>
        <v/>
      </c>
      <c r="R245" s="66" t="str">
        <f t="shared" si="42"/>
        <v>STOCKOUT</v>
      </c>
      <c r="S245" s="66" t="str">
        <f t="shared" si="43"/>
        <v>N/A</v>
      </c>
      <c r="T245" s="60"/>
    </row>
    <row r="246" spans="1:20" ht="16.5" customHeight="1" x14ac:dyDescent="0.35">
      <c r="A246" s="72" t="str">
        <f>IF(JAN_26!A246="","",JAN_26!A246)</f>
        <v>Vogalene inj</v>
      </c>
      <c r="B246" s="72" t="str">
        <f>IF(JAN_26!B246="","",JAN_26!B246)</f>
        <v>amp</v>
      </c>
      <c r="C246" s="55">
        <f>IF(JAN_26!C246="","",JAN_26!C246)</f>
        <v>500</v>
      </c>
      <c r="D246" s="55">
        <f>IF(JUN_26!A246="","",JUN_26!F246)</f>
        <v>0</v>
      </c>
      <c r="E246" s="61"/>
      <c r="F246" s="55">
        <f t="shared" si="33"/>
        <v>0</v>
      </c>
      <c r="G246" s="61"/>
      <c r="H246" s="61"/>
      <c r="I246" s="55">
        <f t="shared" si="34"/>
        <v>0</v>
      </c>
      <c r="J246" s="55" t="str">
        <f t="shared" si="35"/>
        <v/>
      </c>
      <c r="K246" s="55">
        <f t="shared" si="36"/>
        <v>0</v>
      </c>
      <c r="L246" s="55">
        <f t="shared" si="37"/>
        <v>0</v>
      </c>
      <c r="M246" s="67">
        <f>IF(A246="",0,(IF(ISNUMBER(MAY_26!G246),MAY_26!G246,0)+IF(ISNUMBER(JUN_26!G246),JUN_26!G246,0)+IF(ISNUMBER(JUL_26!G246),JUL_26!G246,0))/3)</f>
        <v>0</v>
      </c>
      <c r="N246" s="67">
        <f t="shared" si="38"/>
        <v>0</v>
      </c>
      <c r="O246" s="67">
        <f t="shared" si="39"/>
        <v>0</v>
      </c>
      <c r="P246" s="67">
        <f t="shared" si="40"/>
        <v>0</v>
      </c>
      <c r="Q246" s="68" t="str">
        <f t="shared" si="41"/>
        <v/>
      </c>
      <c r="R246" s="69" t="str">
        <f t="shared" si="42"/>
        <v>STOCKOUT</v>
      </c>
      <c r="S246" s="69" t="str">
        <f t="shared" si="43"/>
        <v>N/A</v>
      </c>
      <c r="T246" s="60"/>
    </row>
    <row r="247" spans="1:20" ht="16.5" customHeight="1" x14ac:dyDescent="0.35">
      <c r="A247" s="71" t="str">
        <f>IF(JAN_26!A247="","",JAN_26!A247)</f>
        <v>Vogalene Suppository</v>
      </c>
      <c r="B247" s="71" t="str">
        <f>IF(JAN_26!B247="","",JAN_26!B247)</f>
        <v>suppo</v>
      </c>
      <c r="C247" s="53">
        <f>IF(JAN_26!C247="","",JAN_26!C247)</f>
        <v>150</v>
      </c>
      <c r="D247" s="53">
        <f>IF(JUN_26!A247="","",JUN_26!F247)</f>
        <v>0</v>
      </c>
      <c r="E247" s="61"/>
      <c r="F247" s="53">
        <f t="shared" si="33"/>
        <v>0</v>
      </c>
      <c r="G247" s="61"/>
      <c r="H247" s="61"/>
      <c r="I247" s="53">
        <f t="shared" si="34"/>
        <v>0</v>
      </c>
      <c r="J247" s="53" t="str">
        <f t="shared" si="35"/>
        <v/>
      </c>
      <c r="K247" s="53">
        <f t="shared" si="36"/>
        <v>0</v>
      </c>
      <c r="L247" s="53">
        <f t="shared" si="37"/>
        <v>0</v>
      </c>
      <c r="M247" s="64">
        <f>IF(A247="",0,(IF(ISNUMBER(MAY_26!G247),MAY_26!G247,0)+IF(ISNUMBER(JUN_26!G247),JUN_26!G247,0)+IF(ISNUMBER(JUL_26!G247),JUL_26!G247,0))/3)</f>
        <v>0</v>
      </c>
      <c r="N247" s="64">
        <f t="shared" si="38"/>
        <v>0</v>
      </c>
      <c r="O247" s="64">
        <f t="shared" si="39"/>
        <v>0</v>
      </c>
      <c r="P247" s="64">
        <f t="shared" si="40"/>
        <v>0</v>
      </c>
      <c r="Q247" s="65" t="str">
        <f t="shared" si="41"/>
        <v/>
      </c>
      <c r="R247" s="66" t="str">
        <f t="shared" si="42"/>
        <v>STOCKOUT</v>
      </c>
      <c r="S247" s="66" t="str">
        <f t="shared" si="43"/>
        <v>N/A</v>
      </c>
      <c r="T247" s="60"/>
    </row>
    <row r="248" spans="1:20" ht="16.5" customHeight="1" x14ac:dyDescent="0.35">
      <c r="A248" s="72" t="str">
        <f>IF(JAN_26!A248="","",JAN_26!A248)</f>
        <v>NZOZONE</v>
      </c>
      <c r="B248" s="72" t="str">
        <f>IF(JAN_26!B248="","",JAN_26!B248)</f>
        <v>suppo</v>
      </c>
      <c r="C248" s="55">
        <f>IF(JAN_26!C248="","",JAN_26!C248)</f>
        <v>150</v>
      </c>
      <c r="D248" s="55">
        <f>IF(JUN_26!A248="","",JUN_26!F248)</f>
        <v>10</v>
      </c>
      <c r="E248" s="61"/>
      <c r="F248" s="55">
        <f t="shared" si="33"/>
        <v>10</v>
      </c>
      <c r="G248" s="61"/>
      <c r="H248" s="61"/>
      <c r="I248" s="55">
        <f t="shared" si="34"/>
        <v>0</v>
      </c>
      <c r="J248" s="55" t="str">
        <f t="shared" si="35"/>
        <v/>
      </c>
      <c r="K248" s="55">
        <f t="shared" si="36"/>
        <v>0</v>
      </c>
      <c r="L248" s="55">
        <f t="shared" si="37"/>
        <v>1500</v>
      </c>
      <c r="M248" s="67">
        <f>IF(A248="",0,(IF(ISNUMBER(MAY_26!G248),MAY_26!G248,0)+IF(ISNUMBER(JUN_26!G248),JUN_26!G248,0)+IF(ISNUMBER(JUL_26!G248),JUL_26!G248,0))/3)</f>
        <v>0</v>
      </c>
      <c r="N248" s="67">
        <f t="shared" si="38"/>
        <v>0</v>
      </c>
      <c r="O248" s="67">
        <f t="shared" si="39"/>
        <v>0</v>
      </c>
      <c r="P248" s="67">
        <f t="shared" si="40"/>
        <v>0</v>
      </c>
      <c r="Q248" s="68" t="str">
        <f t="shared" si="41"/>
        <v/>
      </c>
      <c r="R248" s="69" t="str">
        <f t="shared" si="42"/>
        <v>OVERSTOCK</v>
      </c>
      <c r="S248" s="69" t="str">
        <f t="shared" si="43"/>
        <v>N/A</v>
      </c>
      <c r="T248" s="60"/>
    </row>
    <row r="249" spans="1:20" ht="16.5" customHeight="1" x14ac:dyDescent="0.35">
      <c r="A249" s="71" t="str">
        <f>IF(JAN_26!A249="","",JAN_26!A249)</f>
        <v/>
      </c>
      <c r="B249" s="71" t="str">
        <f>IF(JAN_26!B249="","",JAN_26!B249)</f>
        <v/>
      </c>
      <c r="C249" s="53" t="str">
        <f>IF(JAN_26!C249="","",JAN_26!C249)</f>
        <v/>
      </c>
      <c r="D249" s="53" t="str">
        <f>IF(JUN_26!A249="","",JUN_26!F249)</f>
        <v/>
      </c>
      <c r="E249" s="61"/>
      <c r="F249" s="53" t="str">
        <f t="shared" si="33"/>
        <v/>
      </c>
      <c r="G249" s="61"/>
      <c r="H249" s="61"/>
      <c r="I249" s="53">
        <f t="shared" si="34"/>
        <v>0</v>
      </c>
      <c r="J249" s="53" t="str">
        <f t="shared" si="35"/>
        <v/>
      </c>
      <c r="K249" s="53">
        <f t="shared" si="36"/>
        <v>0</v>
      </c>
      <c r="L249" s="53">
        <f t="shared" si="37"/>
        <v>0</v>
      </c>
      <c r="M249" s="64">
        <f>IF(A249="",0,(IF(ISNUMBER(MAY_26!G249),MAY_26!G249,0)+IF(ISNUMBER(JUN_26!G249),JUN_26!G249,0)+IF(ISNUMBER(JUL_26!G249),JUL_26!G249,0))/3)</f>
        <v>0</v>
      </c>
      <c r="N249" s="64">
        <f t="shared" si="38"/>
        <v>0</v>
      </c>
      <c r="O249" s="64">
        <f t="shared" si="39"/>
        <v>0</v>
      </c>
      <c r="P249" s="64">
        <f t="shared" si="40"/>
        <v>0</v>
      </c>
      <c r="Q249" s="65" t="str">
        <f t="shared" si="41"/>
        <v/>
      </c>
      <c r="R249" s="66" t="str">
        <f t="shared" si="42"/>
        <v/>
      </c>
      <c r="S249" s="66" t="str">
        <f t="shared" si="43"/>
        <v>N/A</v>
      </c>
      <c r="T249" s="60"/>
    </row>
    <row r="250" spans="1:20" ht="16.5" customHeight="1" x14ac:dyDescent="0.35">
      <c r="A250" s="72" t="str">
        <f>IF(JAN_26!A250="","",JAN_26!A250)</f>
        <v/>
      </c>
      <c r="B250" s="72" t="str">
        <f>IF(JAN_26!B250="","",JAN_26!B250)</f>
        <v/>
      </c>
      <c r="C250" s="55" t="str">
        <f>IF(JAN_26!C250="","",JAN_26!C250)</f>
        <v/>
      </c>
      <c r="D250" s="55" t="str">
        <f>IF(JUN_26!A250="","",JUN_26!F250)</f>
        <v/>
      </c>
      <c r="E250" s="61"/>
      <c r="F250" s="55" t="str">
        <f t="shared" si="33"/>
        <v/>
      </c>
      <c r="G250" s="61"/>
      <c r="H250" s="61"/>
      <c r="I250" s="55">
        <f t="shared" si="34"/>
        <v>0</v>
      </c>
      <c r="J250" s="55" t="str">
        <f t="shared" si="35"/>
        <v/>
      </c>
      <c r="K250" s="55">
        <f t="shared" si="36"/>
        <v>0</v>
      </c>
      <c r="L250" s="55">
        <f t="shared" si="37"/>
        <v>0</v>
      </c>
      <c r="M250" s="67">
        <f>IF(A250="",0,(IF(ISNUMBER(MAY_26!G250),MAY_26!G250,0)+IF(ISNUMBER(JUN_26!G250),JUN_26!G250,0)+IF(ISNUMBER(JUL_26!G250),JUL_26!G250,0))/3)</f>
        <v>0</v>
      </c>
      <c r="N250" s="67">
        <f t="shared" si="38"/>
        <v>0</v>
      </c>
      <c r="O250" s="67">
        <f t="shared" si="39"/>
        <v>0</v>
      </c>
      <c r="P250" s="67">
        <f t="shared" si="40"/>
        <v>0</v>
      </c>
      <c r="Q250" s="68" t="str">
        <f t="shared" si="41"/>
        <v/>
      </c>
      <c r="R250" s="69" t="str">
        <f t="shared" si="42"/>
        <v/>
      </c>
      <c r="S250" s="69" t="str">
        <f t="shared" si="43"/>
        <v>N/A</v>
      </c>
      <c r="T250" s="60"/>
    </row>
    <row r="251" spans="1:20" ht="16.5" customHeight="1" x14ac:dyDescent="0.35">
      <c r="A251" s="71" t="str">
        <f>IF(JAN_26!A251="","",JAN_26!A251)</f>
        <v/>
      </c>
      <c r="B251" s="71" t="str">
        <f>IF(JAN_26!B251="","",JAN_26!B251)</f>
        <v/>
      </c>
      <c r="C251" s="53" t="str">
        <f>IF(JAN_26!C251="","",JAN_26!C251)</f>
        <v/>
      </c>
      <c r="D251" s="53" t="str">
        <f>IF(JUN_26!A251="","",JUN_26!F251)</f>
        <v/>
      </c>
      <c r="E251" s="61"/>
      <c r="F251" s="53" t="str">
        <f t="shared" si="33"/>
        <v/>
      </c>
      <c r="G251" s="61"/>
      <c r="H251" s="61"/>
      <c r="I251" s="53">
        <f t="shared" si="34"/>
        <v>0</v>
      </c>
      <c r="J251" s="53" t="str">
        <f t="shared" si="35"/>
        <v/>
      </c>
      <c r="K251" s="53">
        <f t="shared" si="36"/>
        <v>0</v>
      </c>
      <c r="L251" s="53">
        <f t="shared" si="37"/>
        <v>0</v>
      </c>
      <c r="M251" s="64">
        <f>IF(A251="",0,(IF(ISNUMBER(MAY_26!G251),MAY_26!G251,0)+IF(ISNUMBER(JUN_26!G251),JUN_26!G251,0)+IF(ISNUMBER(JUL_26!G251),JUL_26!G251,0))/3)</f>
        <v>0</v>
      </c>
      <c r="N251" s="64">
        <f t="shared" si="38"/>
        <v>0</v>
      </c>
      <c r="O251" s="64">
        <f t="shared" si="39"/>
        <v>0</v>
      </c>
      <c r="P251" s="64">
        <f t="shared" si="40"/>
        <v>0</v>
      </c>
      <c r="Q251" s="65" t="str">
        <f t="shared" si="41"/>
        <v/>
      </c>
      <c r="R251" s="66" t="str">
        <f t="shared" si="42"/>
        <v/>
      </c>
      <c r="S251" s="66" t="str">
        <f t="shared" si="43"/>
        <v>N/A</v>
      </c>
      <c r="T251" s="60"/>
    </row>
    <row r="252" spans="1:20" ht="16.5" customHeight="1" x14ac:dyDescent="0.35">
      <c r="A252" s="72" t="str">
        <f>IF(JAN_26!A252="","",JAN_26!A252)</f>
        <v/>
      </c>
      <c r="B252" s="72" t="str">
        <f>IF(JAN_26!B252="","",JAN_26!B252)</f>
        <v/>
      </c>
      <c r="C252" s="55" t="str">
        <f>IF(JAN_26!C252="","",JAN_26!C252)</f>
        <v/>
      </c>
      <c r="D252" s="55" t="str">
        <f>IF(JUN_26!A252="","",JUN_26!F252)</f>
        <v/>
      </c>
      <c r="E252" s="61"/>
      <c r="F252" s="55" t="str">
        <f t="shared" si="33"/>
        <v/>
      </c>
      <c r="G252" s="61"/>
      <c r="H252" s="61"/>
      <c r="I252" s="55">
        <f t="shared" si="34"/>
        <v>0</v>
      </c>
      <c r="J252" s="55" t="str">
        <f t="shared" si="35"/>
        <v/>
      </c>
      <c r="K252" s="55">
        <f t="shared" si="36"/>
        <v>0</v>
      </c>
      <c r="L252" s="55">
        <f t="shared" si="37"/>
        <v>0</v>
      </c>
      <c r="M252" s="67">
        <f>IF(A252="",0,(IF(ISNUMBER(MAY_26!G252),MAY_26!G252,0)+IF(ISNUMBER(JUN_26!G252),JUN_26!G252,0)+IF(ISNUMBER(JUL_26!G252),JUL_26!G252,0))/3)</f>
        <v>0</v>
      </c>
      <c r="N252" s="67">
        <f t="shared" si="38"/>
        <v>0</v>
      </c>
      <c r="O252" s="67">
        <f t="shared" si="39"/>
        <v>0</v>
      </c>
      <c r="P252" s="67">
        <f t="shared" si="40"/>
        <v>0</v>
      </c>
      <c r="Q252" s="68" t="str">
        <f t="shared" si="41"/>
        <v/>
      </c>
      <c r="R252" s="69" t="str">
        <f t="shared" si="42"/>
        <v/>
      </c>
      <c r="S252" s="69" t="str">
        <f t="shared" si="43"/>
        <v>N/A</v>
      </c>
      <c r="T252" s="60"/>
    </row>
    <row r="253" spans="1:20" ht="16.5" customHeight="1" x14ac:dyDescent="0.35">
      <c r="A253" s="71" t="str">
        <f>IF(JAN_26!A253="","",JAN_26!A253)</f>
        <v/>
      </c>
      <c r="B253" s="71" t="str">
        <f>IF(JAN_26!B253="","",JAN_26!B253)</f>
        <v/>
      </c>
      <c r="C253" s="53" t="str">
        <f>IF(JAN_26!C253="","",JAN_26!C253)</f>
        <v/>
      </c>
      <c r="D253" s="53" t="str">
        <f>IF(JUN_26!A253="","",JUN_26!F253)</f>
        <v/>
      </c>
      <c r="E253" s="61"/>
      <c r="F253" s="53" t="str">
        <f t="shared" si="33"/>
        <v/>
      </c>
      <c r="G253" s="61"/>
      <c r="H253" s="61"/>
      <c r="I253" s="53">
        <f t="shared" si="34"/>
        <v>0</v>
      </c>
      <c r="J253" s="53" t="str">
        <f t="shared" si="35"/>
        <v/>
      </c>
      <c r="K253" s="53">
        <f t="shared" si="36"/>
        <v>0</v>
      </c>
      <c r="L253" s="53">
        <f t="shared" si="37"/>
        <v>0</v>
      </c>
      <c r="M253" s="64">
        <f>IF(A253="",0,(IF(ISNUMBER(MAY_26!G253),MAY_26!G253,0)+IF(ISNUMBER(JUN_26!G253),JUN_26!G253,0)+IF(ISNUMBER(JUL_26!G253),JUL_26!G253,0))/3)</f>
        <v>0</v>
      </c>
      <c r="N253" s="64">
        <f t="shared" si="38"/>
        <v>0</v>
      </c>
      <c r="O253" s="64">
        <f t="shared" si="39"/>
        <v>0</v>
      </c>
      <c r="P253" s="64">
        <f t="shared" si="40"/>
        <v>0</v>
      </c>
      <c r="Q253" s="65" t="str">
        <f t="shared" si="41"/>
        <v/>
      </c>
      <c r="R253" s="66" t="str">
        <f t="shared" si="42"/>
        <v/>
      </c>
      <c r="S253" s="66" t="str">
        <f t="shared" si="43"/>
        <v>N/A</v>
      </c>
      <c r="T253" s="60"/>
    </row>
    <row r="254" spans="1:20" ht="16.5" customHeight="1" x14ac:dyDescent="0.35">
      <c r="A254" s="72" t="str">
        <f>IF(JAN_26!A254="","",JAN_26!A254)</f>
        <v/>
      </c>
      <c r="B254" s="72" t="str">
        <f>IF(JAN_26!B254="","",JAN_26!B254)</f>
        <v/>
      </c>
      <c r="C254" s="55" t="str">
        <f>IF(JAN_26!C254="","",JAN_26!C254)</f>
        <v/>
      </c>
      <c r="D254" s="55" t="str">
        <f>IF(JUN_26!A254="","",JUN_26!F254)</f>
        <v/>
      </c>
      <c r="E254" s="61"/>
      <c r="F254" s="55" t="str">
        <f t="shared" si="33"/>
        <v/>
      </c>
      <c r="G254" s="61"/>
      <c r="H254" s="61"/>
      <c r="I254" s="55">
        <f t="shared" si="34"/>
        <v>0</v>
      </c>
      <c r="J254" s="55" t="str">
        <f t="shared" si="35"/>
        <v/>
      </c>
      <c r="K254" s="55">
        <f t="shared" si="36"/>
        <v>0</v>
      </c>
      <c r="L254" s="55">
        <f t="shared" si="37"/>
        <v>0</v>
      </c>
      <c r="M254" s="67">
        <f>IF(A254="",0,(IF(ISNUMBER(MAY_26!G254),MAY_26!G254,0)+IF(ISNUMBER(JUN_26!G254),JUN_26!G254,0)+IF(ISNUMBER(JUL_26!G254),JUL_26!G254,0))/3)</f>
        <v>0</v>
      </c>
      <c r="N254" s="67">
        <f t="shared" si="38"/>
        <v>0</v>
      </c>
      <c r="O254" s="67">
        <f t="shared" si="39"/>
        <v>0</v>
      </c>
      <c r="P254" s="67">
        <f t="shared" si="40"/>
        <v>0</v>
      </c>
      <c r="Q254" s="68" t="str">
        <f t="shared" si="41"/>
        <v/>
      </c>
      <c r="R254" s="69" t="str">
        <f t="shared" si="42"/>
        <v/>
      </c>
      <c r="S254" s="69" t="str">
        <f t="shared" si="43"/>
        <v>N/A</v>
      </c>
      <c r="T254" s="60"/>
    </row>
    <row r="255" spans="1:20" ht="16.5" customHeight="1" x14ac:dyDescent="0.35">
      <c r="A255" s="71" t="str">
        <f>IF(JAN_26!A255="","",JAN_26!A255)</f>
        <v/>
      </c>
      <c r="B255" s="71" t="str">
        <f>IF(JAN_26!B255="","",JAN_26!B255)</f>
        <v/>
      </c>
      <c r="C255" s="53" t="str">
        <f>IF(JAN_26!C255="","",JAN_26!C255)</f>
        <v/>
      </c>
      <c r="D255" s="53" t="str">
        <f>IF(JUN_26!A255="","",JUN_26!F255)</f>
        <v/>
      </c>
      <c r="E255" s="61"/>
      <c r="F255" s="53" t="str">
        <f t="shared" si="33"/>
        <v/>
      </c>
      <c r="G255" s="61"/>
      <c r="H255" s="61"/>
      <c r="I255" s="53">
        <f t="shared" si="34"/>
        <v>0</v>
      </c>
      <c r="J255" s="53" t="str">
        <f t="shared" si="35"/>
        <v/>
      </c>
      <c r="K255" s="53">
        <f t="shared" si="36"/>
        <v>0</v>
      </c>
      <c r="L255" s="53">
        <f t="shared" si="37"/>
        <v>0</v>
      </c>
      <c r="M255" s="64">
        <f>IF(A255="",0,(IF(ISNUMBER(MAY_26!G255),MAY_26!G255,0)+IF(ISNUMBER(JUN_26!G255),JUN_26!G255,0)+IF(ISNUMBER(JUL_26!G255),JUL_26!G255,0))/3)</f>
        <v>0</v>
      </c>
      <c r="N255" s="64">
        <f t="shared" si="38"/>
        <v>0</v>
      </c>
      <c r="O255" s="64">
        <f t="shared" si="39"/>
        <v>0</v>
      </c>
      <c r="P255" s="64">
        <f t="shared" si="40"/>
        <v>0</v>
      </c>
      <c r="Q255" s="65" t="str">
        <f t="shared" si="41"/>
        <v/>
      </c>
      <c r="R255" s="66" t="str">
        <f t="shared" si="42"/>
        <v/>
      </c>
      <c r="S255" s="66" t="str">
        <f t="shared" si="43"/>
        <v>N/A</v>
      </c>
      <c r="T255" s="60"/>
    </row>
    <row r="256" spans="1:20" ht="16.5" customHeight="1" x14ac:dyDescent="0.35">
      <c r="A256" s="72" t="str">
        <f>IF(JAN_26!A256="","",JAN_26!A256)</f>
        <v/>
      </c>
      <c r="B256" s="72" t="str">
        <f>IF(JAN_26!B256="","",JAN_26!B256)</f>
        <v/>
      </c>
      <c r="C256" s="55" t="str">
        <f>IF(JAN_26!C256="","",JAN_26!C256)</f>
        <v/>
      </c>
      <c r="D256" s="55" t="str">
        <f>IF(JUN_26!A256="","",JUN_26!F256)</f>
        <v/>
      </c>
      <c r="E256" s="61"/>
      <c r="F256" s="55" t="str">
        <f t="shared" si="33"/>
        <v/>
      </c>
      <c r="G256" s="61"/>
      <c r="H256" s="61"/>
      <c r="I256" s="55">
        <f t="shared" si="34"/>
        <v>0</v>
      </c>
      <c r="J256" s="55" t="str">
        <f t="shared" si="35"/>
        <v/>
      </c>
      <c r="K256" s="55">
        <f t="shared" si="36"/>
        <v>0</v>
      </c>
      <c r="L256" s="55">
        <f t="shared" si="37"/>
        <v>0</v>
      </c>
      <c r="M256" s="67">
        <f>IF(A256="",0,(IF(ISNUMBER(MAY_26!G256),MAY_26!G256,0)+IF(ISNUMBER(JUN_26!G256),JUN_26!G256,0)+IF(ISNUMBER(JUL_26!G256),JUL_26!G256,0))/3)</f>
        <v>0</v>
      </c>
      <c r="N256" s="67">
        <f t="shared" si="38"/>
        <v>0</v>
      </c>
      <c r="O256" s="67">
        <f t="shared" si="39"/>
        <v>0</v>
      </c>
      <c r="P256" s="67">
        <f t="shared" si="40"/>
        <v>0</v>
      </c>
      <c r="Q256" s="68" t="str">
        <f t="shared" si="41"/>
        <v/>
      </c>
      <c r="R256" s="69" t="str">
        <f t="shared" si="42"/>
        <v/>
      </c>
      <c r="S256" s="69" t="str">
        <f t="shared" si="43"/>
        <v>N/A</v>
      </c>
      <c r="T256" s="60"/>
    </row>
    <row r="257" spans="1:20" ht="16.5" customHeight="1" x14ac:dyDescent="0.35">
      <c r="A257" s="71" t="str">
        <f>IF(JAN_26!A257="","",JAN_26!A257)</f>
        <v/>
      </c>
      <c r="B257" s="71" t="str">
        <f>IF(JAN_26!B257="","",JAN_26!B257)</f>
        <v/>
      </c>
      <c r="C257" s="53" t="str">
        <f>IF(JAN_26!C257="","",JAN_26!C257)</f>
        <v/>
      </c>
      <c r="D257" s="53" t="str">
        <f>IF(JUN_26!A257="","",JUN_26!F257)</f>
        <v/>
      </c>
      <c r="E257" s="61"/>
      <c r="F257" s="53" t="str">
        <f t="shared" si="33"/>
        <v/>
      </c>
      <c r="G257" s="61"/>
      <c r="H257" s="61"/>
      <c r="I257" s="53">
        <f t="shared" si="34"/>
        <v>0</v>
      </c>
      <c r="J257" s="53" t="str">
        <f t="shared" si="35"/>
        <v/>
      </c>
      <c r="K257" s="53">
        <f t="shared" si="36"/>
        <v>0</v>
      </c>
      <c r="L257" s="53">
        <f t="shared" si="37"/>
        <v>0</v>
      </c>
      <c r="M257" s="64">
        <f>IF(A257="",0,(IF(ISNUMBER(MAY_26!G257),MAY_26!G257,0)+IF(ISNUMBER(JUN_26!G257),JUN_26!G257,0)+IF(ISNUMBER(JUL_26!G257),JUL_26!G257,0))/3)</f>
        <v>0</v>
      </c>
      <c r="N257" s="64">
        <f t="shared" si="38"/>
        <v>0</v>
      </c>
      <c r="O257" s="64">
        <f t="shared" si="39"/>
        <v>0</v>
      </c>
      <c r="P257" s="64">
        <f t="shared" si="40"/>
        <v>0</v>
      </c>
      <c r="Q257" s="65" t="str">
        <f t="shared" si="41"/>
        <v/>
      </c>
      <c r="R257" s="66" t="str">
        <f t="shared" si="42"/>
        <v/>
      </c>
      <c r="S257" s="66" t="str">
        <f t="shared" si="43"/>
        <v>N/A</v>
      </c>
      <c r="T257" s="60"/>
    </row>
    <row r="258" spans="1:20" ht="16.5" customHeight="1" x14ac:dyDescent="0.35">
      <c r="A258" s="72" t="str">
        <f>IF(JAN_26!A258="","",JAN_26!A258)</f>
        <v/>
      </c>
      <c r="B258" s="72" t="str">
        <f>IF(JAN_26!B258="","",JAN_26!B258)</f>
        <v/>
      </c>
      <c r="C258" s="55" t="str">
        <f>IF(JAN_26!C258="","",JAN_26!C258)</f>
        <v/>
      </c>
      <c r="D258" s="55" t="str">
        <f>IF(JUN_26!A258="","",JUN_26!F258)</f>
        <v/>
      </c>
      <c r="E258" s="61"/>
      <c r="F258" s="55" t="str">
        <f t="shared" si="33"/>
        <v/>
      </c>
      <c r="G258" s="61"/>
      <c r="H258" s="61"/>
      <c r="I258" s="55">
        <f t="shared" si="34"/>
        <v>0</v>
      </c>
      <c r="J258" s="55" t="str">
        <f t="shared" si="35"/>
        <v/>
      </c>
      <c r="K258" s="55">
        <f t="shared" si="36"/>
        <v>0</v>
      </c>
      <c r="L258" s="55">
        <f t="shared" si="37"/>
        <v>0</v>
      </c>
      <c r="M258" s="67">
        <f>IF(A258="",0,(IF(ISNUMBER(MAY_26!G258),MAY_26!G258,0)+IF(ISNUMBER(JUN_26!G258),JUN_26!G258,0)+IF(ISNUMBER(JUL_26!G258),JUL_26!G258,0))/3)</f>
        <v>0</v>
      </c>
      <c r="N258" s="67">
        <f t="shared" si="38"/>
        <v>0</v>
      </c>
      <c r="O258" s="67">
        <f t="shared" si="39"/>
        <v>0</v>
      </c>
      <c r="P258" s="67">
        <f t="shared" si="40"/>
        <v>0</v>
      </c>
      <c r="Q258" s="68" t="str">
        <f t="shared" si="41"/>
        <v/>
      </c>
      <c r="R258" s="69" t="str">
        <f t="shared" si="42"/>
        <v/>
      </c>
      <c r="S258" s="69" t="str">
        <f t="shared" si="43"/>
        <v>N/A</v>
      </c>
      <c r="T258" s="60"/>
    </row>
    <row r="259" spans="1:20" ht="16.5" customHeight="1" x14ac:dyDescent="0.35">
      <c r="A259" s="71" t="str">
        <f>IF(JAN_26!A259="","",JAN_26!A259)</f>
        <v/>
      </c>
      <c r="B259" s="71" t="str">
        <f>IF(JAN_26!B259="","",JAN_26!B259)</f>
        <v/>
      </c>
      <c r="C259" s="53" t="str">
        <f>IF(JAN_26!C259="","",JAN_26!C259)</f>
        <v/>
      </c>
      <c r="D259" s="53" t="str">
        <f>IF(JUN_26!A259="","",JUN_26!F259)</f>
        <v/>
      </c>
      <c r="E259" s="61"/>
      <c r="F259" s="53" t="str">
        <f t="shared" ref="F259:F322" si="44">IF(A259="","",D259+IF(ISNUMBER(E259),E259,0)-IF(ISNUMBER(G259),G259,0))</f>
        <v/>
      </c>
      <c r="G259" s="61"/>
      <c r="H259" s="61"/>
      <c r="I259" s="53">
        <f t="shared" ref="I259:I302" si="45">IF(AND(ISNUMBER(G259),ISNUMBER(C259)),G259*C259,0)</f>
        <v>0</v>
      </c>
      <c r="J259" s="53" t="str">
        <f t="shared" ref="J259:J322" si="46">IF(AND(ISNUMBER(G259),ISNUMBER(H259)),H259-I259,"")</f>
        <v/>
      </c>
      <c r="K259" s="53">
        <f t="shared" ref="K259:K302" si="47">IF(OR(A259="",M259=0),0,MAX(O259-F259,0))</f>
        <v>0</v>
      </c>
      <c r="L259" s="53">
        <f t="shared" ref="L259:L302" si="48">IF(AND(ISNUMBER(C259),ISNUMBER(F259)),F259*C259,0)</f>
        <v>0</v>
      </c>
      <c r="M259" s="64">
        <f>IF(A259="",0,(IF(ISNUMBER(MAY_26!G259),MAY_26!G259,0)+IF(ISNUMBER(JUN_26!G259),JUN_26!G259,0)+IF(ISNUMBER(JUL_26!G259),JUL_26!G259,0))/3)</f>
        <v>0</v>
      </c>
      <c r="N259" s="64">
        <f t="shared" ref="N259:N322" si="49">IF(M259=0,0,M259*Lead_Time_Months)</f>
        <v>0</v>
      </c>
      <c r="O259" s="64">
        <f t="shared" ref="O259:O302" si="50">IF(M259=0,0,M259*Max_Stock_Months)</f>
        <v>0</v>
      </c>
      <c r="P259" s="64">
        <f t="shared" ref="P259:P302" si="51">IF(M259=0,0,M259*Security_Stock_Months)</f>
        <v>0</v>
      </c>
      <c r="Q259" s="65" t="str">
        <f t="shared" ref="Q259:Q302" si="52">IF(OR(A259="",M259=0,F259&lt;=0),"",ROUND(F259/M259,1))</f>
        <v/>
      </c>
      <c r="R259" s="66" t="str">
        <f t="shared" ref="R259:R302" si="53">IF(A259="","",IF(F259&lt;=0,"STOCKOUT",IF(F259&lt;=P259,"LOW STOCK",IF(F259&gt;O259,"OVERSTOCK","ADEQUATE"))))</f>
        <v/>
      </c>
      <c r="S259" s="66" t="str">
        <f t="shared" ref="S259:S302" si="54">IF(AND(ISNUMBER(G259),ISNUMBER(H259)),IF(J259&gt;=0,"BALANCED","DEFICIT"),"N/A")</f>
        <v>N/A</v>
      </c>
      <c r="T259" s="60"/>
    </row>
    <row r="260" spans="1:20" ht="16.5" customHeight="1" x14ac:dyDescent="0.35">
      <c r="A260" s="72" t="str">
        <f>IF(JAN_26!A260="","",JAN_26!A260)</f>
        <v/>
      </c>
      <c r="B260" s="72" t="str">
        <f>IF(JAN_26!B260="","",JAN_26!B260)</f>
        <v/>
      </c>
      <c r="C260" s="55" t="str">
        <f>IF(JAN_26!C260="","",JAN_26!C260)</f>
        <v/>
      </c>
      <c r="D260" s="55" t="str">
        <f>IF(JUN_26!A260="","",JUN_26!F260)</f>
        <v/>
      </c>
      <c r="E260" s="61"/>
      <c r="F260" s="55" t="str">
        <f t="shared" si="44"/>
        <v/>
      </c>
      <c r="G260" s="61"/>
      <c r="H260" s="61"/>
      <c r="I260" s="55">
        <f t="shared" si="45"/>
        <v>0</v>
      </c>
      <c r="J260" s="55" t="str">
        <f t="shared" si="46"/>
        <v/>
      </c>
      <c r="K260" s="55">
        <f t="shared" si="47"/>
        <v>0</v>
      </c>
      <c r="L260" s="55">
        <f t="shared" si="48"/>
        <v>0</v>
      </c>
      <c r="M260" s="67">
        <f>IF(A260="",0,(IF(ISNUMBER(MAY_26!G260),MAY_26!G260,0)+IF(ISNUMBER(JUN_26!G260),JUN_26!G260,0)+IF(ISNUMBER(JUL_26!G260),JUL_26!G260,0))/3)</f>
        <v>0</v>
      </c>
      <c r="N260" s="67">
        <f t="shared" si="49"/>
        <v>0</v>
      </c>
      <c r="O260" s="67">
        <f t="shared" si="50"/>
        <v>0</v>
      </c>
      <c r="P260" s="67">
        <f t="shared" si="51"/>
        <v>0</v>
      </c>
      <c r="Q260" s="68" t="str">
        <f t="shared" si="52"/>
        <v/>
      </c>
      <c r="R260" s="69" t="str">
        <f t="shared" si="53"/>
        <v/>
      </c>
      <c r="S260" s="69" t="str">
        <f t="shared" si="54"/>
        <v>N/A</v>
      </c>
      <c r="T260" s="60"/>
    </row>
    <row r="261" spans="1:20" ht="16.5" customHeight="1" x14ac:dyDescent="0.35">
      <c r="A261" s="71" t="str">
        <f>IF(JAN_26!A261="","",JAN_26!A261)</f>
        <v/>
      </c>
      <c r="B261" s="71" t="str">
        <f>IF(JAN_26!B261="","",JAN_26!B261)</f>
        <v/>
      </c>
      <c r="C261" s="53" t="str">
        <f>IF(JAN_26!C261="","",JAN_26!C261)</f>
        <v/>
      </c>
      <c r="D261" s="53" t="str">
        <f>IF(JUN_26!A261="","",JUN_26!F261)</f>
        <v/>
      </c>
      <c r="E261" s="61"/>
      <c r="F261" s="53" t="str">
        <f t="shared" si="44"/>
        <v/>
      </c>
      <c r="G261" s="61"/>
      <c r="H261" s="61"/>
      <c r="I261" s="53">
        <f t="shared" si="45"/>
        <v>0</v>
      </c>
      <c r="J261" s="53" t="str">
        <f t="shared" si="46"/>
        <v/>
      </c>
      <c r="K261" s="53">
        <f t="shared" si="47"/>
        <v>0</v>
      </c>
      <c r="L261" s="53">
        <f t="shared" si="48"/>
        <v>0</v>
      </c>
      <c r="M261" s="64">
        <f>IF(A261="",0,(IF(ISNUMBER(MAY_26!G261),MAY_26!G261,0)+IF(ISNUMBER(JUN_26!G261),JUN_26!G261,0)+IF(ISNUMBER(JUL_26!G261),JUL_26!G261,0))/3)</f>
        <v>0</v>
      </c>
      <c r="N261" s="64">
        <f t="shared" si="49"/>
        <v>0</v>
      </c>
      <c r="O261" s="64">
        <f t="shared" si="50"/>
        <v>0</v>
      </c>
      <c r="P261" s="64">
        <f t="shared" si="51"/>
        <v>0</v>
      </c>
      <c r="Q261" s="65" t="str">
        <f t="shared" si="52"/>
        <v/>
      </c>
      <c r="R261" s="66" t="str">
        <f t="shared" si="53"/>
        <v/>
      </c>
      <c r="S261" s="66" t="str">
        <f t="shared" si="54"/>
        <v>N/A</v>
      </c>
      <c r="T261" s="60"/>
    </row>
    <row r="262" spans="1:20" ht="16.5" customHeight="1" x14ac:dyDescent="0.35">
      <c r="A262" s="72" t="str">
        <f>IF(JAN_26!A262="","",JAN_26!A262)</f>
        <v/>
      </c>
      <c r="B262" s="72" t="str">
        <f>IF(JAN_26!B262="","",JAN_26!B262)</f>
        <v/>
      </c>
      <c r="C262" s="55" t="str">
        <f>IF(JAN_26!C262="","",JAN_26!C262)</f>
        <v/>
      </c>
      <c r="D262" s="55" t="str">
        <f>IF(JUN_26!A262="","",JUN_26!F262)</f>
        <v/>
      </c>
      <c r="E262" s="61"/>
      <c r="F262" s="55" t="str">
        <f t="shared" si="44"/>
        <v/>
      </c>
      <c r="G262" s="61"/>
      <c r="H262" s="61"/>
      <c r="I262" s="55">
        <f t="shared" si="45"/>
        <v>0</v>
      </c>
      <c r="J262" s="55" t="str">
        <f t="shared" si="46"/>
        <v/>
      </c>
      <c r="K262" s="55">
        <f t="shared" si="47"/>
        <v>0</v>
      </c>
      <c r="L262" s="55">
        <f t="shared" si="48"/>
        <v>0</v>
      </c>
      <c r="M262" s="67">
        <f>IF(A262="",0,(IF(ISNUMBER(MAY_26!G262),MAY_26!G262,0)+IF(ISNUMBER(JUN_26!G262),JUN_26!G262,0)+IF(ISNUMBER(JUL_26!G262),JUL_26!G262,0))/3)</f>
        <v>0</v>
      </c>
      <c r="N262" s="67">
        <f t="shared" si="49"/>
        <v>0</v>
      </c>
      <c r="O262" s="67">
        <f t="shared" si="50"/>
        <v>0</v>
      </c>
      <c r="P262" s="67">
        <f t="shared" si="51"/>
        <v>0</v>
      </c>
      <c r="Q262" s="68" t="str">
        <f t="shared" si="52"/>
        <v/>
      </c>
      <c r="R262" s="69" t="str">
        <f t="shared" si="53"/>
        <v/>
      </c>
      <c r="S262" s="69" t="str">
        <f t="shared" si="54"/>
        <v>N/A</v>
      </c>
      <c r="T262" s="60"/>
    </row>
    <row r="263" spans="1:20" ht="16.5" customHeight="1" x14ac:dyDescent="0.35">
      <c r="A263" s="71" t="str">
        <f>IF(JAN_26!A263="","",JAN_26!A263)</f>
        <v/>
      </c>
      <c r="B263" s="71" t="str">
        <f>IF(JAN_26!B263="","",JAN_26!B263)</f>
        <v/>
      </c>
      <c r="C263" s="53" t="str">
        <f>IF(JAN_26!C263="","",JAN_26!C263)</f>
        <v/>
      </c>
      <c r="D263" s="53" t="str">
        <f>IF(JUN_26!A263="","",JUN_26!F263)</f>
        <v/>
      </c>
      <c r="E263" s="61"/>
      <c r="F263" s="53" t="str">
        <f t="shared" si="44"/>
        <v/>
      </c>
      <c r="G263" s="61"/>
      <c r="H263" s="61"/>
      <c r="I263" s="53">
        <f t="shared" si="45"/>
        <v>0</v>
      </c>
      <c r="J263" s="53" t="str">
        <f t="shared" si="46"/>
        <v/>
      </c>
      <c r="K263" s="53">
        <f t="shared" si="47"/>
        <v>0</v>
      </c>
      <c r="L263" s="53">
        <f t="shared" si="48"/>
        <v>0</v>
      </c>
      <c r="M263" s="64">
        <f>IF(A263="",0,(IF(ISNUMBER(MAY_26!G263),MAY_26!G263,0)+IF(ISNUMBER(JUN_26!G263),JUN_26!G263,0)+IF(ISNUMBER(JUL_26!G263),JUL_26!G263,0))/3)</f>
        <v>0</v>
      </c>
      <c r="N263" s="64">
        <f t="shared" si="49"/>
        <v>0</v>
      </c>
      <c r="O263" s="64">
        <f t="shared" si="50"/>
        <v>0</v>
      </c>
      <c r="P263" s="64">
        <f t="shared" si="51"/>
        <v>0</v>
      </c>
      <c r="Q263" s="65" t="str">
        <f t="shared" si="52"/>
        <v/>
      </c>
      <c r="R263" s="66" t="str">
        <f t="shared" si="53"/>
        <v/>
      </c>
      <c r="S263" s="66" t="str">
        <f t="shared" si="54"/>
        <v>N/A</v>
      </c>
      <c r="T263" s="60"/>
    </row>
    <row r="264" spans="1:20" ht="16.5" customHeight="1" x14ac:dyDescent="0.35">
      <c r="A264" s="72" t="str">
        <f>IF(JAN_26!A264="","",JAN_26!A264)</f>
        <v/>
      </c>
      <c r="B264" s="72" t="str">
        <f>IF(JAN_26!B264="","",JAN_26!B264)</f>
        <v/>
      </c>
      <c r="C264" s="55" t="str">
        <f>IF(JAN_26!C264="","",JAN_26!C264)</f>
        <v/>
      </c>
      <c r="D264" s="55" t="str">
        <f>IF(JUN_26!A264="","",JUN_26!F264)</f>
        <v/>
      </c>
      <c r="E264" s="61"/>
      <c r="F264" s="55" t="str">
        <f t="shared" si="44"/>
        <v/>
      </c>
      <c r="G264" s="61"/>
      <c r="H264" s="61"/>
      <c r="I264" s="55">
        <f t="shared" si="45"/>
        <v>0</v>
      </c>
      <c r="J264" s="55" t="str">
        <f t="shared" si="46"/>
        <v/>
      </c>
      <c r="K264" s="55">
        <f t="shared" si="47"/>
        <v>0</v>
      </c>
      <c r="L264" s="55">
        <f t="shared" si="48"/>
        <v>0</v>
      </c>
      <c r="M264" s="67">
        <f>IF(A264="",0,(IF(ISNUMBER(MAY_26!G264),MAY_26!G264,0)+IF(ISNUMBER(JUN_26!G264),JUN_26!G264,0)+IF(ISNUMBER(JUL_26!G264),JUL_26!G264,0))/3)</f>
        <v>0</v>
      </c>
      <c r="N264" s="67">
        <f t="shared" si="49"/>
        <v>0</v>
      </c>
      <c r="O264" s="67">
        <f t="shared" si="50"/>
        <v>0</v>
      </c>
      <c r="P264" s="67">
        <f t="shared" si="51"/>
        <v>0</v>
      </c>
      <c r="Q264" s="68" t="str">
        <f t="shared" si="52"/>
        <v/>
      </c>
      <c r="R264" s="69" t="str">
        <f t="shared" si="53"/>
        <v/>
      </c>
      <c r="S264" s="69" t="str">
        <f t="shared" si="54"/>
        <v>N/A</v>
      </c>
      <c r="T264" s="60"/>
    </row>
    <row r="265" spans="1:20" ht="16.5" customHeight="1" x14ac:dyDescent="0.35">
      <c r="A265" s="71" t="str">
        <f>IF(JAN_26!A265="","",JAN_26!A265)</f>
        <v/>
      </c>
      <c r="B265" s="71" t="str">
        <f>IF(JAN_26!B265="","",JAN_26!B265)</f>
        <v/>
      </c>
      <c r="C265" s="53" t="str">
        <f>IF(JAN_26!C265="","",JAN_26!C265)</f>
        <v/>
      </c>
      <c r="D265" s="53" t="str">
        <f>IF(JUN_26!A265="","",JUN_26!F265)</f>
        <v/>
      </c>
      <c r="E265" s="61"/>
      <c r="F265" s="53" t="str">
        <f t="shared" si="44"/>
        <v/>
      </c>
      <c r="G265" s="61"/>
      <c r="H265" s="61"/>
      <c r="I265" s="53">
        <f t="shared" si="45"/>
        <v>0</v>
      </c>
      <c r="J265" s="53" t="str">
        <f t="shared" si="46"/>
        <v/>
      </c>
      <c r="K265" s="53">
        <f t="shared" si="47"/>
        <v>0</v>
      </c>
      <c r="L265" s="53">
        <f t="shared" si="48"/>
        <v>0</v>
      </c>
      <c r="M265" s="64">
        <f>IF(A265="",0,(IF(ISNUMBER(MAY_26!G265),MAY_26!G265,0)+IF(ISNUMBER(JUN_26!G265),JUN_26!G265,0)+IF(ISNUMBER(JUL_26!G265),JUL_26!G265,0))/3)</f>
        <v>0</v>
      </c>
      <c r="N265" s="64">
        <f t="shared" si="49"/>
        <v>0</v>
      </c>
      <c r="O265" s="64">
        <f t="shared" si="50"/>
        <v>0</v>
      </c>
      <c r="P265" s="64">
        <f t="shared" si="51"/>
        <v>0</v>
      </c>
      <c r="Q265" s="65" t="str">
        <f t="shared" si="52"/>
        <v/>
      </c>
      <c r="R265" s="66" t="str">
        <f t="shared" si="53"/>
        <v/>
      </c>
      <c r="S265" s="66" t="str">
        <f t="shared" si="54"/>
        <v>N/A</v>
      </c>
      <c r="T265" s="60"/>
    </row>
    <row r="266" spans="1:20" ht="16.5" customHeight="1" x14ac:dyDescent="0.35">
      <c r="A266" s="72" t="str">
        <f>IF(JAN_26!A266="","",JAN_26!A266)</f>
        <v/>
      </c>
      <c r="B266" s="72" t="str">
        <f>IF(JAN_26!B266="","",JAN_26!B266)</f>
        <v/>
      </c>
      <c r="C266" s="55" t="str">
        <f>IF(JAN_26!C266="","",JAN_26!C266)</f>
        <v/>
      </c>
      <c r="D266" s="55" t="str">
        <f>IF(JUN_26!A266="","",JUN_26!F266)</f>
        <v/>
      </c>
      <c r="E266" s="61"/>
      <c r="F266" s="55" t="str">
        <f t="shared" si="44"/>
        <v/>
      </c>
      <c r="G266" s="61"/>
      <c r="H266" s="61"/>
      <c r="I266" s="55">
        <f t="shared" si="45"/>
        <v>0</v>
      </c>
      <c r="J266" s="55" t="str">
        <f t="shared" si="46"/>
        <v/>
      </c>
      <c r="K266" s="55">
        <f t="shared" si="47"/>
        <v>0</v>
      </c>
      <c r="L266" s="55">
        <f t="shared" si="48"/>
        <v>0</v>
      </c>
      <c r="M266" s="67">
        <f>IF(A266="",0,(IF(ISNUMBER(MAY_26!G266),MAY_26!G266,0)+IF(ISNUMBER(JUN_26!G266),JUN_26!G266,0)+IF(ISNUMBER(JUL_26!G266),JUL_26!G266,0))/3)</f>
        <v>0</v>
      </c>
      <c r="N266" s="67">
        <f t="shared" si="49"/>
        <v>0</v>
      </c>
      <c r="O266" s="67">
        <f t="shared" si="50"/>
        <v>0</v>
      </c>
      <c r="P266" s="67">
        <f t="shared" si="51"/>
        <v>0</v>
      </c>
      <c r="Q266" s="68" t="str">
        <f t="shared" si="52"/>
        <v/>
      </c>
      <c r="R266" s="69" t="str">
        <f t="shared" si="53"/>
        <v/>
      </c>
      <c r="S266" s="69" t="str">
        <f t="shared" si="54"/>
        <v>N/A</v>
      </c>
      <c r="T266" s="60"/>
    </row>
    <row r="267" spans="1:20" ht="16.5" customHeight="1" x14ac:dyDescent="0.35">
      <c r="A267" s="71" t="str">
        <f>IF(JAN_26!A267="","",JAN_26!A267)</f>
        <v/>
      </c>
      <c r="B267" s="71" t="str">
        <f>IF(JAN_26!B267="","",JAN_26!B267)</f>
        <v/>
      </c>
      <c r="C267" s="53" t="str">
        <f>IF(JAN_26!C267="","",JAN_26!C267)</f>
        <v/>
      </c>
      <c r="D267" s="53" t="str">
        <f>IF(JUN_26!A267="","",JUN_26!F267)</f>
        <v/>
      </c>
      <c r="E267" s="61"/>
      <c r="F267" s="53" t="str">
        <f t="shared" si="44"/>
        <v/>
      </c>
      <c r="G267" s="61"/>
      <c r="H267" s="61"/>
      <c r="I267" s="53">
        <f t="shared" si="45"/>
        <v>0</v>
      </c>
      <c r="J267" s="53" t="str">
        <f t="shared" si="46"/>
        <v/>
      </c>
      <c r="K267" s="53">
        <f t="shared" si="47"/>
        <v>0</v>
      </c>
      <c r="L267" s="53">
        <f t="shared" si="48"/>
        <v>0</v>
      </c>
      <c r="M267" s="64">
        <f>IF(A267="",0,(IF(ISNUMBER(MAY_26!G267),MAY_26!G267,0)+IF(ISNUMBER(JUN_26!G267),JUN_26!G267,0)+IF(ISNUMBER(JUL_26!G267),JUL_26!G267,0))/3)</f>
        <v>0</v>
      </c>
      <c r="N267" s="64">
        <f t="shared" si="49"/>
        <v>0</v>
      </c>
      <c r="O267" s="64">
        <f t="shared" si="50"/>
        <v>0</v>
      </c>
      <c r="P267" s="64">
        <f t="shared" si="51"/>
        <v>0</v>
      </c>
      <c r="Q267" s="65" t="str">
        <f t="shared" si="52"/>
        <v/>
      </c>
      <c r="R267" s="66" t="str">
        <f t="shared" si="53"/>
        <v/>
      </c>
      <c r="S267" s="66" t="str">
        <f t="shared" si="54"/>
        <v>N/A</v>
      </c>
      <c r="T267" s="60"/>
    </row>
    <row r="268" spans="1:20" ht="16.5" customHeight="1" x14ac:dyDescent="0.35">
      <c r="A268" s="72" t="str">
        <f>IF(JAN_26!A268="","",JAN_26!A268)</f>
        <v/>
      </c>
      <c r="B268" s="72" t="str">
        <f>IF(JAN_26!B268="","",JAN_26!B268)</f>
        <v/>
      </c>
      <c r="C268" s="55" t="str">
        <f>IF(JAN_26!C268="","",JAN_26!C268)</f>
        <v/>
      </c>
      <c r="D268" s="55" t="str">
        <f>IF(JUN_26!A268="","",JUN_26!F268)</f>
        <v/>
      </c>
      <c r="E268" s="61"/>
      <c r="F268" s="55" t="str">
        <f t="shared" si="44"/>
        <v/>
      </c>
      <c r="G268" s="61"/>
      <c r="H268" s="61"/>
      <c r="I268" s="55">
        <f t="shared" si="45"/>
        <v>0</v>
      </c>
      <c r="J268" s="55" t="str">
        <f t="shared" si="46"/>
        <v/>
      </c>
      <c r="K268" s="55">
        <f t="shared" si="47"/>
        <v>0</v>
      </c>
      <c r="L268" s="55">
        <f t="shared" si="48"/>
        <v>0</v>
      </c>
      <c r="M268" s="67">
        <f>IF(A268="",0,(IF(ISNUMBER(MAY_26!G268),MAY_26!G268,0)+IF(ISNUMBER(JUN_26!G268),JUN_26!G268,0)+IF(ISNUMBER(JUL_26!G268),JUL_26!G268,0))/3)</f>
        <v>0</v>
      </c>
      <c r="N268" s="67">
        <f t="shared" si="49"/>
        <v>0</v>
      </c>
      <c r="O268" s="67">
        <f t="shared" si="50"/>
        <v>0</v>
      </c>
      <c r="P268" s="67">
        <f t="shared" si="51"/>
        <v>0</v>
      </c>
      <c r="Q268" s="68" t="str">
        <f t="shared" si="52"/>
        <v/>
      </c>
      <c r="R268" s="69" t="str">
        <f t="shared" si="53"/>
        <v/>
      </c>
      <c r="S268" s="69" t="str">
        <f t="shared" si="54"/>
        <v>N/A</v>
      </c>
      <c r="T268" s="60"/>
    </row>
    <row r="269" spans="1:20" ht="16.5" customHeight="1" x14ac:dyDescent="0.35">
      <c r="A269" s="71" t="str">
        <f>IF(JAN_26!A269="","",JAN_26!A269)</f>
        <v/>
      </c>
      <c r="B269" s="71" t="str">
        <f>IF(JAN_26!B269="","",JAN_26!B269)</f>
        <v/>
      </c>
      <c r="C269" s="53" t="str">
        <f>IF(JAN_26!C269="","",JAN_26!C269)</f>
        <v/>
      </c>
      <c r="D269" s="53" t="str">
        <f>IF(JUN_26!A269="","",JUN_26!F269)</f>
        <v/>
      </c>
      <c r="E269" s="61"/>
      <c r="F269" s="53" t="str">
        <f t="shared" si="44"/>
        <v/>
      </c>
      <c r="G269" s="61"/>
      <c r="H269" s="61"/>
      <c r="I269" s="53">
        <f t="shared" si="45"/>
        <v>0</v>
      </c>
      <c r="J269" s="53" t="str">
        <f t="shared" si="46"/>
        <v/>
      </c>
      <c r="K269" s="53">
        <f t="shared" si="47"/>
        <v>0</v>
      </c>
      <c r="L269" s="53">
        <f t="shared" si="48"/>
        <v>0</v>
      </c>
      <c r="M269" s="64">
        <f>IF(A269="",0,(IF(ISNUMBER(MAY_26!G269),MAY_26!G269,0)+IF(ISNUMBER(JUN_26!G269),JUN_26!G269,0)+IF(ISNUMBER(JUL_26!G269),JUL_26!G269,0))/3)</f>
        <v>0</v>
      </c>
      <c r="N269" s="64">
        <f t="shared" si="49"/>
        <v>0</v>
      </c>
      <c r="O269" s="64">
        <f t="shared" si="50"/>
        <v>0</v>
      </c>
      <c r="P269" s="64">
        <f t="shared" si="51"/>
        <v>0</v>
      </c>
      <c r="Q269" s="65" t="str">
        <f t="shared" si="52"/>
        <v/>
      </c>
      <c r="R269" s="66" t="str">
        <f t="shared" si="53"/>
        <v/>
      </c>
      <c r="S269" s="66" t="str">
        <f t="shared" si="54"/>
        <v>N/A</v>
      </c>
      <c r="T269" s="60"/>
    </row>
    <row r="270" spans="1:20" ht="16.5" customHeight="1" x14ac:dyDescent="0.35">
      <c r="A270" s="72" t="str">
        <f>IF(JAN_26!A270="","",JAN_26!A270)</f>
        <v/>
      </c>
      <c r="B270" s="72" t="str">
        <f>IF(JAN_26!B270="","",JAN_26!B270)</f>
        <v/>
      </c>
      <c r="C270" s="55" t="str">
        <f>IF(JAN_26!C270="","",JAN_26!C270)</f>
        <v/>
      </c>
      <c r="D270" s="55" t="str">
        <f>IF(JUN_26!A270="","",JUN_26!F270)</f>
        <v/>
      </c>
      <c r="E270" s="61"/>
      <c r="F270" s="55" t="str">
        <f t="shared" si="44"/>
        <v/>
      </c>
      <c r="G270" s="61"/>
      <c r="H270" s="61"/>
      <c r="I270" s="55">
        <f t="shared" si="45"/>
        <v>0</v>
      </c>
      <c r="J270" s="55" t="str">
        <f t="shared" si="46"/>
        <v/>
      </c>
      <c r="K270" s="55">
        <f t="shared" si="47"/>
        <v>0</v>
      </c>
      <c r="L270" s="55">
        <f t="shared" si="48"/>
        <v>0</v>
      </c>
      <c r="M270" s="67">
        <f>IF(A270="",0,(IF(ISNUMBER(MAY_26!G270),MAY_26!G270,0)+IF(ISNUMBER(JUN_26!G270),JUN_26!G270,0)+IF(ISNUMBER(JUL_26!G270),JUL_26!G270,0))/3)</f>
        <v>0</v>
      </c>
      <c r="N270" s="67">
        <f t="shared" si="49"/>
        <v>0</v>
      </c>
      <c r="O270" s="67">
        <f t="shared" si="50"/>
        <v>0</v>
      </c>
      <c r="P270" s="67">
        <f t="shared" si="51"/>
        <v>0</v>
      </c>
      <c r="Q270" s="68" t="str">
        <f t="shared" si="52"/>
        <v/>
      </c>
      <c r="R270" s="69" t="str">
        <f t="shared" si="53"/>
        <v/>
      </c>
      <c r="S270" s="69" t="str">
        <f t="shared" si="54"/>
        <v>N/A</v>
      </c>
      <c r="T270" s="60"/>
    </row>
    <row r="271" spans="1:20" ht="16.5" customHeight="1" x14ac:dyDescent="0.35">
      <c r="A271" s="71" t="str">
        <f>IF(JAN_26!A271="","",JAN_26!A271)</f>
        <v/>
      </c>
      <c r="B271" s="71" t="str">
        <f>IF(JAN_26!B271="","",JAN_26!B271)</f>
        <v/>
      </c>
      <c r="C271" s="53" t="str">
        <f>IF(JAN_26!C271="","",JAN_26!C271)</f>
        <v/>
      </c>
      <c r="D271" s="53" t="str">
        <f>IF(JUN_26!A271="","",JUN_26!F271)</f>
        <v/>
      </c>
      <c r="E271" s="61"/>
      <c r="F271" s="53" t="str">
        <f t="shared" si="44"/>
        <v/>
      </c>
      <c r="G271" s="61"/>
      <c r="H271" s="61"/>
      <c r="I271" s="53">
        <f t="shared" si="45"/>
        <v>0</v>
      </c>
      <c r="J271" s="53" t="str">
        <f t="shared" si="46"/>
        <v/>
      </c>
      <c r="K271" s="53">
        <f t="shared" si="47"/>
        <v>0</v>
      </c>
      <c r="L271" s="53">
        <f t="shared" si="48"/>
        <v>0</v>
      </c>
      <c r="M271" s="64">
        <f>IF(A271="",0,(IF(ISNUMBER(MAY_26!G271),MAY_26!G271,0)+IF(ISNUMBER(JUN_26!G271),JUN_26!G271,0)+IF(ISNUMBER(JUL_26!G271),JUL_26!G271,0))/3)</f>
        <v>0</v>
      </c>
      <c r="N271" s="64">
        <f t="shared" si="49"/>
        <v>0</v>
      </c>
      <c r="O271" s="64">
        <f t="shared" si="50"/>
        <v>0</v>
      </c>
      <c r="P271" s="64">
        <f t="shared" si="51"/>
        <v>0</v>
      </c>
      <c r="Q271" s="65" t="str">
        <f t="shared" si="52"/>
        <v/>
      </c>
      <c r="R271" s="66" t="str">
        <f t="shared" si="53"/>
        <v/>
      </c>
      <c r="S271" s="66" t="str">
        <f t="shared" si="54"/>
        <v>N/A</v>
      </c>
      <c r="T271" s="60"/>
    </row>
    <row r="272" spans="1:20" ht="16.5" customHeight="1" x14ac:dyDescent="0.35">
      <c r="A272" s="72" t="str">
        <f>IF(JAN_26!A272="","",JAN_26!A272)</f>
        <v/>
      </c>
      <c r="B272" s="72" t="str">
        <f>IF(JAN_26!B272="","",JAN_26!B272)</f>
        <v/>
      </c>
      <c r="C272" s="55" t="str">
        <f>IF(JAN_26!C272="","",JAN_26!C272)</f>
        <v/>
      </c>
      <c r="D272" s="55" t="str">
        <f>IF(JUN_26!A272="","",JUN_26!F272)</f>
        <v/>
      </c>
      <c r="E272" s="61"/>
      <c r="F272" s="55" t="str">
        <f t="shared" si="44"/>
        <v/>
      </c>
      <c r="G272" s="61"/>
      <c r="H272" s="61"/>
      <c r="I272" s="55">
        <f t="shared" si="45"/>
        <v>0</v>
      </c>
      <c r="J272" s="55" t="str">
        <f t="shared" si="46"/>
        <v/>
      </c>
      <c r="K272" s="55">
        <f t="shared" si="47"/>
        <v>0</v>
      </c>
      <c r="L272" s="55">
        <f t="shared" si="48"/>
        <v>0</v>
      </c>
      <c r="M272" s="67">
        <f>IF(A272="",0,(IF(ISNUMBER(MAY_26!G272),MAY_26!G272,0)+IF(ISNUMBER(JUN_26!G272),JUN_26!G272,0)+IF(ISNUMBER(JUL_26!G272),JUL_26!G272,0))/3)</f>
        <v>0</v>
      </c>
      <c r="N272" s="67">
        <f t="shared" si="49"/>
        <v>0</v>
      </c>
      <c r="O272" s="67">
        <f t="shared" si="50"/>
        <v>0</v>
      </c>
      <c r="P272" s="67">
        <f t="shared" si="51"/>
        <v>0</v>
      </c>
      <c r="Q272" s="68" t="str">
        <f t="shared" si="52"/>
        <v/>
      </c>
      <c r="R272" s="69" t="str">
        <f t="shared" si="53"/>
        <v/>
      </c>
      <c r="S272" s="69" t="str">
        <f t="shared" si="54"/>
        <v>N/A</v>
      </c>
      <c r="T272" s="60"/>
    </row>
    <row r="273" spans="1:20" ht="16.5" customHeight="1" x14ac:dyDescent="0.35">
      <c r="A273" s="71" t="str">
        <f>IF(JAN_26!A273="","",JAN_26!A273)</f>
        <v/>
      </c>
      <c r="B273" s="71" t="str">
        <f>IF(JAN_26!B273="","",JAN_26!B273)</f>
        <v/>
      </c>
      <c r="C273" s="53" t="str">
        <f>IF(JAN_26!C273="","",JAN_26!C273)</f>
        <v/>
      </c>
      <c r="D273" s="53" t="str">
        <f>IF(JUN_26!A273="","",JUN_26!F273)</f>
        <v/>
      </c>
      <c r="E273" s="61"/>
      <c r="F273" s="53" t="str">
        <f t="shared" si="44"/>
        <v/>
      </c>
      <c r="G273" s="61"/>
      <c r="H273" s="61"/>
      <c r="I273" s="53">
        <f t="shared" si="45"/>
        <v>0</v>
      </c>
      <c r="J273" s="53" t="str">
        <f t="shared" si="46"/>
        <v/>
      </c>
      <c r="K273" s="53">
        <f t="shared" si="47"/>
        <v>0</v>
      </c>
      <c r="L273" s="53">
        <f t="shared" si="48"/>
        <v>0</v>
      </c>
      <c r="M273" s="64">
        <f>IF(A273="",0,(IF(ISNUMBER(MAY_26!G273),MAY_26!G273,0)+IF(ISNUMBER(JUN_26!G273),JUN_26!G273,0)+IF(ISNUMBER(JUL_26!G273),JUL_26!G273,0))/3)</f>
        <v>0</v>
      </c>
      <c r="N273" s="64">
        <f t="shared" si="49"/>
        <v>0</v>
      </c>
      <c r="O273" s="64">
        <f t="shared" si="50"/>
        <v>0</v>
      </c>
      <c r="P273" s="64">
        <f t="shared" si="51"/>
        <v>0</v>
      </c>
      <c r="Q273" s="65" t="str">
        <f t="shared" si="52"/>
        <v/>
      </c>
      <c r="R273" s="66" t="str">
        <f t="shared" si="53"/>
        <v/>
      </c>
      <c r="S273" s="66" t="str">
        <f t="shared" si="54"/>
        <v>N/A</v>
      </c>
      <c r="T273" s="60"/>
    </row>
    <row r="274" spans="1:20" ht="16.5" customHeight="1" x14ac:dyDescent="0.35">
      <c r="A274" s="72" t="str">
        <f>IF(JAN_26!A274="","",JAN_26!A274)</f>
        <v/>
      </c>
      <c r="B274" s="72" t="str">
        <f>IF(JAN_26!B274="","",JAN_26!B274)</f>
        <v/>
      </c>
      <c r="C274" s="55" t="str">
        <f>IF(JAN_26!C274="","",JAN_26!C274)</f>
        <v/>
      </c>
      <c r="D274" s="55" t="str">
        <f>IF(JUN_26!A274="","",JUN_26!F274)</f>
        <v/>
      </c>
      <c r="E274" s="61"/>
      <c r="F274" s="55" t="str">
        <f t="shared" si="44"/>
        <v/>
      </c>
      <c r="G274" s="61"/>
      <c r="H274" s="61"/>
      <c r="I274" s="55">
        <f t="shared" si="45"/>
        <v>0</v>
      </c>
      <c r="J274" s="55" t="str">
        <f t="shared" si="46"/>
        <v/>
      </c>
      <c r="K274" s="55">
        <f t="shared" si="47"/>
        <v>0</v>
      </c>
      <c r="L274" s="55">
        <f t="shared" si="48"/>
        <v>0</v>
      </c>
      <c r="M274" s="67">
        <f>IF(A274="",0,(IF(ISNUMBER(MAY_26!G274),MAY_26!G274,0)+IF(ISNUMBER(JUN_26!G274),JUN_26!G274,0)+IF(ISNUMBER(JUL_26!G274),JUL_26!G274,0))/3)</f>
        <v>0</v>
      </c>
      <c r="N274" s="67">
        <f t="shared" si="49"/>
        <v>0</v>
      </c>
      <c r="O274" s="67">
        <f t="shared" si="50"/>
        <v>0</v>
      </c>
      <c r="P274" s="67">
        <f t="shared" si="51"/>
        <v>0</v>
      </c>
      <c r="Q274" s="68" t="str">
        <f t="shared" si="52"/>
        <v/>
      </c>
      <c r="R274" s="69" t="str">
        <f t="shared" si="53"/>
        <v/>
      </c>
      <c r="S274" s="69" t="str">
        <f t="shared" si="54"/>
        <v>N/A</v>
      </c>
      <c r="T274" s="60"/>
    </row>
    <row r="275" spans="1:20" ht="16.5" customHeight="1" x14ac:dyDescent="0.35">
      <c r="A275" s="71" t="str">
        <f>IF(JAN_26!A275="","",JAN_26!A275)</f>
        <v/>
      </c>
      <c r="B275" s="71" t="str">
        <f>IF(JAN_26!B275="","",JAN_26!B275)</f>
        <v/>
      </c>
      <c r="C275" s="53" t="str">
        <f>IF(JAN_26!C275="","",JAN_26!C275)</f>
        <v/>
      </c>
      <c r="D275" s="53" t="str">
        <f>IF(JUN_26!A275="","",JUN_26!F275)</f>
        <v/>
      </c>
      <c r="E275" s="61"/>
      <c r="F275" s="53" t="str">
        <f t="shared" si="44"/>
        <v/>
      </c>
      <c r="G275" s="61"/>
      <c r="H275" s="61"/>
      <c r="I275" s="53">
        <f t="shared" si="45"/>
        <v>0</v>
      </c>
      <c r="J275" s="53" t="str">
        <f t="shared" si="46"/>
        <v/>
      </c>
      <c r="K275" s="53">
        <f t="shared" si="47"/>
        <v>0</v>
      </c>
      <c r="L275" s="53">
        <f t="shared" si="48"/>
        <v>0</v>
      </c>
      <c r="M275" s="64">
        <f>IF(A275="",0,(IF(ISNUMBER(MAY_26!G275),MAY_26!G275,0)+IF(ISNUMBER(JUN_26!G275),JUN_26!G275,0)+IF(ISNUMBER(JUL_26!G275),JUL_26!G275,0))/3)</f>
        <v>0</v>
      </c>
      <c r="N275" s="64">
        <f t="shared" si="49"/>
        <v>0</v>
      </c>
      <c r="O275" s="64">
        <f t="shared" si="50"/>
        <v>0</v>
      </c>
      <c r="P275" s="64">
        <f t="shared" si="51"/>
        <v>0</v>
      </c>
      <c r="Q275" s="65" t="str">
        <f t="shared" si="52"/>
        <v/>
      </c>
      <c r="R275" s="66" t="str">
        <f t="shared" si="53"/>
        <v/>
      </c>
      <c r="S275" s="66" t="str">
        <f t="shared" si="54"/>
        <v>N/A</v>
      </c>
      <c r="T275" s="60"/>
    </row>
    <row r="276" spans="1:20" ht="16.5" customHeight="1" x14ac:dyDescent="0.35">
      <c r="A276" s="72" t="str">
        <f>IF(JAN_26!A276="","",JAN_26!A276)</f>
        <v/>
      </c>
      <c r="B276" s="72" t="str">
        <f>IF(JAN_26!B276="","",JAN_26!B276)</f>
        <v/>
      </c>
      <c r="C276" s="55" t="str">
        <f>IF(JAN_26!C276="","",JAN_26!C276)</f>
        <v/>
      </c>
      <c r="D276" s="55" t="str">
        <f>IF(JUN_26!A276="","",JUN_26!F276)</f>
        <v/>
      </c>
      <c r="E276" s="61"/>
      <c r="F276" s="55" t="str">
        <f t="shared" si="44"/>
        <v/>
      </c>
      <c r="G276" s="61"/>
      <c r="H276" s="61"/>
      <c r="I276" s="55">
        <f t="shared" si="45"/>
        <v>0</v>
      </c>
      <c r="J276" s="55" t="str">
        <f t="shared" si="46"/>
        <v/>
      </c>
      <c r="K276" s="55">
        <f t="shared" si="47"/>
        <v>0</v>
      </c>
      <c r="L276" s="55">
        <f t="shared" si="48"/>
        <v>0</v>
      </c>
      <c r="M276" s="67">
        <f>IF(A276="",0,(IF(ISNUMBER(MAY_26!G276),MAY_26!G276,0)+IF(ISNUMBER(JUN_26!G276),JUN_26!G276,0)+IF(ISNUMBER(JUL_26!G276),JUL_26!G276,0))/3)</f>
        <v>0</v>
      </c>
      <c r="N276" s="67">
        <f t="shared" si="49"/>
        <v>0</v>
      </c>
      <c r="O276" s="67">
        <f t="shared" si="50"/>
        <v>0</v>
      </c>
      <c r="P276" s="67">
        <f t="shared" si="51"/>
        <v>0</v>
      </c>
      <c r="Q276" s="68" t="str">
        <f t="shared" si="52"/>
        <v/>
      </c>
      <c r="R276" s="69" t="str">
        <f t="shared" si="53"/>
        <v/>
      </c>
      <c r="S276" s="69" t="str">
        <f t="shared" si="54"/>
        <v>N/A</v>
      </c>
      <c r="T276" s="60"/>
    </row>
    <row r="277" spans="1:20" ht="16.5" customHeight="1" x14ac:dyDescent="0.35">
      <c r="A277" s="71" t="str">
        <f>IF(JAN_26!A277="","",JAN_26!A277)</f>
        <v/>
      </c>
      <c r="B277" s="71" t="str">
        <f>IF(JAN_26!B277="","",JAN_26!B277)</f>
        <v/>
      </c>
      <c r="C277" s="53" t="str">
        <f>IF(JAN_26!C277="","",JAN_26!C277)</f>
        <v/>
      </c>
      <c r="D277" s="53" t="str">
        <f>IF(JUN_26!A277="","",JUN_26!F277)</f>
        <v/>
      </c>
      <c r="E277" s="61"/>
      <c r="F277" s="53" t="str">
        <f t="shared" si="44"/>
        <v/>
      </c>
      <c r="G277" s="61"/>
      <c r="H277" s="61"/>
      <c r="I277" s="53">
        <f t="shared" si="45"/>
        <v>0</v>
      </c>
      <c r="J277" s="53" t="str">
        <f t="shared" si="46"/>
        <v/>
      </c>
      <c r="K277" s="53">
        <f t="shared" si="47"/>
        <v>0</v>
      </c>
      <c r="L277" s="53">
        <f t="shared" si="48"/>
        <v>0</v>
      </c>
      <c r="M277" s="64">
        <f>IF(A277="",0,(IF(ISNUMBER(MAY_26!G277),MAY_26!G277,0)+IF(ISNUMBER(JUN_26!G277),JUN_26!G277,0)+IF(ISNUMBER(JUL_26!G277),JUL_26!G277,0))/3)</f>
        <v>0</v>
      </c>
      <c r="N277" s="64">
        <f t="shared" si="49"/>
        <v>0</v>
      </c>
      <c r="O277" s="64">
        <f t="shared" si="50"/>
        <v>0</v>
      </c>
      <c r="P277" s="64">
        <f t="shared" si="51"/>
        <v>0</v>
      </c>
      <c r="Q277" s="65" t="str">
        <f t="shared" si="52"/>
        <v/>
      </c>
      <c r="R277" s="66" t="str">
        <f t="shared" si="53"/>
        <v/>
      </c>
      <c r="S277" s="66" t="str">
        <f t="shared" si="54"/>
        <v>N/A</v>
      </c>
      <c r="T277" s="60"/>
    </row>
    <row r="278" spans="1:20" ht="16.5" customHeight="1" x14ac:dyDescent="0.35">
      <c r="A278" s="72" t="str">
        <f>IF(JAN_26!A278="","",JAN_26!A278)</f>
        <v/>
      </c>
      <c r="B278" s="72" t="str">
        <f>IF(JAN_26!B278="","",JAN_26!B278)</f>
        <v/>
      </c>
      <c r="C278" s="55" t="str">
        <f>IF(JAN_26!C278="","",JAN_26!C278)</f>
        <v/>
      </c>
      <c r="D278" s="55" t="str">
        <f>IF(JUN_26!A278="","",JUN_26!F278)</f>
        <v/>
      </c>
      <c r="E278" s="61"/>
      <c r="F278" s="55" t="str">
        <f t="shared" si="44"/>
        <v/>
      </c>
      <c r="G278" s="61"/>
      <c r="H278" s="61"/>
      <c r="I278" s="55">
        <f t="shared" si="45"/>
        <v>0</v>
      </c>
      <c r="J278" s="55" t="str">
        <f t="shared" si="46"/>
        <v/>
      </c>
      <c r="K278" s="55">
        <f t="shared" si="47"/>
        <v>0</v>
      </c>
      <c r="L278" s="55">
        <f t="shared" si="48"/>
        <v>0</v>
      </c>
      <c r="M278" s="67">
        <f>IF(A278="",0,(IF(ISNUMBER(MAY_26!G278),MAY_26!G278,0)+IF(ISNUMBER(JUN_26!G278),JUN_26!G278,0)+IF(ISNUMBER(JUL_26!G278),JUL_26!G278,0))/3)</f>
        <v>0</v>
      </c>
      <c r="N278" s="67">
        <f t="shared" si="49"/>
        <v>0</v>
      </c>
      <c r="O278" s="67">
        <f t="shared" si="50"/>
        <v>0</v>
      </c>
      <c r="P278" s="67">
        <f t="shared" si="51"/>
        <v>0</v>
      </c>
      <c r="Q278" s="68" t="str">
        <f t="shared" si="52"/>
        <v/>
      </c>
      <c r="R278" s="69" t="str">
        <f t="shared" si="53"/>
        <v/>
      </c>
      <c r="S278" s="69" t="str">
        <f t="shared" si="54"/>
        <v>N/A</v>
      </c>
      <c r="T278" s="60"/>
    </row>
    <row r="279" spans="1:20" ht="16.5" customHeight="1" x14ac:dyDescent="0.35">
      <c r="A279" s="71" t="str">
        <f>IF(JAN_26!A279="","",JAN_26!A279)</f>
        <v/>
      </c>
      <c r="B279" s="71" t="str">
        <f>IF(JAN_26!B279="","",JAN_26!B279)</f>
        <v/>
      </c>
      <c r="C279" s="53" t="str">
        <f>IF(JAN_26!C279="","",JAN_26!C279)</f>
        <v/>
      </c>
      <c r="D279" s="53" t="str">
        <f>IF(JUN_26!A279="","",JUN_26!F279)</f>
        <v/>
      </c>
      <c r="E279" s="61"/>
      <c r="F279" s="53" t="str">
        <f t="shared" si="44"/>
        <v/>
      </c>
      <c r="G279" s="61"/>
      <c r="H279" s="61"/>
      <c r="I279" s="53">
        <f t="shared" si="45"/>
        <v>0</v>
      </c>
      <c r="J279" s="53" t="str">
        <f t="shared" si="46"/>
        <v/>
      </c>
      <c r="K279" s="53">
        <f t="shared" si="47"/>
        <v>0</v>
      </c>
      <c r="L279" s="53">
        <f t="shared" si="48"/>
        <v>0</v>
      </c>
      <c r="M279" s="64">
        <f>IF(A279="",0,(IF(ISNUMBER(MAY_26!G279),MAY_26!G279,0)+IF(ISNUMBER(JUN_26!G279),JUN_26!G279,0)+IF(ISNUMBER(JUL_26!G279),JUL_26!G279,0))/3)</f>
        <v>0</v>
      </c>
      <c r="N279" s="64">
        <f t="shared" si="49"/>
        <v>0</v>
      </c>
      <c r="O279" s="64">
        <f t="shared" si="50"/>
        <v>0</v>
      </c>
      <c r="P279" s="64">
        <f t="shared" si="51"/>
        <v>0</v>
      </c>
      <c r="Q279" s="65" t="str">
        <f t="shared" si="52"/>
        <v/>
      </c>
      <c r="R279" s="66" t="str">
        <f t="shared" si="53"/>
        <v/>
      </c>
      <c r="S279" s="66" t="str">
        <f t="shared" si="54"/>
        <v>N/A</v>
      </c>
      <c r="T279" s="60"/>
    </row>
    <row r="280" spans="1:20" ht="16.5" customHeight="1" x14ac:dyDescent="0.35">
      <c r="A280" s="72" t="str">
        <f>IF(JAN_26!A280="","",JAN_26!A280)</f>
        <v/>
      </c>
      <c r="B280" s="72" t="str">
        <f>IF(JAN_26!B280="","",JAN_26!B280)</f>
        <v/>
      </c>
      <c r="C280" s="55" t="str">
        <f>IF(JAN_26!C280="","",JAN_26!C280)</f>
        <v/>
      </c>
      <c r="D280" s="55" t="str">
        <f>IF(JUN_26!A280="","",JUN_26!F280)</f>
        <v/>
      </c>
      <c r="E280" s="61"/>
      <c r="F280" s="55" t="str">
        <f t="shared" si="44"/>
        <v/>
      </c>
      <c r="G280" s="61"/>
      <c r="H280" s="61"/>
      <c r="I280" s="55">
        <f t="shared" si="45"/>
        <v>0</v>
      </c>
      <c r="J280" s="55" t="str">
        <f t="shared" si="46"/>
        <v/>
      </c>
      <c r="K280" s="55">
        <f t="shared" si="47"/>
        <v>0</v>
      </c>
      <c r="L280" s="55">
        <f t="shared" si="48"/>
        <v>0</v>
      </c>
      <c r="M280" s="67">
        <f>IF(A280="",0,(IF(ISNUMBER(MAY_26!G280),MAY_26!G280,0)+IF(ISNUMBER(JUN_26!G280),JUN_26!G280,0)+IF(ISNUMBER(JUL_26!G280),JUL_26!G280,0))/3)</f>
        <v>0</v>
      </c>
      <c r="N280" s="67">
        <f t="shared" si="49"/>
        <v>0</v>
      </c>
      <c r="O280" s="67">
        <f t="shared" si="50"/>
        <v>0</v>
      </c>
      <c r="P280" s="67">
        <f t="shared" si="51"/>
        <v>0</v>
      </c>
      <c r="Q280" s="68" t="str">
        <f t="shared" si="52"/>
        <v/>
      </c>
      <c r="R280" s="69" t="str">
        <f t="shared" si="53"/>
        <v/>
      </c>
      <c r="S280" s="69" t="str">
        <f t="shared" si="54"/>
        <v>N/A</v>
      </c>
      <c r="T280" s="60"/>
    </row>
    <row r="281" spans="1:20" ht="16.5" customHeight="1" x14ac:dyDescent="0.35">
      <c r="A281" s="71" t="str">
        <f>IF(JAN_26!A281="","",JAN_26!A281)</f>
        <v/>
      </c>
      <c r="B281" s="71" t="str">
        <f>IF(JAN_26!B281="","",JAN_26!B281)</f>
        <v/>
      </c>
      <c r="C281" s="53" t="str">
        <f>IF(JAN_26!C281="","",JAN_26!C281)</f>
        <v/>
      </c>
      <c r="D281" s="53" t="str">
        <f>IF(JUN_26!A281="","",JUN_26!F281)</f>
        <v/>
      </c>
      <c r="E281" s="61"/>
      <c r="F281" s="53" t="str">
        <f t="shared" si="44"/>
        <v/>
      </c>
      <c r="G281" s="61"/>
      <c r="H281" s="61"/>
      <c r="I281" s="53">
        <f t="shared" si="45"/>
        <v>0</v>
      </c>
      <c r="J281" s="53" t="str">
        <f t="shared" si="46"/>
        <v/>
      </c>
      <c r="K281" s="53">
        <f t="shared" si="47"/>
        <v>0</v>
      </c>
      <c r="L281" s="53">
        <f t="shared" si="48"/>
        <v>0</v>
      </c>
      <c r="M281" s="64">
        <f>IF(A281="",0,(IF(ISNUMBER(MAY_26!G281),MAY_26!G281,0)+IF(ISNUMBER(JUN_26!G281),JUN_26!G281,0)+IF(ISNUMBER(JUL_26!G281),JUL_26!G281,0))/3)</f>
        <v>0</v>
      </c>
      <c r="N281" s="64">
        <f t="shared" si="49"/>
        <v>0</v>
      </c>
      <c r="O281" s="64">
        <f t="shared" si="50"/>
        <v>0</v>
      </c>
      <c r="P281" s="64">
        <f t="shared" si="51"/>
        <v>0</v>
      </c>
      <c r="Q281" s="65" t="str">
        <f t="shared" si="52"/>
        <v/>
      </c>
      <c r="R281" s="66" t="str">
        <f t="shared" si="53"/>
        <v/>
      </c>
      <c r="S281" s="66" t="str">
        <f t="shared" si="54"/>
        <v>N/A</v>
      </c>
      <c r="T281" s="60"/>
    </row>
    <row r="282" spans="1:20" ht="16.5" customHeight="1" x14ac:dyDescent="0.35">
      <c r="A282" s="72" t="str">
        <f>IF(JAN_26!A282="","",JAN_26!A282)</f>
        <v/>
      </c>
      <c r="B282" s="72" t="str">
        <f>IF(JAN_26!B282="","",JAN_26!B282)</f>
        <v/>
      </c>
      <c r="C282" s="55" t="str">
        <f>IF(JAN_26!C282="","",JAN_26!C282)</f>
        <v/>
      </c>
      <c r="D282" s="55" t="str">
        <f>IF(JUN_26!A282="","",JUN_26!F282)</f>
        <v/>
      </c>
      <c r="E282" s="61"/>
      <c r="F282" s="55" t="str">
        <f t="shared" si="44"/>
        <v/>
      </c>
      <c r="G282" s="61"/>
      <c r="H282" s="61"/>
      <c r="I282" s="55">
        <f t="shared" si="45"/>
        <v>0</v>
      </c>
      <c r="J282" s="55" t="str">
        <f t="shared" si="46"/>
        <v/>
      </c>
      <c r="K282" s="55">
        <f t="shared" si="47"/>
        <v>0</v>
      </c>
      <c r="L282" s="55">
        <f t="shared" si="48"/>
        <v>0</v>
      </c>
      <c r="M282" s="67">
        <f>IF(A282="",0,(IF(ISNUMBER(MAY_26!G282),MAY_26!G282,0)+IF(ISNUMBER(JUN_26!G282),JUN_26!G282,0)+IF(ISNUMBER(JUL_26!G282),JUL_26!G282,0))/3)</f>
        <v>0</v>
      </c>
      <c r="N282" s="67">
        <f t="shared" si="49"/>
        <v>0</v>
      </c>
      <c r="O282" s="67">
        <f t="shared" si="50"/>
        <v>0</v>
      </c>
      <c r="P282" s="67">
        <f t="shared" si="51"/>
        <v>0</v>
      </c>
      <c r="Q282" s="68" t="str">
        <f t="shared" si="52"/>
        <v/>
      </c>
      <c r="R282" s="69" t="str">
        <f t="shared" si="53"/>
        <v/>
      </c>
      <c r="S282" s="69" t="str">
        <f t="shared" si="54"/>
        <v>N/A</v>
      </c>
      <c r="T282" s="60"/>
    </row>
    <row r="283" spans="1:20" ht="16.5" customHeight="1" x14ac:dyDescent="0.35">
      <c r="A283" s="71" t="str">
        <f>IF(JAN_26!A283="","",JAN_26!A283)</f>
        <v/>
      </c>
      <c r="B283" s="71" t="str">
        <f>IF(JAN_26!B283="","",JAN_26!B283)</f>
        <v/>
      </c>
      <c r="C283" s="53" t="str">
        <f>IF(JAN_26!C283="","",JAN_26!C283)</f>
        <v/>
      </c>
      <c r="D283" s="53" t="str">
        <f>IF(JUN_26!A283="","",JUN_26!F283)</f>
        <v/>
      </c>
      <c r="E283" s="61"/>
      <c r="F283" s="53" t="str">
        <f t="shared" si="44"/>
        <v/>
      </c>
      <c r="G283" s="61"/>
      <c r="H283" s="61"/>
      <c r="I283" s="53">
        <f t="shared" si="45"/>
        <v>0</v>
      </c>
      <c r="J283" s="53" t="str">
        <f t="shared" si="46"/>
        <v/>
      </c>
      <c r="K283" s="53">
        <f t="shared" si="47"/>
        <v>0</v>
      </c>
      <c r="L283" s="53">
        <f t="shared" si="48"/>
        <v>0</v>
      </c>
      <c r="M283" s="64">
        <f>IF(A283="",0,(IF(ISNUMBER(MAY_26!G283),MAY_26!G283,0)+IF(ISNUMBER(JUN_26!G283),JUN_26!G283,0)+IF(ISNUMBER(JUL_26!G283),JUL_26!G283,0))/3)</f>
        <v>0</v>
      </c>
      <c r="N283" s="64">
        <f t="shared" si="49"/>
        <v>0</v>
      </c>
      <c r="O283" s="64">
        <f t="shared" si="50"/>
        <v>0</v>
      </c>
      <c r="P283" s="64">
        <f t="shared" si="51"/>
        <v>0</v>
      </c>
      <c r="Q283" s="65" t="str">
        <f t="shared" si="52"/>
        <v/>
      </c>
      <c r="R283" s="66" t="str">
        <f t="shared" si="53"/>
        <v/>
      </c>
      <c r="S283" s="66" t="str">
        <f t="shared" si="54"/>
        <v>N/A</v>
      </c>
      <c r="T283" s="60"/>
    </row>
    <row r="284" spans="1:20" ht="16.5" customHeight="1" x14ac:dyDescent="0.35">
      <c r="A284" s="72" t="str">
        <f>IF(JAN_26!A284="","",JAN_26!A284)</f>
        <v/>
      </c>
      <c r="B284" s="72" t="str">
        <f>IF(JAN_26!B284="","",JAN_26!B284)</f>
        <v/>
      </c>
      <c r="C284" s="55" t="str">
        <f>IF(JAN_26!C284="","",JAN_26!C284)</f>
        <v/>
      </c>
      <c r="D284" s="55" t="str">
        <f>IF(JUN_26!A284="","",JUN_26!F284)</f>
        <v/>
      </c>
      <c r="E284" s="61"/>
      <c r="F284" s="55" t="str">
        <f t="shared" si="44"/>
        <v/>
      </c>
      <c r="G284" s="61"/>
      <c r="H284" s="61"/>
      <c r="I284" s="55">
        <f t="shared" si="45"/>
        <v>0</v>
      </c>
      <c r="J284" s="55" t="str">
        <f t="shared" si="46"/>
        <v/>
      </c>
      <c r="K284" s="55">
        <f t="shared" si="47"/>
        <v>0</v>
      </c>
      <c r="L284" s="55">
        <f t="shared" si="48"/>
        <v>0</v>
      </c>
      <c r="M284" s="67">
        <f>IF(A284="",0,(IF(ISNUMBER(MAY_26!G284),MAY_26!G284,0)+IF(ISNUMBER(JUN_26!G284),JUN_26!G284,0)+IF(ISNUMBER(JUL_26!G284),JUL_26!G284,0))/3)</f>
        <v>0</v>
      </c>
      <c r="N284" s="67">
        <f t="shared" si="49"/>
        <v>0</v>
      </c>
      <c r="O284" s="67">
        <f t="shared" si="50"/>
        <v>0</v>
      </c>
      <c r="P284" s="67">
        <f t="shared" si="51"/>
        <v>0</v>
      </c>
      <c r="Q284" s="68" t="str">
        <f t="shared" si="52"/>
        <v/>
      </c>
      <c r="R284" s="69" t="str">
        <f t="shared" si="53"/>
        <v/>
      </c>
      <c r="S284" s="69" t="str">
        <f t="shared" si="54"/>
        <v>N/A</v>
      </c>
      <c r="T284" s="60"/>
    </row>
    <row r="285" spans="1:20" ht="16.5" customHeight="1" x14ac:dyDescent="0.35">
      <c r="A285" s="71" t="str">
        <f>IF(JAN_26!A285="","",JAN_26!A285)</f>
        <v/>
      </c>
      <c r="B285" s="71" t="str">
        <f>IF(JAN_26!B285="","",JAN_26!B285)</f>
        <v/>
      </c>
      <c r="C285" s="53" t="str">
        <f>IF(JAN_26!C285="","",JAN_26!C285)</f>
        <v/>
      </c>
      <c r="D285" s="53" t="str">
        <f>IF(JUN_26!A285="","",JUN_26!F285)</f>
        <v/>
      </c>
      <c r="E285" s="61"/>
      <c r="F285" s="53" t="str">
        <f t="shared" si="44"/>
        <v/>
      </c>
      <c r="G285" s="61"/>
      <c r="H285" s="61"/>
      <c r="I285" s="53">
        <f t="shared" si="45"/>
        <v>0</v>
      </c>
      <c r="J285" s="53" t="str">
        <f t="shared" si="46"/>
        <v/>
      </c>
      <c r="K285" s="53">
        <f t="shared" si="47"/>
        <v>0</v>
      </c>
      <c r="L285" s="53">
        <f t="shared" si="48"/>
        <v>0</v>
      </c>
      <c r="M285" s="64">
        <f>IF(A285="",0,(IF(ISNUMBER(MAY_26!G285),MAY_26!G285,0)+IF(ISNUMBER(JUN_26!G285),JUN_26!G285,0)+IF(ISNUMBER(JUL_26!G285),JUL_26!G285,0))/3)</f>
        <v>0</v>
      </c>
      <c r="N285" s="64">
        <f t="shared" si="49"/>
        <v>0</v>
      </c>
      <c r="O285" s="64">
        <f t="shared" si="50"/>
        <v>0</v>
      </c>
      <c r="P285" s="64">
        <f t="shared" si="51"/>
        <v>0</v>
      </c>
      <c r="Q285" s="65" t="str">
        <f t="shared" si="52"/>
        <v/>
      </c>
      <c r="R285" s="66" t="str">
        <f t="shared" si="53"/>
        <v/>
      </c>
      <c r="S285" s="66" t="str">
        <f t="shared" si="54"/>
        <v>N/A</v>
      </c>
      <c r="T285" s="60"/>
    </row>
    <row r="286" spans="1:20" ht="16.5" customHeight="1" x14ac:dyDescent="0.35">
      <c r="A286" s="72" t="str">
        <f>IF(JAN_26!A286="","",JAN_26!A286)</f>
        <v/>
      </c>
      <c r="B286" s="72" t="str">
        <f>IF(JAN_26!B286="","",JAN_26!B286)</f>
        <v/>
      </c>
      <c r="C286" s="55" t="str">
        <f>IF(JAN_26!C286="","",JAN_26!C286)</f>
        <v/>
      </c>
      <c r="D286" s="55" t="str">
        <f>IF(JUN_26!A286="","",JUN_26!F286)</f>
        <v/>
      </c>
      <c r="E286" s="61"/>
      <c r="F286" s="55" t="str">
        <f t="shared" si="44"/>
        <v/>
      </c>
      <c r="G286" s="61"/>
      <c r="H286" s="61"/>
      <c r="I286" s="55">
        <f t="shared" si="45"/>
        <v>0</v>
      </c>
      <c r="J286" s="55" t="str">
        <f t="shared" si="46"/>
        <v/>
      </c>
      <c r="K286" s="55">
        <f t="shared" si="47"/>
        <v>0</v>
      </c>
      <c r="L286" s="55">
        <f t="shared" si="48"/>
        <v>0</v>
      </c>
      <c r="M286" s="67">
        <f>IF(A286="",0,(IF(ISNUMBER(MAY_26!G286),MAY_26!G286,0)+IF(ISNUMBER(JUN_26!G286),JUN_26!G286,0)+IF(ISNUMBER(JUL_26!G286),JUL_26!G286,0))/3)</f>
        <v>0</v>
      </c>
      <c r="N286" s="67">
        <f t="shared" si="49"/>
        <v>0</v>
      </c>
      <c r="O286" s="67">
        <f t="shared" si="50"/>
        <v>0</v>
      </c>
      <c r="P286" s="67">
        <f t="shared" si="51"/>
        <v>0</v>
      </c>
      <c r="Q286" s="68" t="str">
        <f t="shared" si="52"/>
        <v/>
      </c>
      <c r="R286" s="69" t="str">
        <f t="shared" si="53"/>
        <v/>
      </c>
      <c r="S286" s="69" t="str">
        <f t="shared" si="54"/>
        <v>N/A</v>
      </c>
      <c r="T286" s="60"/>
    </row>
    <row r="287" spans="1:20" ht="16.5" customHeight="1" x14ac:dyDescent="0.35">
      <c r="A287" s="71" t="str">
        <f>IF(JAN_26!A287="","",JAN_26!A287)</f>
        <v/>
      </c>
      <c r="B287" s="71" t="str">
        <f>IF(JAN_26!B287="","",JAN_26!B287)</f>
        <v/>
      </c>
      <c r="C287" s="53" t="str">
        <f>IF(JAN_26!C287="","",JAN_26!C287)</f>
        <v/>
      </c>
      <c r="D287" s="53" t="str">
        <f>IF(JUN_26!A287="","",JUN_26!F287)</f>
        <v/>
      </c>
      <c r="E287" s="61"/>
      <c r="F287" s="53" t="str">
        <f t="shared" si="44"/>
        <v/>
      </c>
      <c r="G287" s="61"/>
      <c r="H287" s="61"/>
      <c r="I287" s="53">
        <f t="shared" si="45"/>
        <v>0</v>
      </c>
      <c r="J287" s="53" t="str">
        <f t="shared" si="46"/>
        <v/>
      </c>
      <c r="K287" s="53">
        <f t="shared" si="47"/>
        <v>0</v>
      </c>
      <c r="L287" s="53">
        <f t="shared" si="48"/>
        <v>0</v>
      </c>
      <c r="M287" s="64">
        <f>IF(A287="",0,(IF(ISNUMBER(MAY_26!G287),MAY_26!G287,0)+IF(ISNUMBER(JUN_26!G287),JUN_26!G287,0)+IF(ISNUMBER(JUL_26!G287),JUL_26!G287,0))/3)</f>
        <v>0</v>
      </c>
      <c r="N287" s="64">
        <f t="shared" si="49"/>
        <v>0</v>
      </c>
      <c r="O287" s="64">
        <f t="shared" si="50"/>
        <v>0</v>
      </c>
      <c r="P287" s="64">
        <f t="shared" si="51"/>
        <v>0</v>
      </c>
      <c r="Q287" s="65" t="str">
        <f t="shared" si="52"/>
        <v/>
      </c>
      <c r="R287" s="66" t="str">
        <f t="shared" si="53"/>
        <v/>
      </c>
      <c r="S287" s="66" t="str">
        <f t="shared" si="54"/>
        <v>N/A</v>
      </c>
      <c r="T287" s="60"/>
    </row>
    <row r="288" spans="1:20" ht="16.5" customHeight="1" x14ac:dyDescent="0.35">
      <c r="A288" s="72" t="str">
        <f>IF(JAN_26!A288="","",JAN_26!A288)</f>
        <v/>
      </c>
      <c r="B288" s="72" t="str">
        <f>IF(JAN_26!B288="","",JAN_26!B288)</f>
        <v/>
      </c>
      <c r="C288" s="55" t="str">
        <f>IF(JAN_26!C288="","",JAN_26!C288)</f>
        <v/>
      </c>
      <c r="D288" s="55" t="str">
        <f>IF(JUN_26!A288="","",JUN_26!F288)</f>
        <v/>
      </c>
      <c r="E288" s="61"/>
      <c r="F288" s="55" t="str">
        <f t="shared" si="44"/>
        <v/>
      </c>
      <c r="G288" s="61"/>
      <c r="H288" s="61"/>
      <c r="I288" s="55">
        <f t="shared" si="45"/>
        <v>0</v>
      </c>
      <c r="J288" s="55" t="str">
        <f t="shared" si="46"/>
        <v/>
      </c>
      <c r="K288" s="55">
        <f t="shared" si="47"/>
        <v>0</v>
      </c>
      <c r="L288" s="55">
        <f t="shared" si="48"/>
        <v>0</v>
      </c>
      <c r="M288" s="67">
        <f>IF(A288="",0,(IF(ISNUMBER(MAY_26!G288),MAY_26!G288,0)+IF(ISNUMBER(JUN_26!G288),JUN_26!G288,0)+IF(ISNUMBER(JUL_26!G288),JUL_26!G288,0))/3)</f>
        <v>0</v>
      </c>
      <c r="N288" s="67">
        <f t="shared" si="49"/>
        <v>0</v>
      </c>
      <c r="O288" s="67">
        <f t="shared" si="50"/>
        <v>0</v>
      </c>
      <c r="P288" s="67">
        <f t="shared" si="51"/>
        <v>0</v>
      </c>
      <c r="Q288" s="68" t="str">
        <f t="shared" si="52"/>
        <v/>
      </c>
      <c r="R288" s="69" t="str">
        <f t="shared" si="53"/>
        <v/>
      </c>
      <c r="S288" s="69" t="str">
        <f t="shared" si="54"/>
        <v>N/A</v>
      </c>
      <c r="T288" s="60"/>
    </row>
    <row r="289" spans="1:20" ht="16.5" customHeight="1" x14ac:dyDescent="0.35">
      <c r="A289" s="71" t="str">
        <f>IF(JAN_26!A289="","",JAN_26!A289)</f>
        <v/>
      </c>
      <c r="B289" s="71" t="str">
        <f>IF(JAN_26!B289="","",JAN_26!B289)</f>
        <v/>
      </c>
      <c r="C289" s="53" t="str">
        <f>IF(JAN_26!C289="","",JAN_26!C289)</f>
        <v/>
      </c>
      <c r="D289" s="53" t="str">
        <f>IF(JUN_26!A289="","",JUN_26!F289)</f>
        <v/>
      </c>
      <c r="E289" s="61"/>
      <c r="F289" s="53" t="str">
        <f t="shared" si="44"/>
        <v/>
      </c>
      <c r="G289" s="61"/>
      <c r="H289" s="61"/>
      <c r="I289" s="53">
        <f t="shared" si="45"/>
        <v>0</v>
      </c>
      <c r="J289" s="53" t="str">
        <f t="shared" si="46"/>
        <v/>
      </c>
      <c r="K289" s="53">
        <f t="shared" si="47"/>
        <v>0</v>
      </c>
      <c r="L289" s="53">
        <f t="shared" si="48"/>
        <v>0</v>
      </c>
      <c r="M289" s="64">
        <f>IF(A289="",0,(IF(ISNUMBER(MAY_26!G289),MAY_26!G289,0)+IF(ISNUMBER(JUN_26!G289),JUN_26!G289,0)+IF(ISNUMBER(JUL_26!G289),JUL_26!G289,0))/3)</f>
        <v>0</v>
      </c>
      <c r="N289" s="64">
        <f t="shared" si="49"/>
        <v>0</v>
      </c>
      <c r="O289" s="64">
        <f t="shared" si="50"/>
        <v>0</v>
      </c>
      <c r="P289" s="64">
        <f t="shared" si="51"/>
        <v>0</v>
      </c>
      <c r="Q289" s="65" t="str">
        <f t="shared" si="52"/>
        <v/>
      </c>
      <c r="R289" s="66" t="str">
        <f t="shared" si="53"/>
        <v/>
      </c>
      <c r="S289" s="66" t="str">
        <f t="shared" si="54"/>
        <v>N/A</v>
      </c>
      <c r="T289" s="60"/>
    </row>
    <row r="290" spans="1:20" ht="16.5" customHeight="1" x14ac:dyDescent="0.35">
      <c r="A290" s="72" t="str">
        <f>IF(JAN_26!A290="","",JAN_26!A290)</f>
        <v/>
      </c>
      <c r="B290" s="72" t="str">
        <f>IF(JAN_26!B290="","",JAN_26!B290)</f>
        <v/>
      </c>
      <c r="C290" s="55" t="str">
        <f>IF(JAN_26!C290="","",JAN_26!C290)</f>
        <v/>
      </c>
      <c r="D290" s="55" t="str">
        <f>IF(JUN_26!A290="","",JUN_26!F290)</f>
        <v/>
      </c>
      <c r="E290" s="61"/>
      <c r="F290" s="55" t="str">
        <f t="shared" si="44"/>
        <v/>
      </c>
      <c r="G290" s="61"/>
      <c r="H290" s="61"/>
      <c r="I290" s="55">
        <f t="shared" si="45"/>
        <v>0</v>
      </c>
      <c r="J290" s="55" t="str">
        <f t="shared" si="46"/>
        <v/>
      </c>
      <c r="K290" s="55">
        <f t="shared" si="47"/>
        <v>0</v>
      </c>
      <c r="L290" s="55">
        <f t="shared" si="48"/>
        <v>0</v>
      </c>
      <c r="M290" s="67">
        <f>IF(A290="",0,(IF(ISNUMBER(MAY_26!G290),MAY_26!G290,0)+IF(ISNUMBER(JUN_26!G290),JUN_26!G290,0)+IF(ISNUMBER(JUL_26!G290),JUL_26!G290,0))/3)</f>
        <v>0</v>
      </c>
      <c r="N290" s="67">
        <f t="shared" si="49"/>
        <v>0</v>
      </c>
      <c r="O290" s="67">
        <f t="shared" si="50"/>
        <v>0</v>
      </c>
      <c r="P290" s="67">
        <f t="shared" si="51"/>
        <v>0</v>
      </c>
      <c r="Q290" s="68" t="str">
        <f t="shared" si="52"/>
        <v/>
      </c>
      <c r="R290" s="69" t="str">
        <f t="shared" si="53"/>
        <v/>
      </c>
      <c r="S290" s="69" t="str">
        <f t="shared" si="54"/>
        <v>N/A</v>
      </c>
      <c r="T290" s="60"/>
    </row>
    <row r="291" spans="1:20" ht="16.5" customHeight="1" x14ac:dyDescent="0.35">
      <c r="A291" s="71" t="str">
        <f>IF(JAN_26!A291="","",JAN_26!A291)</f>
        <v/>
      </c>
      <c r="B291" s="71" t="str">
        <f>IF(JAN_26!B291="","",JAN_26!B291)</f>
        <v/>
      </c>
      <c r="C291" s="53" t="str">
        <f>IF(JAN_26!C291="","",JAN_26!C291)</f>
        <v/>
      </c>
      <c r="D291" s="53" t="str">
        <f>IF(JUN_26!A291="","",JUN_26!F291)</f>
        <v/>
      </c>
      <c r="E291" s="61"/>
      <c r="F291" s="53" t="str">
        <f t="shared" si="44"/>
        <v/>
      </c>
      <c r="G291" s="61"/>
      <c r="H291" s="61"/>
      <c r="I291" s="53">
        <f t="shared" si="45"/>
        <v>0</v>
      </c>
      <c r="J291" s="53" t="str">
        <f t="shared" si="46"/>
        <v/>
      </c>
      <c r="K291" s="53">
        <f t="shared" si="47"/>
        <v>0</v>
      </c>
      <c r="L291" s="53">
        <f t="shared" si="48"/>
        <v>0</v>
      </c>
      <c r="M291" s="64">
        <f>IF(A291="",0,(IF(ISNUMBER(MAY_26!G291),MAY_26!G291,0)+IF(ISNUMBER(JUN_26!G291),JUN_26!G291,0)+IF(ISNUMBER(JUL_26!G291),JUL_26!G291,0))/3)</f>
        <v>0</v>
      </c>
      <c r="N291" s="64">
        <f t="shared" si="49"/>
        <v>0</v>
      </c>
      <c r="O291" s="64">
        <f t="shared" si="50"/>
        <v>0</v>
      </c>
      <c r="P291" s="64">
        <f t="shared" si="51"/>
        <v>0</v>
      </c>
      <c r="Q291" s="65" t="str">
        <f t="shared" si="52"/>
        <v/>
      </c>
      <c r="R291" s="66" t="str">
        <f t="shared" si="53"/>
        <v/>
      </c>
      <c r="S291" s="66" t="str">
        <f t="shared" si="54"/>
        <v>N/A</v>
      </c>
      <c r="T291" s="60"/>
    </row>
    <row r="292" spans="1:20" ht="16.5" customHeight="1" x14ac:dyDescent="0.35">
      <c r="A292" s="72" t="str">
        <f>IF(JAN_26!A292="","",JAN_26!A292)</f>
        <v/>
      </c>
      <c r="B292" s="72" t="str">
        <f>IF(JAN_26!B292="","",JAN_26!B292)</f>
        <v/>
      </c>
      <c r="C292" s="55" t="str">
        <f>IF(JAN_26!C292="","",JAN_26!C292)</f>
        <v/>
      </c>
      <c r="D292" s="55" t="str">
        <f>IF(JUN_26!A292="","",JUN_26!F292)</f>
        <v/>
      </c>
      <c r="E292" s="61"/>
      <c r="F292" s="55" t="str">
        <f t="shared" si="44"/>
        <v/>
      </c>
      <c r="G292" s="61"/>
      <c r="H292" s="61"/>
      <c r="I292" s="55">
        <f t="shared" si="45"/>
        <v>0</v>
      </c>
      <c r="J292" s="55" t="str">
        <f t="shared" si="46"/>
        <v/>
      </c>
      <c r="K292" s="55">
        <f t="shared" si="47"/>
        <v>0</v>
      </c>
      <c r="L292" s="55">
        <f t="shared" si="48"/>
        <v>0</v>
      </c>
      <c r="M292" s="67">
        <f>IF(A292="",0,(IF(ISNUMBER(MAY_26!G292),MAY_26!G292,0)+IF(ISNUMBER(JUN_26!G292),JUN_26!G292,0)+IF(ISNUMBER(JUL_26!G292),JUL_26!G292,0))/3)</f>
        <v>0</v>
      </c>
      <c r="N292" s="67">
        <f t="shared" si="49"/>
        <v>0</v>
      </c>
      <c r="O292" s="67">
        <f t="shared" si="50"/>
        <v>0</v>
      </c>
      <c r="P292" s="67">
        <f t="shared" si="51"/>
        <v>0</v>
      </c>
      <c r="Q292" s="68" t="str">
        <f t="shared" si="52"/>
        <v/>
      </c>
      <c r="R292" s="69" t="str">
        <f t="shared" si="53"/>
        <v/>
      </c>
      <c r="S292" s="69" t="str">
        <f t="shared" si="54"/>
        <v>N/A</v>
      </c>
      <c r="T292" s="60"/>
    </row>
    <row r="293" spans="1:20" ht="16.5" customHeight="1" x14ac:dyDescent="0.35">
      <c r="A293" s="71" t="str">
        <f>IF(JAN_26!A293="","",JAN_26!A293)</f>
        <v/>
      </c>
      <c r="B293" s="71" t="str">
        <f>IF(JAN_26!B293="","",JAN_26!B293)</f>
        <v/>
      </c>
      <c r="C293" s="53" t="str">
        <f>IF(JAN_26!C293="","",JAN_26!C293)</f>
        <v/>
      </c>
      <c r="D293" s="53" t="str">
        <f>IF(JUN_26!A293="","",JUN_26!F293)</f>
        <v/>
      </c>
      <c r="E293" s="61"/>
      <c r="F293" s="53" t="str">
        <f t="shared" si="44"/>
        <v/>
      </c>
      <c r="G293" s="61"/>
      <c r="H293" s="61"/>
      <c r="I293" s="53">
        <f t="shared" si="45"/>
        <v>0</v>
      </c>
      <c r="J293" s="53" t="str">
        <f t="shared" si="46"/>
        <v/>
      </c>
      <c r="K293" s="53">
        <f t="shared" si="47"/>
        <v>0</v>
      </c>
      <c r="L293" s="53">
        <f t="shared" si="48"/>
        <v>0</v>
      </c>
      <c r="M293" s="64">
        <f>IF(A293="",0,(IF(ISNUMBER(MAY_26!G293),MAY_26!G293,0)+IF(ISNUMBER(JUN_26!G293),JUN_26!G293,0)+IF(ISNUMBER(JUL_26!G293),JUL_26!G293,0))/3)</f>
        <v>0</v>
      </c>
      <c r="N293" s="64">
        <f t="shared" si="49"/>
        <v>0</v>
      </c>
      <c r="O293" s="64">
        <f t="shared" si="50"/>
        <v>0</v>
      </c>
      <c r="P293" s="64">
        <f t="shared" si="51"/>
        <v>0</v>
      </c>
      <c r="Q293" s="65" t="str">
        <f t="shared" si="52"/>
        <v/>
      </c>
      <c r="R293" s="66" t="str">
        <f t="shared" si="53"/>
        <v/>
      </c>
      <c r="S293" s="66" t="str">
        <f t="shared" si="54"/>
        <v>N/A</v>
      </c>
      <c r="T293" s="60"/>
    </row>
    <row r="294" spans="1:20" ht="16.5" customHeight="1" x14ac:dyDescent="0.35">
      <c r="A294" s="72" t="str">
        <f>IF(JAN_26!A294="","",JAN_26!A294)</f>
        <v/>
      </c>
      <c r="B294" s="72" t="str">
        <f>IF(JAN_26!B294="","",JAN_26!B294)</f>
        <v/>
      </c>
      <c r="C294" s="55" t="str">
        <f>IF(JAN_26!C294="","",JAN_26!C294)</f>
        <v/>
      </c>
      <c r="D294" s="55" t="str">
        <f>IF(JUN_26!A294="","",JUN_26!F294)</f>
        <v/>
      </c>
      <c r="E294" s="61"/>
      <c r="F294" s="55" t="str">
        <f t="shared" si="44"/>
        <v/>
      </c>
      <c r="G294" s="61"/>
      <c r="H294" s="61"/>
      <c r="I294" s="55">
        <f t="shared" si="45"/>
        <v>0</v>
      </c>
      <c r="J294" s="55" t="str">
        <f t="shared" si="46"/>
        <v/>
      </c>
      <c r="K294" s="55">
        <f t="shared" si="47"/>
        <v>0</v>
      </c>
      <c r="L294" s="55">
        <f t="shared" si="48"/>
        <v>0</v>
      </c>
      <c r="M294" s="67">
        <f>IF(A294="",0,(IF(ISNUMBER(MAY_26!G294),MAY_26!G294,0)+IF(ISNUMBER(JUN_26!G294),JUN_26!G294,0)+IF(ISNUMBER(JUL_26!G294),JUL_26!G294,0))/3)</f>
        <v>0</v>
      </c>
      <c r="N294" s="67">
        <f t="shared" si="49"/>
        <v>0</v>
      </c>
      <c r="O294" s="67">
        <f t="shared" si="50"/>
        <v>0</v>
      </c>
      <c r="P294" s="67">
        <f t="shared" si="51"/>
        <v>0</v>
      </c>
      <c r="Q294" s="68" t="str">
        <f t="shared" si="52"/>
        <v/>
      </c>
      <c r="R294" s="69" t="str">
        <f t="shared" si="53"/>
        <v/>
      </c>
      <c r="S294" s="69" t="str">
        <f t="shared" si="54"/>
        <v>N/A</v>
      </c>
      <c r="T294" s="60"/>
    </row>
    <row r="295" spans="1:20" ht="16.5" customHeight="1" x14ac:dyDescent="0.35">
      <c r="A295" s="71" t="str">
        <f>IF(JAN_26!A295="","",JAN_26!A295)</f>
        <v/>
      </c>
      <c r="B295" s="71" t="str">
        <f>IF(JAN_26!B295="","",JAN_26!B295)</f>
        <v/>
      </c>
      <c r="C295" s="53" t="str">
        <f>IF(JAN_26!C295="","",JAN_26!C295)</f>
        <v/>
      </c>
      <c r="D295" s="53" t="str">
        <f>IF(JUN_26!A295="","",JUN_26!F295)</f>
        <v/>
      </c>
      <c r="E295" s="61"/>
      <c r="F295" s="53" t="str">
        <f t="shared" si="44"/>
        <v/>
      </c>
      <c r="G295" s="61"/>
      <c r="H295" s="61"/>
      <c r="I295" s="53">
        <f t="shared" si="45"/>
        <v>0</v>
      </c>
      <c r="J295" s="53" t="str">
        <f t="shared" si="46"/>
        <v/>
      </c>
      <c r="K295" s="53">
        <f t="shared" si="47"/>
        <v>0</v>
      </c>
      <c r="L295" s="53">
        <f t="shared" si="48"/>
        <v>0</v>
      </c>
      <c r="M295" s="64">
        <f>IF(A295="",0,(IF(ISNUMBER(MAY_26!G295),MAY_26!G295,0)+IF(ISNUMBER(JUN_26!G295),JUN_26!G295,0)+IF(ISNUMBER(JUL_26!G295),JUL_26!G295,0))/3)</f>
        <v>0</v>
      </c>
      <c r="N295" s="64">
        <f t="shared" si="49"/>
        <v>0</v>
      </c>
      <c r="O295" s="64">
        <f t="shared" si="50"/>
        <v>0</v>
      </c>
      <c r="P295" s="64">
        <f t="shared" si="51"/>
        <v>0</v>
      </c>
      <c r="Q295" s="65" t="str">
        <f t="shared" si="52"/>
        <v/>
      </c>
      <c r="R295" s="66" t="str">
        <f t="shared" si="53"/>
        <v/>
      </c>
      <c r="S295" s="66" t="str">
        <f t="shared" si="54"/>
        <v>N/A</v>
      </c>
      <c r="T295" s="60"/>
    </row>
    <row r="296" spans="1:20" ht="16.5" customHeight="1" x14ac:dyDescent="0.35">
      <c r="A296" s="72" t="str">
        <f>IF(JAN_26!A296="","",JAN_26!A296)</f>
        <v/>
      </c>
      <c r="B296" s="72" t="str">
        <f>IF(JAN_26!B296="","",JAN_26!B296)</f>
        <v/>
      </c>
      <c r="C296" s="55" t="str">
        <f>IF(JAN_26!C296="","",JAN_26!C296)</f>
        <v/>
      </c>
      <c r="D296" s="55" t="str">
        <f>IF(JUN_26!A296="","",JUN_26!F296)</f>
        <v/>
      </c>
      <c r="E296" s="61"/>
      <c r="F296" s="55" t="str">
        <f t="shared" si="44"/>
        <v/>
      </c>
      <c r="G296" s="61"/>
      <c r="H296" s="61"/>
      <c r="I296" s="55">
        <f t="shared" si="45"/>
        <v>0</v>
      </c>
      <c r="J296" s="55" t="str">
        <f t="shared" si="46"/>
        <v/>
      </c>
      <c r="K296" s="55">
        <f t="shared" si="47"/>
        <v>0</v>
      </c>
      <c r="L296" s="55">
        <f t="shared" si="48"/>
        <v>0</v>
      </c>
      <c r="M296" s="67">
        <f>IF(A296="",0,(IF(ISNUMBER(MAY_26!G296),MAY_26!G296,0)+IF(ISNUMBER(JUN_26!G296),JUN_26!G296,0)+IF(ISNUMBER(JUL_26!G296),JUL_26!G296,0))/3)</f>
        <v>0</v>
      </c>
      <c r="N296" s="67">
        <f t="shared" si="49"/>
        <v>0</v>
      </c>
      <c r="O296" s="67">
        <f t="shared" si="50"/>
        <v>0</v>
      </c>
      <c r="P296" s="67">
        <f t="shared" si="51"/>
        <v>0</v>
      </c>
      <c r="Q296" s="68" t="str">
        <f t="shared" si="52"/>
        <v/>
      </c>
      <c r="R296" s="69" t="str">
        <f t="shared" si="53"/>
        <v/>
      </c>
      <c r="S296" s="69" t="str">
        <f t="shared" si="54"/>
        <v>N/A</v>
      </c>
      <c r="T296" s="60"/>
    </row>
    <row r="297" spans="1:20" ht="16.5" customHeight="1" x14ac:dyDescent="0.35">
      <c r="A297" s="71" t="str">
        <f>IF(JAN_26!A297="","",JAN_26!A297)</f>
        <v/>
      </c>
      <c r="B297" s="71" t="str">
        <f>IF(JAN_26!B297="","",JAN_26!B297)</f>
        <v/>
      </c>
      <c r="C297" s="53" t="str">
        <f>IF(JAN_26!C297="","",JAN_26!C297)</f>
        <v/>
      </c>
      <c r="D297" s="53" t="str">
        <f>IF(JUN_26!A297="","",JUN_26!F297)</f>
        <v/>
      </c>
      <c r="E297" s="61"/>
      <c r="F297" s="53" t="str">
        <f t="shared" si="44"/>
        <v/>
      </c>
      <c r="G297" s="61"/>
      <c r="H297" s="61"/>
      <c r="I297" s="53">
        <f t="shared" si="45"/>
        <v>0</v>
      </c>
      <c r="J297" s="53" t="str">
        <f t="shared" si="46"/>
        <v/>
      </c>
      <c r="K297" s="53">
        <f t="shared" si="47"/>
        <v>0</v>
      </c>
      <c r="L297" s="53">
        <f t="shared" si="48"/>
        <v>0</v>
      </c>
      <c r="M297" s="64">
        <f>IF(A297="",0,(IF(ISNUMBER(MAY_26!G297),MAY_26!G297,0)+IF(ISNUMBER(JUN_26!G297),JUN_26!G297,0)+IF(ISNUMBER(JUL_26!G297),JUL_26!G297,0))/3)</f>
        <v>0</v>
      </c>
      <c r="N297" s="64">
        <f t="shared" si="49"/>
        <v>0</v>
      </c>
      <c r="O297" s="64">
        <f t="shared" si="50"/>
        <v>0</v>
      </c>
      <c r="P297" s="64">
        <f t="shared" si="51"/>
        <v>0</v>
      </c>
      <c r="Q297" s="65" t="str">
        <f t="shared" si="52"/>
        <v/>
      </c>
      <c r="R297" s="66" t="str">
        <f t="shared" si="53"/>
        <v/>
      </c>
      <c r="S297" s="66" t="str">
        <f t="shared" si="54"/>
        <v>N/A</v>
      </c>
      <c r="T297" s="60"/>
    </row>
    <row r="298" spans="1:20" ht="16.5" customHeight="1" x14ac:dyDescent="0.35">
      <c r="A298" s="72" t="str">
        <f>IF(JAN_26!A298="","",JAN_26!A298)</f>
        <v/>
      </c>
      <c r="B298" s="72" t="str">
        <f>IF(JAN_26!B298="","",JAN_26!B298)</f>
        <v/>
      </c>
      <c r="C298" s="55" t="str">
        <f>IF(JAN_26!C298="","",JAN_26!C298)</f>
        <v/>
      </c>
      <c r="D298" s="55" t="str">
        <f>IF(JUN_26!A298="","",JUN_26!F298)</f>
        <v/>
      </c>
      <c r="E298" s="61"/>
      <c r="F298" s="55" t="str">
        <f t="shared" si="44"/>
        <v/>
      </c>
      <c r="G298" s="61"/>
      <c r="H298" s="61"/>
      <c r="I298" s="55">
        <f t="shared" si="45"/>
        <v>0</v>
      </c>
      <c r="J298" s="55" t="str">
        <f t="shared" si="46"/>
        <v/>
      </c>
      <c r="K298" s="55">
        <f t="shared" si="47"/>
        <v>0</v>
      </c>
      <c r="L298" s="55">
        <f t="shared" si="48"/>
        <v>0</v>
      </c>
      <c r="M298" s="67">
        <f>IF(A298="",0,(IF(ISNUMBER(MAY_26!G298),MAY_26!G298,0)+IF(ISNUMBER(JUN_26!G298),JUN_26!G298,0)+IF(ISNUMBER(JUL_26!G298),JUL_26!G298,0))/3)</f>
        <v>0</v>
      </c>
      <c r="N298" s="67">
        <f t="shared" si="49"/>
        <v>0</v>
      </c>
      <c r="O298" s="67">
        <f t="shared" si="50"/>
        <v>0</v>
      </c>
      <c r="P298" s="67">
        <f t="shared" si="51"/>
        <v>0</v>
      </c>
      <c r="Q298" s="68" t="str">
        <f t="shared" si="52"/>
        <v/>
      </c>
      <c r="R298" s="69" t="str">
        <f t="shared" si="53"/>
        <v/>
      </c>
      <c r="S298" s="69" t="str">
        <f t="shared" si="54"/>
        <v>N/A</v>
      </c>
      <c r="T298" s="60"/>
    </row>
    <row r="299" spans="1:20" ht="16.5" customHeight="1" x14ac:dyDescent="0.35">
      <c r="A299" s="71" t="str">
        <f>IF(JAN_26!A299="","",JAN_26!A299)</f>
        <v/>
      </c>
      <c r="B299" s="71" t="str">
        <f>IF(JAN_26!B299="","",JAN_26!B299)</f>
        <v/>
      </c>
      <c r="C299" s="53" t="str">
        <f>IF(JAN_26!C299="","",JAN_26!C299)</f>
        <v/>
      </c>
      <c r="D299" s="53" t="str">
        <f>IF(JUN_26!A299="","",JUN_26!F299)</f>
        <v/>
      </c>
      <c r="E299" s="61"/>
      <c r="F299" s="53" t="str">
        <f t="shared" si="44"/>
        <v/>
      </c>
      <c r="G299" s="61"/>
      <c r="H299" s="61"/>
      <c r="I299" s="53">
        <f t="shared" si="45"/>
        <v>0</v>
      </c>
      <c r="J299" s="53" t="str">
        <f t="shared" si="46"/>
        <v/>
      </c>
      <c r="K299" s="53">
        <f t="shared" si="47"/>
        <v>0</v>
      </c>
      <c r="L299" s="53">
        <f t="shared" si="48"/>
        <v>0</v>
      </c>
      <c r="M299" s="64">
        <f>IF(A299="",0,(IF(ISNUMBER(MAY_26!G299),MAY_26!G299,0)+IF(ISNUMBER(JUN_26!G299),JUN_26!G299,0)+IF(ISNUMBER(JUL_26!G299),JUL_26!G299,0))/3)</f>
        <v>0</v>
      </c>
      <c r="N299" s="64">
        <f t="shared" si="49"/>
        <v>0</v>
      </c>
      <c r="O299" s="64">
        <f t="shared" si="50"/>
        <v>0</v>
      </c>
      <c r="P299" s="64">
        <f t="shared" si="51"/>
        <v>0</v>
      </c>
      <c r="Q299" s="65" t="str">
        <f t="shared" si="52"/>
        <v/>
      </c>
      <c r="R299" s="66" t="str">
        <f t="shared" si="53"/>
        <v/>
      </c>
      <c r="S299" s="66" t="str">
        <f t="shared" si="54"/>
        <v>N/A</v>
      </c>
      <c r="T299" s="60"/>
    </row>
    <row r="300" spans="1:20" ht="16.5" customHeight="1" x14ac:dyDescent="0.35">
      <c r="A300" s="72" t="str">
        <f>IF(JAN_26!A300="","",JAN_26!A300)</f>
        <v/>
      </c>
      <c r="B300" s="72" t="str">
        <f>IF(JAN_26!B300="","",JAN_26!B300)</f>
        <v/>
      </c>
      <c r="C300" s="55" t="str">
        <f>IF(JAN_26!C300="","",JAN_26!C300)</f>
        <v/>
      </c>
      <c r="D300" s="55" t="str">
        <f>IF(JUN_26!A300="","",JUN_26!F300)</f>
        <v/>
      </c>
      <c r="E300" s="61"/>
      <c r="F300" s="55" t="str">
        <f t="shared" si="44"/>
        <v/>
      </c>
      <c r="G300" s="61"/>
      <c r="H300" s="61"/>
      <c r="I300" s="55">
        <f t="shared" si="45"/>
        <v>0</v>
      </c>
      <c r="J300" s="55" t="str">
        <f t="shared" si="46"/>
        <v/>
      </c>
      <c r="K300" s="55">
        <f t="shared" si="47"/>
        <v>0</v>
      </c>
      <c r="L300" s="55">
        <f t="shared" si="48"/>
        <v>0</v>
      </c>
      <c r="M300" s="67">
        <f>IF(A300="",0,(IF(ISNUMBER(MAY_26!G300),MAY_26!G300,0)+IF(ISNUMBER(JUN_26!G300),JUN_26!G300,0)+IF(ISNUMBER(JUL_26!G300),JUL_26!G300,0))/3)</f>
        <v>0</v>
      </c>
      <c r="N300" s="67">
        <f t="shared" si="49"/>
        <v>0</v>
      </c>
      <c r="O300" s="67">
        <f t="shared" si="50"/>
        <v>0</v>
      </c>
      <c r="P300" s="67">
        <f t="shared" si="51"/>
        <v>0</v>
      </c>
      <c r="Q300" s="68" t="str">
        <f t="shared" si="52"/>
        <v/>
      </c>
      <c r="R300" s="69" t="str">
        <f t="shared" si="53"/>
        <v/>
      </c>
      <c r="S300" s="69" t="str">
        <f t="shared" si="54"/>
        <v>N/A</v>
      </c>
      <c r="T300" s="60"/>
    </row>
    <row r="301" spans="1:20" ht="16.5" customHeight="1" x14ac:dyDescent="0.35">
      <c r="A301" s="71" t="str">
        <f>IF(JAN_26!A301="","",JAN_26!A301)</f>
        <v/>
      </c>
      <c r="B301" s="71" t="str">
        <f>IF(JAN_26!B301="","",JAN_26!B301)</f>
        <v/>
      </c>
      <c r="C301" s="53" t="str">
        <f>IF(JAN_26!C301="","",JAN_26!C301)</f>
        <v/>
      </c>
      <c r="D301" s="53" t="str">
        <f>IF(JUN_26!A301="","",JUN_26!F301)</f>
        <v/>
      </c>
      <c r="E301" s="61"/>
      <c r="F301" s="53" t="str">
        <f t="shared" si="44"/>
        <v/>
      </c>
      <c r="G301" s="61"/>
      <c r="H301" s="61"/>
      <c r="I301" s="53">
        <f t="shared" si="45"/>
        <v>0</v>
      </c>
      <c r="J301" s="53" t="str">
        <f t="shared" si="46"/>
        <v/>
      </c>
      <c r="K301" s="53">
        <f t="shared" si="47"/>
        <v>0</v>
      </c>
      <c r="L301" s="53">
        <f t="shared" si="48"/>
        <v>0</v>
      </c>
      <c r="M301" s="64">
        <f>IF(A301="",0,(IF(ISNUMBER(MAY_26!G301),MAY_26!G301,0)+IF(ISNUMBER(JUN_26!G301),JUN_26!G301,0)+IF(ISNUMBER(JUL_26!G301),JUL_26!G301,0))/3)</f>
        <v>0</v>
      </c>
      <c r="N301" s="64">
        <f t="shared" si="49"/>
        <v>0</v>
      </c>
      <c r="O301" s="64">
        <f t="shared" si="50"/>
        <v>0</v>
      </c>
      <c r="P301" s="64">
        <f t="shared" si="51"/>
        <v>0</v>
      </c>
      <c r="Q301" s="65" t="str">
        <f t="shared" si="52"/>
        <v/>
      </c>
      <c r="R301" s="66" t="str">
        <f t="shared" si="53"/>
        <v/>
      </c>
      <c r="S301" s="66" t="str">
        <f t="shared" si="54"/>
        <v>N/A</v>
      </c>
      <c r="T301" s="60"/>
    </row>
    <row r="302" spans="1:20" ht="16.5" customHeight="1" x14ac:dyDescent="0.35">
      <c r="A302" s="72" t="str">
        <f>IF(JAN_26!A302="","",JAN_26!A302)</f>
        <v/>
      </c>
      <c r="B302" s="72" t="str">
        <f>IF(JAN_26!B302="","",JAN_26!B302)</f>
        <v/>
      </c>
      <c r="C302" s="55" t="str">
        <f>IF(JAN_26!C302="","",JAN_26!C302)</f>
        <v/>
      </c>
      <c r="D302" s="55" t="str">
        <f>IF(JUN_26!A302="","",JUN_26!F302)</f>
        <v/>
      </c>
      <c r="E302" s="61"/>
      <c r="F302" s="55" t="str">
        <f t="shared" si="44"/>
        <v/>
      </c>
      <c r="G302" s="61"/>
      <c r="H302" s="61"/>
      <c r="I302" s="55">
        <f t="shared" si="45"/>
        <v>0</v>
      </c>
      <c r="J302" s="55" t="str">
        <f t="shared" si="46"/>
        <v/>
      </c>
      <c r="K302" s="55">
        <f t="shared" si="47"/>
        <v>0</v>
      </c>
      <c r="L302" s="55">
        <f t="shared" si="48"/>
        <v>0</v>
      </c>
      <c r="M302" s="67">
        <f>IF(A302="",0,(IF(ISNUMBER(MAY_26!G302),MAY_26!G302,0)+IF(ISNUMBER(JUN_26!G302),JUN_26!G302,0)+IF(ISNUMBER(JUL_26!G302),JUL_26!G302,0))/3)</f>
        <v>0</v>
      </c>
      <c r="N302" s="67">
        <f t="shared" si="49"/>
        <v>0</v>
      </c>
      <c r="O302" s="67">
        <f t="shared" si="50"/>
        <v>0</v>
      </c>
      <c r="P302" s="67">
        <f t="shared" si="51"/>
        <v>0</v>
      </c>
      <c r="Q302" s="68" t="str">
        <f t="shared" si="52"/>
        <v/>
      </c>
      <c r="R302" s="69" t="str">
        <f t="shared" si="53"/>
        <v/>
      </c>
      <c r="S302" s="69" t="str">
        <f t="shared" si="54"/>
        <v>N/A</v>
      </c>
      <c r="T302" s="60"/>
    </row>
    <row r="303" spans="1:20" ht="21.75" customHeight="1" x14ac:dyDescent="0.35">
      <c r="A303" s="62" t="s">
        <v>360</v>
      </c>
      <c r="B303" s="62"/>
      <c r="C303" s="62"/>
      <c r="D303" s="70">
        <f t="shared" ref="D303:L303" si="55">SUM(D3:D302)</f>
        <v>16063</v>
      </c>
      <c r="E303" s="70">
        <f t="shared" si="55"/>
        <v>0</v>
      </c>
      <c r="F303" s="70">
        <f t="shared" si="55"/>
        <v>16063</v>
      </c>
      <c r="G303" s="70">
        <f t="shared" si="55"/>
        <v>0</v>
      </c>
      <c r="H303" s="70">
        <f t="shared" si="55"/>
        <v>0</v>
      </c>
      <c r="I303" s="70">
        <f t="shared" si="55"/>
        <v>0</v>
      </c>
      <c r="J303" s="70">
        <f t="shared" si="55"/>
        <v>0</v>
      </c>
      <c r="K303" s="70">
        <f t="shared" si="55"/>
        <v>0</v>
      </c>
      <c r="L303" s="70">
        <f t="shared" si="55"/>
        <v>3703114</v>
      </c>
      <c r="M303" s="63"/>
      <c r="N303" s="63"/>
      <c r="O303" s="63"/>
      <c r="P303" s="63"/>
      <c r="Q303" s="63"/>
      <c r="R303" s="63"/>
      <c r="S303" s="63"/>
      <c r="T303" s="63"/>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sheetProtection password="EF40" sheet="1" objects="1" scenarios="1"/>
  <mergeCells count="3">
    <mergeCell ref="A1:T1"/>
    <mergeCell ref="A303:C303"/>
    <mergeCell ref="A305:T305"/>
  </mergeCells>
  <conditionalFormatting sqref="R3:R302">
    <cfRule type="cellIs" dxfId="39" priority="2" operator="equal">
      <formula>"STOCKOUT"</formula>
    </cfRule>
    <cfRule type="cellIs" dxfId="38" priority="3" operator="equal">
      <formula>"LOW STOCK"</formula>
    </cfRule>
    <cfRule type="cellIs" dxfId="37" priority="4" operator="equal">
      <formula>"ADEQUATE"</formula>
    </cfRule>
    <cfRule type="cellIs" dxfId="36" priority="5" operator="equal">
      <formula>"OVERSTOCK"</formula>
    </cfRule>
  </conditionalFormatting>
  <conditionalFormatting sqref="S3:S302">
    <cfRule type="cellIs" dxfId="35" priority="6" operator="equal">
      <formula>"DEFICIT"</formula>
    </cfRule>
    <cfRule type="cellIs" dxfId="34" priority="7" operator="equal">
      <formula>"BALANCED"</formula>
    </cfRule>
  </conditionalFormatting>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zoomScaleNormal="100" workbookViewId="0">
      <pane xSplit="1" ySplit="2" topLeftCell="B3" activePane="bottomRight" state="frozen"/>
      <selection pane="topRight" activeCell="B1" sqref="B1"/>
      <selection pane="bottomLeft" activeCell="A3" sqref="A3"/>
      <selection pane="bottomRight" sqref="A1:T1 A3:D302 I3:S302 F3:F302 D303:L303"/>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51" t="str">
        <f>Facility_Name &amp; "  —  PHARMACY  —  AUGUST 2026"</f>
        <v>MAMFE   —  PHARMACY  —  AUGUST 2026</v>
      </c>
      <c r="B1" s="51"/>
      <c r="C1" s="51"/>
      <c r="D1" s="51"/>
      <c r="E1" s="51"/>
      <c r="F1" s="51"/>
      <c r="G1" s="51"/>
      <c r="H1" s="51"/>
      <c r="I1" s="51"/>
      <c r="J1" s="51"/>
      <c r="K1" s="51"/>
      <c r="L1" s="51"/>
      <c r="M1" s="51"/>
      <c r="N1" s="51"/>
      <c r="O1" s="51"/>
      <c r="P1" s="51"/>
      <c r="Q1" s="51"/>
      <c r="R1" s="51"/>
      <c r="S1" s="51"/>
      <c r="T1" s="51"/>
    </row>
    <row r="2" spans="1:20" ht="31.5" customHeight="1" x14ac:dyDescent="0.35">
      <c r="A2" s="45" t="s">
        <v>69</v>
      </c>
      <c r="B2" s="45" t="s">
        <v>70</v>
      </c>
      <c r="C2" s="45" t="s">
        <v>71</v>
      </c>
      <c r="D2" s="45" t="s">
        <v>72</v>
      </c>
      <c r="E2" s="45" t="s">
        <v>73</v>
      </c>
      <c r="F2" s="45" t="s">
        <v>74</v>
      </c>
      <c r="G2" s="45" t="s">
        <v>75</v>
      </c>
      <c r="H2" s="45" t="s">
        <v>76</v>
      </c>
      <c r="I2" s="45" t="s">
        <v>77</v>
      </c>
      <c r="J2" s="45" t="s">
        <v>78</v>
      </c>
      <c r="K2" s="45" t="s">
        <v>79</v>
      </c>
      <c r="L2" s="45" t="s">
        <v>80</v>
      </c>
      <c r="M2" s="45" t="s">
        <v>81</v>
      </c>
      <c r="N2" s="45" t="s">
        <v>82</v>
      </c>
      <c r="O2" s="45" t="s">
        <v>83</v>
      </c>
      <c r="P2" s="45" t="s">
        <v>84</v>
      </c>
      <c r="Q2" s="45" t="s">
        <v>85</v>
      </c>
      <c r="R2" s="45" t="s">
        <v>86</v>
      </c>
      <c r="S2" s="45" t="s">
        <v>87</v>
      </c>
      <c r="T2" s="45" t="s">
        <v>88</v>
      </c>
    </row>
    <row r="3" spans="1:20" ht="16.5" customHeight="1" x14ac:dyDescent="0.35">
      <c r="A3" s="71" t="str">
        <f>IF(JAN_26!A3="","",JAN_26!A3)</f>
        <v>Abendaxole</v>
      </c>
      <c r="B3" s="71" t="str">
        <f>IF(JAN_26!B3="","",JAN_26!B3)</f>
        <v>tablets</v>
      </c>
      <c r="C3" s="53">
        <f>IF(JAN_26!C3="","",JAN_26!C3)</f>
        <v>250</v>
      </c>
      <c r="D3" s="53">
        <f>IF(JUL_26!A3="","",JUL_26!F3)</f>
        <v>10</v>
      </c>
      <c r="E3" s="61"/>
      <c r="F3" s="53">
        <f t="shared" ref="F3:F66" si="0">IF(A3="","",D3+IF(ISNUMBER(E3),E3,0)-IF(ISNUMBER(G3),G3,0))</f>
        <v>10</v>
      </c>
      <c r="G3" s="61"/>
      <c r="H3" s="61"/>
      <c r="I3" s="53">
        <f t="shared" ref="I3:I66" si="1">IF(AND(ISNUMBER(G3),ISNUMBER(C3)),G3*C3,0)</f>
        <v>0</v>
      </c>
      <c r="J3" s="53" t="str">
        <f t="shared" ref="J3:J66" si="2">IF(AND(ISNUMBER(G3),ISNUMBER(H3)),H3-I3,"")</f>
        <v/>
      </c>
      <c r="K3" s="53">
        <f t="shared" ref="K3:K66" si="3">IF(OR(A3="",M3=0),0,MAX(O3-F3,0))</f>
        <v>0</v>
      </c>
      <c r="L3" s="53">
        <f t="shared" ref="L3:L66" si="4">IF(AND(ISNUMBER(C3),ISNUMBER(F3)),F3*C3,0)</f>
        <v>2500</v>
      </c>
      <c r="M3" s="64">
        <f>IF(A3="",0,(IF(ISNUMBER(JUN_26!G3),JUN_26!G3,0)+IF(ISNUMBER(JUL_26!G3),JUL_26!G3,0)+IF(ISNUMBER(AUG_26!G3),AUG_26!G3,0))/3)</f>
        <v>0</v>
      </c>
      <c r="N3" s="64">
        <f t="shared" ref="N3:N66" si="5">IF(M3=0,0,M3*Lead_Time_Months)</f>
        <v>0</v>
      </c>
      <c r="O3" s="64">
        <f t="shared" ref="O3:O66" si="6">IF(M3=0,0,M3*Max_Stock_Months)</f>
        <v>0</v>
      </c>
      <c r="P3" s="64">
        <f t="shared" ref="P3:P66" si="7">IF(M3=0,0,M3*Security_Stock_Months)</f>
        <v>0</v>
      </c>
      <c r="Q3" s="65" t="str">
        <f t="shared" ref="Q3:Q66" si="8">IF(OR(A3="",M3=0,F3&lt;=0),"",ROUND(F3/M3,1))</f>
        <v/>
      </c>
      <c r="R3" s="66" t="str">
        <f t="shared" ref="R3:R66" si="9">IF(A3="","",IF(F3&lt;=0,"STOCKOUT",IF(F3&lt;=P3,"LOW STOCK",IF(F3&gt;O3,"OVERSTOCK","ADEQUATE"))))</f>
        <v>OVERSTOCK</v>
      </c>
      <c r="S3" s="66" t="str">
        <f t="shared" ref="S3:S66" si="10">IF(AND(ISNUMBER(G3),ISNUMBER(H3)),IF(J3&gt;=0,"BALANCED","DEFICIT"),"N/A")</f>
        <v>N/A</v>
      </c>
      <c r="T3" s="60"/>
    </row>
    <row r="4" spans="1:20" ht="16.5" customHeight="1" x14ac:dyDescent="0.35">
      <c r="A4" s="72" t="str">
        <f>IF(JAN_26!A4="","",JAN_26!A4)</f>
        <v>Aciclovir 800mg tabs</v>
      </c>
      <c r="B4" s="72" t="str">
        <f>IF(JAN_26!B4="","",JAN_26!B4)</f>
        <v>tabs</v>
      </c>
      <c r="C4" s="55" t="str">
        <f>IF(JAN_26!C4="","",JAN_26!C4)</f>
        <v/>
      </c>
      <c r="D4" s="55">
        <f>IF(JUL_26!A4="","",JUL_26!F4)</f>
        <v>100</v>
      </c>
      <c r="E4" s="61"/>
      <c r="F4" s="55">
        <f t="shared" si="0"/>
        <v>100</v>
      </c>
      <c r="G4" s="61"/>
      <c r="H4" s="61"/>
      <c r="I4" s="55">
        <f t="shared" si="1"/>
        <v>0</v>
      </c>
      <c r="J4" s="55" t="str">
        <f t="shared" si="2"/>
        <v/>
      </c>
      <c r="K4" s="55">
        <f t="shared" si="3"/>
        <v>0</v>
      </c>
      <c r="L4" s="55">
        <f t="shared" si="4"/>
        <v>0</v>
      </c>
      <c r="M4" s="67">
        <f>IF(A4="",0,(IF(ISNUMBER(JUN_26!G4),JUN_26!G4,0)+IF(ISNUMBER(JUL_26!G4),JUL_26!G4,0)+IF(ISNUMBER(AUG_26!G4),AUG_26!G4,0))/3)</f>
        <v>0</v>
      </c>
      <c r="N4" s="67">
        <f t="shared" si="5"/>
        <v>0</v>
      </c>
      <c r="O4" s="67">
        <f t="shared" si="6"/>
        <v>0</v>
      </c>
      <c r="P4" s="67">
        <f t="shared" si="7"/>
        <v>0</v>
      </c>
      <c r="Q4" s="68" t="str">
        <f t="shared" si="8"/>
        <v/>
      </c>
      <c r="R4" s="69" t="str">
        <f t="shared" si="9"/>
        <v>OVERSTOCK</v>
      </c>
      <c r="S4" s="69" t="str">
        <f t="shared" si="10"/>
        <v>N/A</v>
      </c>
      <c r="T4" s="60"/>
    </row>
    <row r="5" spans="1:20" ht="16.5" customHeight="1" x14ac:dyDescent="0.35">
      <c r="A5" s="71" t="str">
        <f>IF(JAN_26!A5="","",JAN_26!A5)</f>
        <v>acyclovir 400mg</v>
      </c>
      <c r="B5" s="71" t="str">
        <f>IF(JAN_26!B5="","",JAN_26!B5)</f>
        <v>tablet</v>
      </c>
      <c r="C5" s="53">
        <f>IF(JAN_26!C5="","",JAN_26!C5)</f>
        <v>300</v>
      </c>
      <c r="D5" s="53">
        <f>IF(JUL_26!A5="","",JUL_26!F5)</f>
        <v>0</v>
      </c>
      <c r="E5" s="61"/>
      <c r="F5" s="53">
        <f t="shared" si="0"/>
        <v>0</v>
      </c>
      <c r="G5" s="61"/>
      <c r="H5" s="61"/>
      <c r="I5" s="53">
        <f t="shared" si="1"/>
        <v>0</v>
      </c>
      <c r="J5" s="53" t="str">
        <f t="shared" si="2"/>
        <v/>
      </c>
      <c r="K5" s="53">
        <f t="shared" si="3"/>
        <v>0</v>
      </c>
      <c r="L5" s="53">
        <f t="shared" si="4"/>
        <v>0</v>
      </c>
      <c r="M5" s="64">
        <f>IF(A5="",0,(IF(ISNUMBER(JUN_26!G5),JUN_26!G5,0)+IF(ISNUMBER(JUL_26!G5),JUL_26!G5,0)+IF(ISNUMBER(AUG_26!G5),AUG_26!G5,0))/3)</f>
        <v>0</v>
      </c>
      <c r="N5" s="64">
        <f t="shared" si="5"/>
        <v>0</v>
      </c>
      <c r="O5" s="64">
        <f t="shared" si="6"/>
        <v>0</v>
      </c>
      <c r="P5" s="64">
        <f t="shared" si="7"/>
        <v>0</v>
      </c>
      <c r="Q5" s="65" t="str">
        <f t="shared" si="8"/>
        <v/>
      </c>
      <c r="R5" s="66" t="str">
        <f t="shared" si="9"/>
        <v>STOCKOUT</v>
      </c>
      <c r="S5" s="66" t="str">
        <f t="shared" si="10"/>
        <v>N/A</v>
      </c>
      <c r="T5" s="60"/>
    </row>
    <row r="6" spans="1:20" ht="16.5" customHeight="1" x14ac:dyDescent="0.35">
      <c r="A6" s="72" t="str">
        <f>IF(JAN_26!A6="","",JAN_26!A6)</f>
        <v>ADRENALINE</v>
      </c>
      <c r="B6" s="72" t="str">
        <f>IF(JAN_26!B6="","",JAN_26!B6)</f>
        <v>amp</v>
      </c>
      <c r="C6" s="55">
        <f>IF(JAN_26!C6="","",JAN_26!C6)</f>
        <v>500</v>
      </c>
      <c r="D6" s="55">
        <f>IF(JUL_26!A6="","",JUL_26!F6)</f>
        <v>1</v>
      </c>
      <c r="E6" s="61"/>
      <c r="F6" s="55">
        <f t="shared" si="0"/>
        <v>1</v>
      </c>
      <c r="G6" s="61"/>
      <c r="H6" s="61"/>
      <c r="I6" s="55">
        <f t="shared" si="1"/>
        <v>0</v>
      </c>
      <c r="J6" s="55" t="str">
        <f t="shared" si="2"/>
        <v/>
      </c>
      <c r="K6" s="55">
        <f t="shared" si="3"/>
        <v>0</v>
      </c>
      <c r="L6" s="55">
        <f t="shared" si="4"/>
        <v>500</v>
      </c>
      <c r="M6" s="67">
        <f>IF(A6="",0,(IF(ISNUMBER(JUN_26!G6),JUN_26!G6,0)+IF(ISNUMBER(JUL_26!G6),JUL_26!G6,0)+IF(ISNUMBER(AUG_26!G6),AUG_26!G6,0))/3)</f>
        <v>0</v>
      </c>
      <c r="N6" s="67">
        <f t="shared" si="5"/>
        <v>0</v>
      </c>
      <c r="O6" s="67">
        <f t="shared" si="6"/>
        <v>0</v>
      </c>
      <c r="P6" s="67">
        <f t="shared" si="7"/>
        <v>0</v>
      </c>
      <c r="Q6" s="68" t="str">
        <f t="shared" si="8"/>
        <v/>
      </c>
      <c r="R6" s="69" t="str">
        <f t="shared" si="9"/>
        <v>OVERSTOCK</v>
      </c>
      <c r="S6" s="69" t="str">
        <f t="shared" si="10"/>
        <v>N/A</v>
      </c>
      <c r="T6" s="60"/>
    </row>
    <row r="7" spans="1:20" ht="16.5" customHeight="1" x14ac:dyDescent="0.35">
      <c r="A7" s="71" t="str">
        <f>IF(JAN_26!A7="","",JAN_26!A7)</f>
        <v>Alcohol 95% 1000ML</v>
      </c>
      <c r="B7" s="71" t="str">
        <f>IF(JAN_26!B7="","",JAN_26!B7)</f>
        <v/>
      </c>
      <c r="C7" s="53">
        <f>IF(JAN_26!C7="","",JAN_26!C7)</f>
        <v>500</v>
      </c>
      <c r="D7" s="53">
        <f>IF(JUL_26!A7="","",JUL_26!F7)</f>
        <v>1</v>
      </c>
      <c r="E7" s="61"/>
      <c r="F7" s="53">
        <f>IF(A7="","",D7+IF(ISNUMBER(E7),E7,0)-IF(ISNUMBER(G7),G7,0))</f>
        <v>1</v>
      </c>
      <c r="G7" s="61"/>
      <c r="H7" s="61"/>
      <c r="I7" s="53">
        <f t="shared" si="1"/>
        <v>0</v>
      </c>
      <c r="J7" s="53" t="str">
        <f t="shared" si="2"/>
        <v/>
      </c>
      <c r="K7" s="53">
        <f t="shared" si="3"/>
        <v>0</v>
      </c>
      <c r="L7" s="53">
        <f t="shared" si="4"/>
        <v>500</v>
      </c>
      <c r="M7" s="64">
        <f>IF(A7="",0,(IF(ISNUMBER(JUN_26!G7),JUN_26!G7,0)+IF(ISNUMBER(JUL_26!G7),JUL_26!G7,0)+IF(ISNUMBER(AUG_26!G7),AUG_26!G7,0))/3)</f>
        <v>0</v>
      </c>
      <c r="N7" s="64">
        <f t="shared" si="5"/>
        <v>0</v>
      </c>
      <c r="O7" s="64">
        <f t="shared" si="6"/>
        <v>0</v>
      </c>
      <c r="P7" s="64">
        <f t="shared" si="7"/>
        <v>0</v>
      </c>
      <c r="Q7" s="65" t="str">
        <f t="shared" si="8"/>
        <v/>
      </c>
      <c r="R7" s="66" t="str">
        <f t="shared" si="9"/>
        <v>OVERSTOCK</v>
      </c>
      <c r="S7" s="66" t="str">
        <f t="shared" si="10"/>
        <v>N/A</v>
      </c>
      <c r="T7" s="60"/>
    </row>
    <row r="8" spans="1:20" ht="16.5" customHeight="1" x14ac:dyDescent="0.35">
      <c r="A8" s="72" t="str">
        <f>IF(JAN_26!A8="","",JAN_26!A8)</f>
        <v>Aluminium hydroxide 500mg tabs</v>
      </c>
      <c r="B8" s="72" t="str">
        <f>IF(JAN_26!B8="","",JAN_26!B8)</f>
        <v>tabs</v>
      </c>
      <c r="C8" s="55" t="str">
        <f>IF(JAN_26!C8="","",JAN_26!C8)</f>
        <v/>
      </c>
      <c r="D8" s="55">
        <f>IF(JUL_26!A8="","",JUL_26!F8)</f>
        <v>0</v>
      </c>
      <c r="E8" s="61"/>
      <c r="F8" s="55">
        <f t="shared" si="0"/>
        <v>0</v>
      </c>
      <c r="G8" s="61"/>
      <c r="H8" s="61"/>
      <c r="I8" s="55">
        <f t="shared" si="1"/>
        <v>0</v>
      </c>
      <c r="J8" s="55" t="str">
        <f t="shared" si="2"/>
        <v/>
      </c>
      <c r="K8" s="55">
        <f t="shared" si="3"/>
        <v>0</v>
      </c>
      <c r="L8" s="55">
        <f t="shared" si="4"/>
        <v>0</v>
      </c>
      <c r="M8" s="67">
        <f>IF(A8="",0,(IF(ISNUMBER(JUN_26!G8),JUN_26!G8,0)+IF(ISNUMBER(JUL_26!G8),JUL_26!G8,0)+IF(ISNUMBER(AUG_26!G8),AUG_26!G8,0))/3)</f>
        <v>0</v>
      </c>
      <c r="N8" s="67">
        <f t="shared" si="5"/>
        <v>0</v>
      </c>
      <c r="O8" s="67">
        <f t="shared" si="6"/>
        <v>0</v>
      </c>
      <c r="P8" s="67">
        <f t="shared" si="7"/>
        <v>0</v>
      </c>
      <c r="Q8" s="68" t="str">
        <f t="shared" si="8"/>
        <v/>
      </c>
      <c r="R8" s="69" t="str">
        <f t="shared" si="9"/>
        <v>STOCKOUT</v>
      </c>
      <c r="S8" s="69" t="str">
        <f t="shared" si="10"/>
        <v>N/A</v>
      </c>
      <c r="T8" s="60"/>
    </row>
    <row r="9" spans="1:20" ht="16.5" customHeight="1" x14ac:dyDescent="0.35">
      <c r="A9" s="71" t="str">
        <f>IF(JAN_26!A9="","",JAN_26!A9)</f>
        <v>aminophillin ing</v>
      </c>
      <c r="B9" s="71" t="str">
        <f>IF(JAN_26!B9="","",JAN_26!B9)</f>
        <v>amp</v>
      </c>
      <c r="C9" s="53">
        <f>IF(JAN_26!C9="","",JAN_26!C9)</f>
        <v>500</v>
      </c>
      <c r="D9" s="53">
        <f>IF(JUL_26!A9="","",JUL_26!F9)</f>
        <v>0</v>
      </c>
      <c r="E9" s="61"/>
      <c r="F9" s="53">
        <f t="shared" si="0"/>
        <v>0</v>
      </c>
      <c r="G9" s="61"/>
      <c r="H9" s="61"/>
      <c r="I9" s="53">
        <f t="shared" si="1"/>
        <v>0</v>
      </c>
      <c r="J9" s="53" t="str">
        <f t="shared" si="2"/>
        <v/>
      </c>
      <c r="K9" s="53">
        <f t="shared" si="3"/>
        <v>0</v>
      </c>
      <c r="L9" s="53">
        <f t="shared" si="4"/>
        <v>0</v>
      </c>
      <c r="M9" s="64">
        <f>IF(A9="",0,(IF(ISNUMBER(JUN_26!G9),JUN_26!G9,0)+IF(ISNUMBER(JUL_26!G9),JUL_26!G9,0)+IF(ISNUMBER(AUG_26!G9),AUG_26!G9,0))/3)</f>
        <v>0</v>
      </c>
      <c r="N9" s="64">
        <f t="shared" si="5"/>
        <v>0</v>
      </c>
      <c r="O9" s="64">
        <f t="shared" si="6"/>
        <v>0</v>
      </c>
      <c r="P9" s="64">
        <f t="shared" si="7"/>
        <v>0</v>
      </c>
      <c r="Q9" s="65" t="str">
        <f t="shared" si="8"/>
        <v/>
      </c>
      <c r="R9" s="66" t="str">
        <f t="shared" si="9"/>
        <v>STOCKOUT</v>
      </c>
      <c r="S9" s="66" t="str">
        <f t="shared" si="10"/>
        <v>N/A</v>
      </c>
      <c r="T9" s="60"/>
    </row>
    <row r="10" spans="1:20" ht="16.5" customHeight="1" x14ac:dyDescent="0.35">
      <c r="A10" s="72" t="str">
        <f>IF(JAN_26!A10="","",JAN_26!A10)</f>
        <v>Aminophylline 100mg tabs</v>
      </c>
      <c r="B10" s="72" t="str">
        <f>IF(JAN_26!B10="","",JAN_26!B10)</f>
        <v>tabs</v>
      </c>
      <c r="C10" s="55" t="str">
        <f>IF(JAN_26!C10="","",JAN_26!C10)</f>
        <v/>
      </c>
      <c r="D10" s="55">
        <f>IF(JUL_26!A10="","",JUL_26!F10)</f>
        <v>0</v>
      </c>
      <c r="E10" s="61"/>
      <c r="F10" s="55">
        <f t="shared" si="0"/>
        <v>0</v>
      </c>
      <c r="G10" s="61"/>
      <c r="H10" s="61"/>
      <c r="I10" s="55">
        <f t="shared" si="1"/>
        <v>0</v>
      </c>
      <c r="J10" s="55" t="str">
        <f t="shared" si="2"/>
        <v/>
      </c>
      <c r="K10" s="55">
        <f t="shared" si="3"/>
        <v>0</v>
      </c>
      <c r="L10" s="55">
        <f t="shared" si="4"/>
        <v>0</v>
      </c>
      <c r="M10" s="67">
        <f>IF(A10="",0,(IF(ISNUMBER(JUN_26!G10),JUN_26!G10,0)+IF(ISNUMBER(JUL_26!G10),JUL_26!G10,0)+IF(ISNUMBER(AUG_26!G10),AUG_26!G10,0))/3)</f>
        <v>0</v>
      </c>
      <c r="N10" s="67">
        <f t="shared" si="5"/>
        <v>0</v>
      </c>
      <c r="O10" s="67">
        <f t="shared" si="6"/>
        <v>0</v>
      </c>
      <c r="P10" s="67">
        <f t="shared" si="7"/>
        <v>0</v>
      </c>
      <c r="Q10" s="68" t="str">
        <f t="shared" si="8"/>
        <v/>
      </c>
      <c r="R10" s="69" t="str">
        <f t="shared" si="9"/>
        <v>STOCKOUT</v>
      </c>
      <c r="S10" s="69" t="str">
        <f t="shared" si="10"/>
        <v>N/A</v>
      </c>
      <c r="T10" s="60"/>
    </row>
    <row r="11" spans="1:20" ht="16.5" customHeight="1" x14ac:dyDescent="0.35">
      <c r="A11" s="71" t="str">
        <f>IF(JAN_26!A11="","",JAN_26!A11)</f>
        <v>amitriptyline 25mg</v>
      </c>
      <c r="B11" s="71" t="str">
        <f>IF(JAN_26!B11="","",JAN_26!B11)</f>
        <v>tablets</v>
      </c>
      <c r="C11" s="53">
        <f>IF(JAN_26!C11="","",JAN_26!C11)</f>
        <v>25</v>
      </c>
      <c r="D11" s="53">
        <f>IF(JUL_26!A11="","",JUL_26!F11)</f>
        <v>0</v>
      </c>
      <c r="E11" s="61"/>
      <c r="F11" s="53">
        <f t="shared" si="0"/>
        <v>0</v>
      </c>
      <c r="G11" s="61"/>
      <c r="H11" s="61"/>
      <c r="I11" s="53">
        <f t="shared" si="1"/>
        <v>0</v>
      </c>
      <c r="J11" s="53" t="str">
        <f t="shared" si="2"/>
        <v/>
      </c>
      <c r="K11" s="53">
        <f t="shared" si="3"/>
        <v>0</v>
      </c>
      <c r="L11" s="53">
        <f t="shared" si="4"/>
        <v>0</v>
      </c>
      <c r="M11" s="64">
        <f>IF(A11="",0,(IF(ISNUMBER(JUN_26!G11),JUN_26!G11,0)+IF(ISNUMBER(JUL_26!G11),JUL_26!G11,0)+IF(ISNUMBER(AUG_26!G11),AUG_26!G11,0))/3)</f>
        <v>0</v>
      </c>
      <c r="N11" s="64">
        <f t="shared" si="5"/>
        <v>0</v>
      </c>
      <c r="O11" s="64">
        <f t="shared" si="6"/>
        <v>0</v>
      </c>
      <c r="P11" s="64">
        <f t="shared" si="7"/>
        <v>0</v>
      </c>
      <c r="Q11" s="65" t="str">
        <f t="shared" si="8"/>
        <v/>
      </c>
      <c r="R11" s="66" t="str">
        <f t="shared" si="9"/>
        <v>STOCKOUT</v>
      </c>
      <c r="S11" s="66" t="str">
        <f t="shared" si="10"/>
        <v>N/A</v>
      </c>
      <c r="T11" s="60"/>
    </row>
    <row r="12" spans="1:20" ht="16.5" customHeight="1" x14ac:dyDescent="0.35">
      <c r="A12" s="72" t="str">
        <f>IF(JAN_26!A12="","",JAN_26!A12)</f>
        <v>AMOXICILLIN 250 mg tab</v>
      </c>
      <c r="B12" s="72" t="str">
        <f>IF(JAN_26!B12="","",JAN_26!B12)</f>
        <v>tablets</v>
      </c>
      <c r="C12" s="55">
        <f>IF(JAN_26!C12="","",JAN_26!C12)</f>
        <v>30</v>
      </c>
      <c r="D12" s="55">
        <f>IF(JUL_26!A12="","",JUL_26!F12)</f>
        <v>0</v>
      </c>
      <c r="E12" s="61"/>
      <c r="F12" s="55">
        <f t="shared" si="0"/>
        <v>0</v>
      </c>
      <c r="G12" s="61"/>
      <c r="H12" s="61"/>
      <c r="I12" s="55">
        <f t="shared" si="1"/>
        <v>0</v>
      </c>
      <c r="J12" s="55" t="str">
        <f t="shared" si="2"/>
        <v/>
      </c>
      <c r="K12" s="55">
        <f t="shared" si="3"/>
        <v>0</v>
      </c>
      <c r="L12" s="55">
        <f t="shared" si="4"/>
        <v>0</v>
      </c>
      <c r="M12" s="67">
        <f>IF(A12="",0,(IF(ISNUMBER(JUN_26!G12),JUN_26!G12,0)+IF(ISNUMBER(JUL_26!G12),JUL_26!G12,0)+IF(ISNUMBER(AUG_26!G12),AUG_26!G12,0))/3)</f>
        <v>0</v>
      </c>
      <c r="N12" s="67">
        <f t="shared" si="5"/>
        <v>0</v>
      </c>
      <c r="O12" s="67">
        <f t="shared" si="6"/>
        <v>0</v>
      </c>
      <c r="P12" s="67">
        <f t="shared" si="7"/>
        <v>0</v>
      </c>
      <c r="Q12" s="68" t="str">
        <f t="shared" si="8"/>
        <v/>
      </c>
      <c r="R12" s="69" t="str">
        <f t="shared" si="9"/>
        <v>STOCKOUT</v>
      </c>
      <c r="S12" s="69" t="str">
        <f t="shared" si="10"/>
        <v>N/A</v>
      </c>
      <c r="T12" s="60"/>
    </row>
    <row r="13" spans="1:20" ht="16.5" customHeight="1" x14ac:dyDescent="0.35">
      <c r="A13" s="71" t="str">
        <f>IF(JAN_26!A13="","",JAN_26!A13)</f>
        <v>Amoxicilline 500</v>
      </c>
      <c r="B13" s="71" t="str">
        <f>IF(JAN_26!B13="","",JAN_26!B13)</f>
        <v>tablets</v>
      </c>
      <c r="C13" s="53">
        <f>IF(JAN_26!C13="","",JAN_26!C13)</f>
        <v>50</v>
      </c>
      <c r="D13" s="53">
        <f>IF(JUL_26!A13="","",JUL_26!F13)</f>
        <v>600</v>
      </c>
      <c r="E13" s="61"/>
      <c r="F13" s="53">
        <f t="shared" si="0"/>
        <v>600</v>
      </c>
      <c r="G13" s="61"/>
      <c r="H13" s="61"/>
      <c r="I13" s="53">
        <f t="shared" si="1"/>
        <v>0</v>
      </c>
      <c r="J13" s="53" t="str">
        <f t="shared" si="2"/>
        <v/>
      </c>
      <c r="K13" s="53">
        <f t="shared" si="3"/>
        <v>0</v>
      </c>
      <c r="L13" s="53">
        <f t="shared" si="4"/>
        <v>30000</v>
      </c>
      <c r="M13" s="64">
        <f>IF(A13="",0,(IF(ISNUMBER(JUN_26!G13),JUN_26!G13,0)+IF(ISNUMBER(JUL_26!G13),JUL_26!G13,0)+IF(ISNUMBER(AUG_26!G13),AUG_26!G13,0))/3)</f>
        <v>0</v>
      </c>
      <c r="N13" s="64">
        <f t="shared" si="5"/>
        <v>0</v>
      </c>
      <c r="O13" s="64">
        <f t="shared" si="6"/>
        <v>0</v>
      </c>
      <c r="P13" s="64">
        <f t="shared" si="7"/>
        <v>0</v>
      </c>
      <c r="Q13" s="65" t="str">
        <f t="shared" si="8"/>
        <v/>
      </c>
      <c r="R13" s="66" t="str">
        <f t="shared" si="9"/>
        <v>OVERSTOCK</v>
      </c>
      <c r="S13" s="66" t="str">
        <f t="shared" si="10"/>
        <v>N/A</v>
      </c>
      <c r="T13" s="60"/>
    </row>
    <row r="14" spans="1:20" ht="16.5" customHeight="1" x14ac:dyDescent="0.35">
      <c r="A14" s="72" t="str">
        <f>IF(JAN_26!A14="","",JAN_26!A14)</f>
        <v>Amoxicilline syrup 125 mg</v>
      </c>
      <c r="B14" s="72" t="str">
        <f>IF(JAN_26!B14="","",JAN_26!B14)</f>
        <v>bottle</v>
      </c>
      <c r="C14" s="55">
        <f>IF(JAN_26!C14="","",JAN_26!C14)</f>
        <v>1000</v>
      </c>
      <c r="D14" s="55">
        <f>IF(JUL_26!A14="","",JUL_26!F14)</f>
        <v>0</v>
      </c>
      <c r="E14" s="61"/>
      <c r="F14" s="55">
        <f t="shared" si="0"/>
        <v>0</v>
      </c>
      <c r="G14" s="61"/>
      <c r="H14" s="61"/>
      <c r="I14" s="55">
        <f t="shared" si="1"/>
        <v>0</v>
      </c>
      <c r="J14" s="55" t="str">
        <f t="shared" si="2"/>
        <v/>
      </c>
      <c r="K14" s="55">
        <f t="shared" si="3"/>
        <v>0</v>
      </c>
      <c r="L14" s="55">
        <f t="shared" si="4"/>
        <v>0</v>
      </c>
      <c r="M14" s="67">
        <f>IF(A14="",0,(IF(ISNUMBER(JUN_26!G14),JUN_26!G14,0)+IF(ISNUMBER(JUL_26!G14),JUL_26!G14,0)+IF(ISNUMBER(AUG_26!G14),AUG_26!G14,0))/3)</f>
        <v>0</v>
      </c>
      <c r="N14" s="67">
        <f t="shared" si="5"/>
        <v>0</v>
      </c>
      <c r="O14" s="67">
        <f t="shared" si="6"/>
        <v>0</v>
      </c>
      <c r="P14" s="67">
        <f t="shared" si="7"/>
        <v>0</v>
      </c>
      <c r="Q14" s="68" t="str">
        <f t="shared" si="8"/>
        <v/>
      </c>
      <c r="R14" s="69" t="str">
        <f t="shared" si="9"/>
        <v>STOCKOUT</v>
      </c>
      <c r="S14" s="69" t="str">
        <f t="shared" si="10"/>
        <v>N/A</v>
      </c>
      <c r="T14" s="60"/>
    </row>
    <row r="15" spans="1:20" ht="16.5" customHeight="1" x14ac:dyDescent="0.35">
      <c r="A15" s="71" t="str">
        <f>IF(JAN_26!A15="","",JAN_26!A15)</f>
        <v>Amoxicilline syrup 250mg</v>
      </c>
      <c r="B15" s="71" t="str">
        <f>IF(JAN_26!B15="","",JAN_26!B15)</f>
        <v>bottle</v>
      </c>
      <c r="C15" s="53">
        <f>IF(JAN_26!C15="","",JAN_26!C15)</f>
        <v>1000</v>
      </c>
      <c r="D15" s="53">
        <f>IF(JUL_26!A15="","",JUL_26!F15)</f>
        <v>6</v>
      </c>
      <c r="E15" s="61"/>
      <c r="F15" s="53">
        <f t="shared" si="0"/>
        <v>6</v>
      </c>
      <c r="G15" s="61"/>
      <c r="H15" s="61"/>
      <c r="I15" s="53">
        <f t="shared" si="1"/>
        <v>0</v>
      </c>
      <c r="J15" s="53" t="str">
        <f t="shared" si="2"/>
        <v/>
      </c>
      <c r="K15" s="53">
        <f t="shared" si="3"/>
        <v>0</v>
      </c>
      <c r="L15" s="53">
        <f t="shared" si="4"/>
        <v>6000</v>
      </c>
      <c r="M15" s="64">
        <f>IF(A15="",0,(IF(ISNUMBER(JUN_26!G15),JUN_26!G15,0)+IF(ISNUMBER(JUL_26!G15),JUL_26!G15,0)+IF(ISNUMBER(AUG_26!G15),AUG_26!G15,0))/3)</f>
        <v>0</v>
      </c>
      <c r="N15" s="64">
        <f t="shared" si="5"/>
        <v>0</v>
      </c>
      <c r="O15" s="64">
        <f t="shared" si="6"/>
        <v>0</v>
      </c>
      <c r="P15" s="64">
        <f t="shared" si="7"/>
        <v>0</v>
      </c>
      <c r="Q15" s="65" t="str">
        <f t="shared" si="8"/>
        <v/>
      </c>
      <c r="R15" s="66" t="str">
        <f t="shared" si="9"/>
        <v>OVERSTOCK</v>
      </c>
      <c r="S15" s="66" t="str">
        <f t="shared" si="10"/>
        <v>N/A</v>
      </c>
      <c r="T15" s="60"/>
    </row>
    <row r="16" spans="1:20" ht="16.5" customHeight="1" x14ac:dyDescent="0.35">
      <c r="A16" s="72" t="str">
        <f>IF(JAN_26!A16="","",JAN_26!A16)</f>
        <v>Amoxiclav tabs</v>
      </c>
      <c r="B16" s="72" t="str">
        <f>IF(JAN_26!B16="","",JAN_26!B16)</f>
        <v>tablets</v>
      </c>
      <c r="C16" s="55">
        <f>IF(JAN_26!C16="","",JAN_26!C16)</f>
        <v>280</v>
      </c>
      <c r="D16" s="55">
        <f>IF(JUL_26!A16="","",JUL_26!F16)</f>
        <v>0</v>
      </c>
      <c r="E16" s="61"/>
      <c r="F16" s="55">
        <f t="shared" si="0"/>
        <v>0</v>
      </c>
      <c r="G16" s="61"/>
      <c r="H16" s="61"/>
      <c r="I16" s="55">
        <f t="shared" si="1"/>
        <v>0</v>
      </c>
      <c r="J16" s="55" t="str">
        <f t="shared" si="2"/>
        <v/>
      </c>
      <c r="K16" s="55">
        <f t="shared" si="3"/>
        <v>0</v>
      </c>
      <c r="L16" s="55">
        <f t="shared" si="4"/>
        <v>0</v>
      </c>
      <c r="M16" s="67">
        <f>IF(A16="",0,(IF(ISNUMBER(JUN_26!G16),JUN_26!G16,0)+IF(ISNUMBER(JUL_26!G16),JUL_26!G16,0)+IF(ISNUMBER(AUG_26!G16),AUG_26!G16,0))/3)</f>
        <v>0</v>
      </c>
      <c r="N16" s="67">
        <f t="shared" si="5"/>
        <v>0</v>
      </c>
      <c r="O16" s="67">
        <f t="shared" si="6"/>
        <v>0</v>
      </c>
      <c r="P16" s="67">
        <f t="shared" si="7"/>
        <v>0</v>
      </c>
      <c r="Q16" s="68" t="str">
        <f t="shared" si="8"/>
        <v/>
      </c>
      <c r="R16" s="69" t="str">
        <f t="shared" si="9"/>
        <v>STOCKOUT</v>
      </c>
      <c r="S16" s="69" t="str">
        <f t="shared" si="10"/>
        <v>N/A</v>
      </c>
      <c r="T16" s="60"/>
    </row>
    <row r="17" spans="1:20" ht="16.5" customHeight="1" x14ac:dyDescent="0.35">
      <c r="A17" s="71" t="str">
        <f>IF(JAN_26!A17="","",JAN_26!A17)</f>
        <v>Ampicilline injection</v>
      </c>
      <c r="B17" s="71" t="str">
        <f>IF(JAN_26!B17="","",JAN_26!B17)</f>
        <v>box</v>
      </c>
      <c r="C17" s="53">
        <f>IF(JAN_26!C17="","",JAN_26!C17)</f>
        <v>500</v>
      </c>
      <c r="D17" s="53">
        <f>IF(JUL_26!A17="","",JUL_26!F17)</f>
        <v>176</v>
      </c>
      <c r="E17" s="61"/>
      <c r="F17" s="53">
        <f t="shared" si="0"/>
        <v>176</v>
      </c>
      <c r="G17" s="61"/>
      <c r="H17" s="61"/>
      <c r="I17" s="53">
        <f t="shared" si="1"/>
        <v>0</v>
      </c>
      <c r="J17" s="53" t="str">
        <f t="shared" si="2"/>
        <v/>
      </c>
      <c r="K17" s="53">
        <f t="shared" si="3"/>
        <v>0</v>
      </c>
      <c r="L17" s="53">
        <f t="shared" si="4"/>
        <v>88000</v>
      </c>
      <c r="M17" s="64">
        <f>IF(A17="",0,(IF(ISNUMBER(JUN_26!G17),JUN_26!G17,0)+IF(ISNUMBER(JUL_26!G17),JUL_26!G17,0)+IF(ISNUMBER(AUG_26!G17),AUG_26!G17,0))/3)</f>
        <v>0</v>
      </c>
      <c r="N17" s="64">
        <f t="shared" si="5"/>
        <v>0</v>
      </c>
      <c r="O17" s="64">
        <f t="shared" si="6"/>
        <v>0</v>
      </c>
      <c r="P17" s="64">
        <f t="shared" si="7"/>
        <v>0</v>
      </c>
      <c r="Q17" s="65" t="str">
        <f t="shared" si="8"/>
        <v/>
      </c>
      <c r="R17" s="66" t="str">
        <f t="shared" si="9"/>
        <v>OVERSTOCK</v>
      </c>
      <c r="S17" s="66" t="str">
        <f t="shared" si="10"/>
        <v>N/A</v>
      </c>
      <c r="T17" s="60"/>
    </row>
    <row r="18" spans="1:20" ht="16.5" customHeight="1" x14ac:dyDescent="0.35">
      <c r="A18" s="72" t="str">
        <f>IF(JAN_26!A18="","",JAN_26!A18)</f>
        <v>Ampiclox capsules</v>
      </c>
      <c r="B18" s="72" t="str">
        <f>IF(JAN_26!B18="","",JAN_26!B18)</f>
        <v>box</v>
      </c>
      <c r="C18" s="55">
        <f>IF(JAN_26!C18="","",JAN_26!C18)</f>
        <v>60</v>
      </c>
      <c r="D18" s="55">
        <f>IF(JUL_26!A18="","",JUL_26!F18)</f>
        <v>0</v>
      </c>
      <c r="E18" s="61"/>
      <c r="F18" s="55">
        <f t="shared" si="0"/>
        <v>0</v>
      </c>
      <c r="G18" s="61"/>
      <c r="H18" s="61"/>
      <c r="I18" s="55">
        <f t="shared" si="1"/>
        <v>0</v>
      </c>
      <c r="J18" s="55" t="str">
        <f t="shared" si="2"/>
        <v/>
      </c>
      <c r="K18" s="55">
        <f t="shared" si="3"/>
        <v>0</v>
      </c>
      <c r="L18" s="55">
        <f t="shared" si="4"/>
        <v>0</v>
      </c>
      <c r="M18" s="67">
        <f>IF(A18="",0,(IF(ISNUMBER(JUN_26!G18),JUN_26!G18,0)+IF(ISNUMBER(JUL_26!G18),JUL_26!G18,0)+IF(ISNUMBER(AUG_26!G18),AUG_26!G18,0))/3)</f>
        <v>0</v>
      </c>
      <c r="N18" s="67">
        <f t="shared" si="5"/>
        <v>0</v>
      </c>
      <c r="O18" s="67">
        <f t="shared" si="6"/>
        <v>0</v>
      </c>
      <c r="P18" s="67">
        <f t="shared" si="7"/>
        <v>0</v>
      </c>
      <c r="Q18" s="68" t="str">
        <f t="shared" si="8"/>
        <v/>
      </c>
      <c r="R18" s="69" t="str">
        <f t="shared" si="9"/>
        <v>STOCKOUT</v>
      </c>
      <c r="S18" s="69" t="str">
        <f t="shared" si="10"/>
        <v>N/A</v>
      </c>
      <c r="T18" s="60"/>
    </row>
    <row r="19" spans="1:20" ht="16.5" customHeight="1" x14ac:dyDescent="0.35">
      <c r="A19" s="71" t="str">
        <f>IF(JAN_26!A19="","",JAN_26!A19)</f>
        <v>Ampiclox syrup</v>
      </c>
      <c r="B19" s="71" t="str">
        <f>IF(JAN_26!B19="","",JAN_26!B19)</f>
        <v>bottle</v>
      </c>
      <c r="C19" s="53">
        <f>IF(JAN_26!C19="","",JAN_26!C19)</f>
        <v>1200</v>
      </c>
      <c r="D19" s="53">
        <f>IF(JUL_26!A19="","",JUL_26!F19)</f>
        <v>0</v>
      </c>
      <c r="E19" s="61"/>
      <c r="F19" s="53">
        <f t="shared" si="0"/>
        <v>0</v>
      </c>
      <c r="G19" s="61"/>
      <c r="H19" s="61"/>
      <c r="I19" s="53">
        <f t="shared" si="1"/>
        <v>0</v>
      </c>
      <c r="J19" s="53" t="str">
        <f t="shared" si="2"/>
        <v/>
      </c>
      <c r="K19" s="53">
        <f t="shared" si="3"/>
        <v>0</v>
      </c>
      <c r="L19" s="53">
        <f t="shared" si="4"/>
        <v>0</v>
      </c>
      <c r="M19" s="64">
        <f>IF(A19="",0,(IF(ISNUMBER(JUN_26!G19),JUN_26!G19,0)+IF(ISNUMBER(JUL_26!G19),JUL_26!G19,0)+IF(ISNUMBER(AUG_26!G19),AUG_26!G19,0))/3)</f>
        <v>0</v>
      </c>
      <c r="N19" s="64">
        <f t="shared" si="5"/>
        <v>0</v>
      </c>
      <c r="O19" s="64">
        <f t="shared" si="6"/>
        <v>0</v>
      </c>
      <c r="P19" s="64">
        <f t="shared" si="7"/>
        <v>0</v>
      </c>
      <c r="Q19" s="65" t="str">
        <f t="shared" si="8"/>
        <v/>
      </c>
      <c r="R19" s="66" t="str">
        <f t="shared" si="9"/>
        <v>STOCKOUT</v>
      </c>
      <c r="S19" s="66" t="str">
        <f t="shared" si="10"/>
        <v>N/A</v>
      </c>
      <c r="T19" s="60"/>
    </row>
    <row r="20" spans="1:20" ht="16.5" customHeight="1" x14ac:dyDescent="0.35">
      <c r="A20" s="72" t="str">
        <f>IF(JAN_26!A20="","",JAN_26!A20)</f>
        <v>Analgin Inj</v>
      </c>
      <c r="B20" s="72" t="str">
        <f>IF(JAN_26!B20="","",JAN_26!B20)</f>
        <v>Packet</v>
      </c>
      <c r="C20" s="55">
        <f>IF(JAN_26!C20="","",JAN_26!C20)</f>
        <v>500</v>
      </c>
      <c r="D20" s="55">
        <f>IF(JUL_26!A20="","",JUL_26!F20)</f>
        <v>0</v>
      </c>
      <c r="E20" s="61"/>
      <c r="F20" s="55">
        <f t="shared" si="0"/>
        <v>0</v>
      </c>
      <c r="G20" s="61"/>
      <c r="H20" s="61"/>
      <c r="I20" s="55">
        <f t="shared" si="1"/>
        <v>0</v>
      </c>
      <c r="J20" s="55" t="str">
        <f t="shared" si="2"/>
        <v/>
      </c>
      <c r="K20" s="55">
        <f t="shared" si="3"/>
        <v>0</v>
      </c>
      <c r="L20" s="55">
        <f t="shared" si="4"/>
        <v>0</v>
      </c>
      <c r="M20" s="67">
        <f>IF(A20="",0,(IF(ISNUMBER(JUN_26!G20),JUN_26!G20,0)+IF(ISNUMBER(JUL_26!G20),JUL_26!G20,0)+IF(ISNUMBER(AUG_26!G20),AUG_26!G20,0))/3)</f>
        <v>0</v>
      </c>
      <c r="N20" s="67">
        <f t="shared" si="5"/>
        <v>0</v>
      </c>
      <c r="O20" s="67">
        <f t="shared" si="6"/>
        <v>0</v>
      </c>
      <c r="P20" s="67">
        <f t="shared" si="7"/>
        <v>0</v>
      </c>
      <c r="Q20" s="68" t="str">
        <f t="shared" si="8"/>
        <v/>
      </c>
      <c r="R20" s="69" t="str">
        <f t="shared" si="9"/>
        <v>STOCKOUT</v>
      </c>
      <c r="S20" s="69" t="str">
        <f t="shared" si="10"/>
        <v>N/A</v>
      </c>
      <c r="T20" s="60"/>
    </row>
    <row r="21" spans="1:20" ht="16.5" customHeight="1" x14ac:dyDescent="0.35">
      <c r="A21" s="71" t="str">
        <f>IF(JAN_26!A21="","",JAN_26!A21)</f>
        <v>antacid</v>
      </c>
      <c r="B21" s="71" t="str">
        <f>IF(JAN_26!B21="","",JAN_26!B21)</f>
        <v>tab</v>
      </c>
      <c r="C21" s="53">
        <f>IF(JAN_26!C21="","",JAN_26!C21)</f>
        <v>25</v>
      </c>
      <c r="D21" s="53">
        <f>IF(JUL_26!A21="","",JUL_26!F21)</f>
        <v>0</v>
      </c>
      <c r="E21" s="61"/>
      <c r="F21" s="53">
        <f t="shared" si="0"/>
        <v>0</v>
      </c>
      <c r="G21" s="61"/>
      <c r="H21" s="61"/>
      <c r="I21" s="53">
        <f t="shared" si="1"/>
        <v>0</v>
      </c>
      <c r="J21" s="53" t="str">
        <f t="shared" si="2"/>
        <v/>
      </c>
      <c r="K21" s="53">
        <f t="shared" si="3"/>
        <v>0</v>
      </c>
      <c r="L21" s="53">
        <f t="shared" si="4"/>
        <v>0</v>
      </c>
      <c r="M21" s="64">
        <f>IF(A21="",0,(IF(ISNUMBER(JUN_26!G21),JUN_26!G21,0)+IF(ISNUMBER(JUL_26!G21),JUL_26!G21,0)+IF(ISNUMBER(AUG_26!G21),AUG_26!G21,0))/3)</f>
        <v>0</v>
      </c>
      <c r="N21" s="64">
        <f t="shared" si="5"/>
        <v>0</v>
      </c>
      <c r="O21" s="64">
        <f t="shared" si="6"/>
        <v>0</v>
      </c>
      <c r="P21" s="64">
        <f t="shared" si="7"/>
        <v>0</v>
      </c>
      <c r="Q21" s="65" t="str">
        <f t="shared" si="8"/>
        <v/>
      </c>
      <c r="R21" s="66" t="str">
        <f t="shared" si="9"/>
        <v>STOCKOUT</v>
      </c>
      <c r="S21" s="66" t="str">
        <f t="shared" si="10"/>
        <v>N/A</v>
      </c>
      <c r="T21" s="60"/>
    </row>
    <row r="22" spans="1:20" ht="16.5" customHeight="1" x14ac:dyDescent="0.35">
      <c r="A22" s="72" t="str">
        <f>IF(JAN_26!A22="","",JAN_26!A22)</f>
        <v>Antagex (para+tramadol)</v>
      </c>
      <c r="B22" s="72" t="str">
        <f>IF(JAN_26!B22="","",JAN_26!B22)</f>
        <v>tablets</v>
      </c>
      <c r="C22" s="55">
        <f>IF(JAN_26!C22="","",JAN_26!C22)</f>
        <v>140</v>
      </c>
      <c r="D22" s="55">
        <f>IF(JUL_26!A22="","",JUL_26!F22)</f>
        <v>0</v>
      </c>
      <c r="E22" s="61"/>
      <c r="F22" s="55">
        <f t="shared" si="0"/>
        <v>0</v>
      </c>
      <c r="G22" s="61"/>
      <c r="H22" s="61"/>
      <c r="I22" s="55">
        <f t="shared" si="1"/>
        <v>0</v>
      </c>
      <c r="J22" s="55" t="str">
        <f t="shared" si="2"/>
        <v/>
      </c>
      <c r="K22" s="55">
        <f t="shared" si="3"/>
        <v>0</v>
      </c>
      <c r="L22" s="55">
        <f t="shared" si="4"/>
        <v>0</v>
      </c>
      <c r="M22" s="67">
        <f>IF(A22="",0,(IF(ISNUMBER(JUN_26!G22),JUN_26!G22,0)+IF(ISNUMBER(JUL_26!G22),JUL_26!G22,0)+IF(ISNUMBER(AUG_26!G22),AUG_26!G22,0))/3)</f>
        <v>0</v>
      </c>
      <c r="N22" s="67">
        <f t="shared" si="5"/>
        <v>0</v>
      </c>
      <c r="O22" s="67">
        <f t="shared" si="6"/>
        <v>0</v>
      </c>
      <c r="P22" s="67">
        <f t="shared" si="7"/>
        <v>0</v>
      </c>
      <c r="Q22" s="68" t="str">
        <f t="shared" si="8"/>
        <v/>
      </c>
      <c r="R22" s="69" t="str">
        <f t="shared" si="9"/>
        <v>STOCKOUT</v>
      </c>
      <c r="S22" s="69" t="str">
        <f t="shared" si="10"/>
        <v>N/A</v>
      </c>
      <c r="T22" s="60"/>
    </row>
    <row r="23" spans="1:20" ht="16.5" customHeight="1" x14ac:dyDescent="0.35">
      <c r="A23" s="71" t="str">
        <f>IF(JAN_26!A23="","",JAN_26!A23)</f>
        <v>apfer</v>
      </c>
      <c r="B23" s="71" t="str">
        <f>IF(JAN_26!B23="","",JAN_26!B23)</f>
        <v>syrup</v>
      </c>
      <c r="C23" s="53">
        <f>IF(JAN_26!C23="","",JAN_26!C23)</f>
        <v>1500</v>
      </c>
      <c r="D23" s="53">
        <f>IF(JUL_26!A23="","",JUL_26!F23)</f>
        <v>0</v>
      </c>
      <c r="E23" s="61"/>
      <c r="F23" s="53">
        <f t="shared" si="0"/>
        <v>0</v>
      </c>
      <c r="G23" s="61"/>
      <c r="H23" s="61"/>
      <c r="I23" s="53">
        <f t="shared" si="1"/>
        <v>0</v>
      </c>
      <c r="J23" s="53" t="str">
        <f t="shared" si="2"/>
        <v/>
      </c>
      <c r="K23" s="53">
        <f t="shared" si="3"/>
        <v>0</v>
      </c>
      <c r="L23" s="53">
        <f t="shared" si="4"/>
        <v>0</v>
      </c>
      <c r="M23" s="64">
        <f>IF(A23="",0,(IF(ISNUMBER(JUN_26!G23),JUN_26!G23,0)+IF(ISNUMBER(JUL_26!G23),JUL_26!G23,0)+IF(ISNUMBER(AUG_26!G23),AUG_26!G23,0))/3)</f>
        <v>0</v>
      </c>
      <c r="N23" s="64">
        <f t="shared" si="5"/>
        <v>0</v>
      </c>
      <c r="O23" s="64">
        <f t="shared" si="6"/>
        <v>0</v>
      </c>
      <c r="P23" s="64">
        <f t="shared" si="7"/>
        <v>0</v>
      </c>
      <c r="Q23" s="65" t="str">
        <f t="shared" si="8"/>
        <v/>
      </c>
      <c r="R23" s="66" t="str">
        <f t="shared" si="9"/>
        <v>STOCKOUT</v>
      </c>
      <c r="S23" s="66" t="str">
        <f t="shared" si="10"/>
        <v>N/A</v>
      </c>
      <c r="T23" s="60"/>
    </row>
    <row r="24" spans="1:20" ht="16.5" customHeight="1" x14ac:dyDescent="0.35">
      <c r="A24" s="72" t="str">
        <f>IF(JAN_26!A24="","",JAN_26!A24)</f>
        <v>artemether 80mg</v>
      </c>
      <c r="B24" s="72" t="str">
        <f>IF(JAN_26!B24="","",JAN_26!B24)</f>
        <v>amp</v>
      </c>
      <c r="C24" s="55">
        <f>IF(JAN_26!C24="","",JAN_26!C24)</f>
        <v>600</v>
      </c>
      <c r="D24" s="55">
        <f>IF(JUL_26!A24="","",JUL_26!F24)</f>
        <v>72</v>
      </c>
      <c r="E24" s="61"/>
      <c r="F24" s="55">
        <f t="shared" si="0"/>
        <v>72</v>
      </c>
      <c r="G24" s="61"/>
      <c r="H24" s="61"/>
      <c r="I24" s="55">
        <f t="shared" si="1"/>
        <v>0</v>
      </c>
      <c r="J24" s="55" t="str">
        <f t="shared" si="2"/>
        <v/>
      </c>
      <c r="K24" s="55">
        <f t="shared" si="3"/>
        <v>0</v>
      </c>
      <c r="L24" s="55">
        <f t="shared" si="4"/>
        <v>43200</v>
      </c>
      <c r="M24" s="67">
        <f>IF(A24="",0,(IF(ISNUMBER(JUN_26!G24),JUN_26!G24,0)+IF(ISNUMBER(JUL_26!G24),JUL_26!G24,0)+IF(ISNUMBER(AUG_26!G24),AUG_26!G24,0))/3)</f>
        <v>0</v>
      </c>
      <c r="N24" s="67">
        <f t="shared" si="5"/>
        <v>0</v>
      </c>
      <c r="O24" s="67">
        <f t="shared" si="6"/>
        <v>0</v>
      </c>
      <c r="P24" s="67">
        <f t="shared" si="7"/>
        <v>0</v>
      </c>
      <c r="Q24" s="68" t="str">
        <f t="shared" si="8"/>
        <v/>
      </c>
      <c r="R24" s="69" t="str">
        <f t="shared" si="9"/>
        <v>OVERSTOCK</v>
      </c>
      <c r="S24" s="69" t="str">
        <f t="shared" si="10"/>
        <v>N/A</v>
      </c>
      <c r="T24" s="60"/>
    </row>
    <row r="25" spans="1:20" ht="16.5" customHeight="1" x14ac:dyDescent="0.35">
      <c r="A25" s="71" t="str">
        <f>IF(JAN_26!A25="","",JAN_26!A25)</f>
        <v>Artemether/lum  syrup</v>
      </c>
      <c r="B25" s="71" t="str">
        <f>IF(JAN_26!B25="","",JAN_26!B25)</f>
        <v>bottle</v>
      </c>
      <c r="C25" s="53">
        <f>IF(JAN_26!C25="","",JAN_26!C25)</f>
        <v>1700</v>
      </c>
      <c r="D25" s="53">
        <f>IF(JUL_26!A25="","",JUL_26!F25)</f>
        <v>94</v>
      </c>
      <c r="E25" s="61"/>
      <c r="F25" s="53">
        <f t="shared" si="0"/>
        <v>94</v>
      </c>
      <c r="G25" s="61"/>
      <c r="H25" s="61"/>
      <c r="I25" s="53">
        <f t="shared" si="1"/>
        <v>0</v>
      </c>
      <c r="J25" s="53" t="str">
        <f t="shared" si="2"/>
        <v/>
      </c>
      <c r="K25" s="53">
        <f t="shared" si="3"/>
        <v>0</v>
      </c>
      <c r="L25" s="53">
        <f t="shared" si="4"/>
        <v>159800</v>
      </c>
      <c r="M25" s="64">
        <f>IF(A25="",0,(IF(ISNUMBER(JUN_26!G25),JUN_26!G25,0)+IF(ISNUMBER(JUL_26!G25),JUL_26!G25,0)+IF(ISNUMBER(AUG_26!G25),AUG_26!G25,0))/3)</f>
        <v>0</v>
      </c>
      <c r="N25" s="64">
        <f t="shared" si="5"/>
        <v>0</v>
      </c>
      <c r="O25" s="64">
        <f t="shared" si="6"/>
        <v>0</v>
      </c>
      <c r="P25" s="64">
        <f t="shared" si="7"/>
        <v>0</v>
      </c>
      <c r="Q25" s="65" t="str">
        <f t="shared" si="8"/>
        <v/>
      </c>
      <c r="R25" s="66" t="str">
        <f t="shared" si="9"/>
        <v>OVERSTOCK</v>
      </c>
      <c r="S25" s="66" t="str">
        <f t="shared" si="10"/>
        <v>N/A</v>
      </c>
      <c r="T25" s="60"/>
    </row>
    <row r="26" spans="1:20" ht="16.5" customHeight="1" x14ac:dyDescent="0.35">
      <c r="A26" s="72" t="str">
        <f>IF(JAN_26!A26="","",JAN_26!A26)</f>
        <v>artesunate inj 60mg</v>
      </c>
      <c r="B26" s="72" t="str">
        <f>IF(JAN_26!B26="","",JAN_26!B26)</f>
        <v>vial</v>
      </c>
      <c r="C26" s="55">
        <f>IF(JAN_26!C26="","",JAN_26!C26)</f>
        <v>1000</v>
      </c>
      <c r="D26" s="55">
        <f>IF(JUL_26!A26="","",JUL_26!F26)</f>
        <v>848</v>
      </c>
      <c r="E26" s="61"/>
      <c r="F26" s="55">
        <f t="shared" si="0"/>
        <v>848</v>
      </c>
      <c r="G26" s="61"/>
      <c r="H26" s="61"/>
      <c r="I26" s="55">
        <f t="shared" si="1"/>
        <v>0</v>
      </c>
      <c r="J26" s="55" t="str">
        <f t="shared" si="2"/>
        <v/>
      </c>
      <c r="K26" s="55">
        <f t="shared" si="3"/>
        <v>0</v>
      </c>
      <c r="L26" s="55">
        <f t="shared" si="4"/>
        <v>848000</v>
      </c>
      <c r="M26" s="67">
        <f>IF(A26="",0,(IF(ISNUMBER(JUN_26!G26),JUN_26!G26,0)+IF(ISNUMBER(JUL_26!G26),JUL_26!G26,0)+IF(ISNUMBER(AUG_26!G26),AUG_26!G26,0))/3)</f>
        <v>0</v>
      </c>
      <c r="N26" s="67">
        <f t="shared" si="5"/>
        <v>0</v>
      </c>
      <c r="O26" s="67">
        <f t="shared" si="6"/>
        <v>0</v>
      </c>
      <c r="P26" s="67">
        <f t="shared" si="7"/>
        <v>0</v>
      </c>
      <c r="Q26" s="68" t="str">
        <f t="shared" si="8"/>
        <v/>
      </c>
      <c r="R26" s="69" t="str">
        <f t="shared" si="9"/>
        <v>OVERSTOCK</v>
      </c>
      <c r="S26" s="69" t="str">
        <f t="shared" si="10"/>
        <v>N/A</v>
      </c>
      <c r="T26" s="60"/>
    </row>
    <row r="27" spans="1:20" ht="16.5" customHeight="1" x14ac:dyDescent="0.35">
      <c r="A27" s="71" t="str">
        <f>IF(JAN_26!A27="","",JAN_26!A27)</f>
        <v>ASAQ 100/270mg) - 3</v>
      </c>
      <c r="B27" s="71" t="str">
        <f>IF(JAN_26!B27="","",JAN_26!B27)</f>
        <v>tablet</v>
      </c>
      <c r="C27" s="53">
        <f>IF(JAN_26!C27="","",JAN_26!C27)</f>
        <v>160</v>
      </c>
      <c r="D27" s="53">
        <f>IF(JUL_26!A27="","",JUL_26!F27)</f>
        <v>0</v>
      </c>
      <c r="E27" s="61"/>
      <c r="F27" s="53">
        <f t="shared" si="0"/>
        <v>0</v>
      </c>
      <c r="G27" s="61"/>
      <c r="H27" s="61"/>
      <c r="I27" s="53">
        <f t="shared" si="1"/>
        <v>0</v>
      </c>
      <c r="J27" s="53" t="str">
        <f t="shared" si="2"/>
        <v/>
      </c>
      <c r="K27" s="53">
        <f t="shared" si="3"/>
        <v>0</v>
      </c>
      <c r="L27" s="53">
        <f t="shared" si="4"/>
        <v>0</v>
      </c>
      <c r="M27" s="64">
        <f>IF(A27="",0,(IF(ISNUMBER(JUN_26!G27),JUN_26!G27,0)+IF(ISNUMBER(JUL_26!G27),JUL_26!G27,0)+IF(ISNUMBER(AUG_26!G27),AUG_26!G27,0))/3)</f>
        <v>0</v>
      </c>
      <c r="N27" s="64">
        <f t="shared" si="5"/>
        <v>0</v>
      </c>
      <c r="O27" s="64">
        <f t="shared" si="6"/>
        <v>0</v>
      </c>
      <c r="P27" s="64">
        <f t="shared" si="7"/>
        <v>0</v>
      </c>
      <c r="Q27" s="65" t="str">
        <f t="shared" si="8"/>
        <v/>
      </c>
      <c r="R27" s="66" t="str">
        <f t="shared" si="9"/>
        <v>STOCKOUT</v>
      </c>
      <c r="S27" s="66" t="str">
        <f t="shared" si="10"/>
        <v>N/A</v>
      </c>
      <c r="T27" s="60"/>
    </row>
    <row r="28" spans="1:20" ht="16.5" customHeight="1" x14ac:dyDescent="0.35">
      <c r="A28" s="72" t="str">
        <f>IF(JAN_26!A28="","",JAN_26!A28)</f>
        <v>ASAQ 100/270mg) - 6</v>
      </c>
      <c r="B28" s="72" t="str">
        <f>IF(JAN_26!B28="","",JAN_26!B28)</f>
        <v>tablet</v>
      </c>
      <c r="C28" s="55">
        <f>IF(JAN_26!C28="","",JAN_26!C28)</f>
        <v>160</v>
      </c>
      <c r="D28" s="55">
        <f>IF(JUL_26!A28="","",JUL_26!F28)</f>
        <v>0</v>
      </c>
      <c r="E28" s="61"/>
      <c r="F28" s="55">
        <f t="shared" si="0"/>
        <v>0</v>
      </c>
      <c r="G28" s="61"/>
      <c r="H28" s="61"/>
      <c r="I28" s="55">
        <f t="shared" si="1"/>
        <v>0</v>
      </c>
      <c r="J28" s="55" t="str">
        <f t="shared" si="2"/>
        <v/>
      </c>
      <c r="K28" s="55">
        <f t="shared" si="3"/>
        <v>0</v>
      </c>
      <c r="L28" s="55">
        <f t="shared" si="4"/>
        <v>0</v>
      </c>
      <c r="M28" s="67">
        <f>IF(A28="",0,(IF(ISNUMBER(JUN_26!G28),JUN_26!G28,0)+IF(ISNUMBER(JUL_26!G28),JUL_26!G28,0)+IF(ISNUMBER(AUG_26!G28),AUG_26!G28,0))/3)</f>
        <v>0</v>
      </c>
      <c r="N28" s="67">
        <f t="shared" si="5"/>
        <v>0</v>
      </c>
      <c r="O28" s="67">
        <f t="shared" si="6"/>
        <v>0</v>
      </c>
      <c r="P28" s="67">
        <f t="shared" si="7"/>
        <v>0</v>
      </c>
      <c r="Q28" s="68" t="str">
        <f t="shared" si="8"/>
        <v/>
      </c>
      <c r="R28" s="69" t="str">
        <f t="shared" si="9"/>
        <v>STOCKOUT</v>
      </c>
      <c r="S28" s="69" t="str">
        <f t="shared" si="10"/>
        <v>N/A</v>
      </c>
      <c r="T28" s="60"/>
    </row>
    <row r="29" spans="1:20" ht="16.5" customHeight="1" x14ac:dyDescent="0.35">
      <c r="A29" s="71" t="str">
        <f>IF(JAN_26!A29="","",JAN_26!A29)</f>
        <v>asaq(25/62.5) - 3</v>
      </c>
      <c r="B29" s="71" t="str">
        <f>IF(JAN_26!B29="","",JAN_26!B29)</f>
        <v>tablet</v>
      </c>
      <c r="C29" s="53" t="str">
        <f>IF(JAN_26!C29="","",JAN_26!C29)</f>
        <v/>
      </c>
      <c r="D29" s="53">
        <f>IF(JUL_26!A29="","",JUL_26!F29)</f>
        <v>0</v>
      </c>
      <c r="E29" s="61"/>
      <c r="F29" s="53">
        <f t="shared" si="0"/>
        <v>0</v>
      </c>
      <c r="G29" s="61"/>
      <c r="H29" s="61"/>
      <c r="I29" s="53">
        <f t="shared" si="1"/>
        <v>0</v>
      </c>
      <c r="J29" s="53" t="str">
        <f t="shared" si="2"/>
        <v/>
      </c>
      <c r="K29" s="53">
        <f t="shared" si="3"/>
        <v>0</v>
      </c>
      <c r="L29" s="53">
        <f t="shared" si="4"/>
        <v>0</v>
      </c>
      <c r="M29" s="64">
        <f>IF(A29="",0,(IF(ISNUMBER(JUN_26!G29),JUN_26!G29,0)+IF(ISNUMBER(JUL_26!G29),JUL_26!G29,0)+IF(ISNUMBER(AUG_26!G29),AUG_26!G29,0))/3)</f>
        <v>0</v>
      </c>
      <c r="N29" s="64">
        <f t="shared" si="5"/>
        <v>0</v>
      </c>
      <c r="O29" s="64">
        <f t="shared" si="6"/>
        <v>0</v>
      </c>
      <c r="P29" s="64">
        <f t="shared" si="7"/>
        <v>0</v>
      </c>
      <c r="Q29" s="65" t="str">
        <f t="shared" si="8"/>
        <v/>
      </c>
      <c r="R29" s="66" t="str">
        <f t="shared" si="9"/>
        <v>STOCKOUT</v>
      </c>
      <c r="S29" s="66" t="str">
        <f t="shared" si="10"/>
        <v>N/A</v>
      </c>
      <c r="T29" s="60"/>
    </row>
    <row r="30" spans="1:20" ht="16.5" customHeight="1" x14ac:dyDescent="0.35">
      <c r="A30" s="72" t="str">
        <f>IF(JAN_26!A30="","",JAN_26!A30)</f>
        <v>asaq(50/135) - 3</v>
      </c>
      <c r="B30" s="72" t="str">
        <f>IF(JAN_26!B30="","",JAN_26!B30)</f>
        <v>tablet</v>
      </c>
      <c r="C30" s="55" t="str">
        <f>IF(JAN_26!C30="","",JAN_26!C30)</f>
        <v/>
      </c>
      <c r="D30" s="55">
        <f>IF(JUL_26!A30="","",JUL_26!F30)</f>
        <v>0</v>
      </c>
      <c r="E30" s="61"/>
      <c r="F30" s="55">
        <f t="shared" si="0"/>
        <v>0</v>
      </c>
      <c r="G30" s="61"/>
      <c r="H30" s="61"/>
      <c r="I30" s="55">
        <f t="shared" si="1"/>
        <v>0</v>
      </c>
      <c r="J30" s="55" t="str">
        <f t="shared" si="2"/>
        <v/>
      </c>
      <c r="K30" s="55">
        <f t="shared" si="3"/>
        <v>0</v>
      </c>
      <c r="L30" s="55">
        <f t="shared" si="4"/>
        <v>0</v>
      </c>
      <c r="M30" s="67">
        <f>IF(A30="",0,(IF(ISNUMBER(JUN_26!G30),JUN_26!G30,0)+IF(ISNUMBER(JUL_26!G30),JUL_26!G30,0)+IF(ISNUMBER(AUG_26!G30),AUG_26!G30,0))/3)</f>
        <v>0</v>
      </c>
      <c r="N30" s="67">
        <f t="shared" si="5"/>
        <v>0</v>
      </c>
      <c r="O30" s="67">
        <f t="shared" si="6"/>
        <v>0</v>
      </c>
      <c r="P30" s="67">
        <f t="shared" si="7"/>
        <v>0</v>
      </c>
      <c r="Q30" s="68" t="str">
        <f t="shared" si="8"/>
        <v/>
      </c>
      <c r="R30" s="69" t="str">
        <f t="shared" si="9"/>
        <v>STOCKOUT</v>
      </c>
      <c r="S30" s="69" t="str">
        <f t="shared" si="10"/>
        <v>N/A</v>
      </c>
      <c r="T30" s="60"/>
    </row>
    <row r="31" spans="1:20" ht="16.5" customHeight="1" x14ac:dyDescent="0.35">
      <c r="A31" s="71" t="str">
        <f>IF(JAN_26!A31="","",JAN_26!A31)</f>
        <v>ascabiol</v>
      </c>
      <c r="B31" s="71" t="str">
        <f>IF(JAN_26!B31="","",JAN_26!B31)</f>
        <v>bottle</v>
      </c>
      <c r="C31" s="53">
        <f>IF(JAN_26!C31="","",JAN_26!C31)</f>
        <v>1000</v>
      </c>
      <c r="D31" s="53">
        <f>IF(JUL_26!A31="","",JUL_26!F31)</f>
        <v>0</v>
      </c>
      <c r="E31" s="61"/>
      <c r="F31" s="53">
        <f t="shared" si="0"/>
        <v>0</v>
      </c>
      <c r="G31" s="61"/>
      <c r="H31" s="61"/>
      <c r="I31" s="53">
        <f t="shared" si="1"/>
        <v>0</v>
      </c>
      <c r="J31" s="53" t="str">
        <f t="shared" si="2"/>
        <v/>
      </c>
      <c r="K31" s="53">
        <f t="shared" si="3"/>
        <v>0</v>
      </c>
      <c r="L31" s="53">
        <f t="shared" si="4"/>
        <v>0</v>
      </c>
      <c r="M31" s="64">
        <f>IF(A31="",0,(IF(ISNUMBER(JUN_26!G31),JUN_26!G31,0)+IF(ISNUMBER(JUL_26!G31),JUL_26!G31,0)+IF(ISNUMBER(AUG_26!G31),AUG_26!G31,0))/3)</f>
        <v>0</v>
      </c>
      <c r="N31" s="64">
        <f t="shared" si="5"/>
        <v>0</v>
      </c>
      <c r="O31" s="64">
        <f t="shared" si="6"/>
        <v>0</v>
      </c>
      <c r="P31" s="64">
        <f t="shared" si="7"/>
        <v>0</v>
      </c>
      <c r="Q31" s="65" t="str">
        <f t="shared" si="8"/>
        <v/>
      </c>
      <c r="R31" s="66" t="str">
        <f t="shared" si="9"/>
        <v>STOCKOUT</v>
      </c>
      <c r="S31" s="66" t="str">
        <f t="shared" si="10"/>
        <v>N/A</v>
      </c>
      <c r="T31" s="60"/>
    </row>
    <row r="32" spans="1:20" ht="16.5" customHeight="1" x14ac:dyDescent="0.35">
      <c r="A32" s="72" t="str">
        <f>IF(JAN_26!A32="","",JAN_26!A32)</f>
        <v>Aspirin 81mg</v>
      </c>
      <c r="B32" s="72" t="str">
        <f>IF(JAN_26!B32="","",JAN_26!B32)</f>
        <v>tablet</v>
      </c>
      <c r="C32" s="55">
        <f>IF(JAN_26!C32="","",JAN_26!C32)</f>
        <v>25</v>
      </c>
      <c r="D32" s="55">
        <f>IF(JUL_26!A32="","",JUL_26!F32)</f>
        <v>0</v>
      </c>
      <c r="E32" s="61"/>
      <c r="F32" s="55">
        <f t="shared" si="0"/>
        <v>0</v>
      </c>
      <c r="G32" s="61"/>
      <c r="H32" s="61"/>
      <c r="I32" s="55">
        <f t="shared" si="1"/>
        <v>0</v>
      </c>
      <c r="J32" s="55" t="str">
        <f t="shared" si="2"/>
        <v/>
      </c>
      <c r="K32" s="55">
        <f t="shared" si="3"/>
        <v>0</v>
      </c>
      <c r="L32" s="55">
        <f t="shared" si="4"/>
        <v>0</v>
      </c>
      <c r="M32" s="67">
        <f>IF(A32="",0,(IF(ISNUMBER(JUN_26!G32),JUN_26!G32,0)+IF(ISNUMBER(JUL_26!G32),JUL_26!G32,0)+IF(ISNUMBER(AUG_26!G32),AUG_26!G32,0))/3)</f>
        <v>0</v>
      </c>
      <c r="N32" s="67">
        <f t="shared" si="5"/>
        <v>0</v>
      </c>
      <c r="O32" s="67">
        <f t="shared" si="6"/>
        <v>0</v>
      </c>
      <c r="P32" s="67">
        <f t="shared" si="7"/>
        <v>0</v>
      </c>
      <c r="Q32" s="68" t="str">
        <f t="shared" si="8"/>
        <v/>
      </c>
      <c r="R32" s="69" t="str">
        <f t="shared" si="9"/>
        <v>STOCKOUT</v>
      </c>
      <c r="S32" s="69" t="str">
        <f t="shared" si="10"/>
        <v>N/A</v>
      </c>
      <c r="T32" s="60"/>
    </row>
    <row r="33" spans="1:20" ht="16.5" customHeight="1" x14ac:dyDescent="0.35">
      <c r="A33" s="71" t="str">
        <f>IF(JAN_26!A33="","",JAN_26!A33)</f>
        <v>atropine</v>
      </c>
      <c r="B33" s="71" t="str">
        <f>IF(JAN_26!B33="","",JAN_26!B33)</f>
        <v>amp</v>
      </c>
      <c r="C33" s="53">
        <f>IF(JAN_26!C33="","",JAN_26!C33)</f>
        <v>500</v>
      </c>
      <c r="D33" s="53">
        <f>IF(JUL_26!A33="","",JUL_26!F33)</f>
        <v>0</v>
      </c>
      <c r="E33" s="61"/>
      <c r="F33" s="53">
        <f t="shared" si="0"/>
        <v>0</v>
      </c>
      <c r="G33" s="61"/>
      <c r="H33" s="61"/>
      <c r="I33" s="53">
        <f t="shared" si="1"/>
        <v>0</v>
      </c>
      <c r="J33" s="53" t="str">
        <f t="shared" si="2"/>
        <v/>
      </c>
      <c r="K33" s="53">
        <f t="shared" si="3"/>
        <v>0</v>
      </c>
      <c r="L33" s="53">
        <f t="shared" si="4"/>
        <v>0</v>
      </c>
      <c r="M33" s="64">
        <f>IF(A33="",0,(IF(ISNUMBER(JUN_26!G33),JUN_26!G33,0)+IF(ISNUMBER(JUL_26!G33),JUL_26!G33,0)+IF(ISNUMBER(AUG_26!G33),AUG_26!G33,0))/3)</f>
        <v>0</v>
      </c>
      <c r="N33" s="64">
        <f t="shared" si="5"/>
        <v>0</v>
      </c>
      <c r="O33" s="64">
        <f t="shared" si="6"/>
        <v>0</v>
      </c>
      <c r="P33" s="64">
        <f t="shared" si="7"/>
        <v>0</v>
      </c>
      <c r="Q33" s="65" t="str">
        <f t="shared" si="8"/>
        <v/>
      </c>
      <c r="R33" s="66" t="str">
        <f t="shared" si="9"/>
        <v>STOCKOUT</v>
      </c>
      <c r="S33" s="66" t="str">
        <f t="shared" si="10"/>
        <v>N/A</v>
      </c>
      <c r="T33" s="60"/>
    </row>
    <row r="34" spans="1:20" ht="16.5" customHeight="1" x14ac:dyDescent="0.35">
      <c r="A34" s="72" t="str">
        <f>IF(JAN_26!A34="","",JAN_26!A34)</f>
        <v>ATS</v>
      </c>
      <c r="B34" s="72" t="str">
        <f>IF(JAN_26!B34="","",JAN_26!B34)</f>
        <v>amp</v>
      </c>
      <c r="C34" s="55">
        <f>IF(JAN_26!C34="","",JAN_26!C34)</f>
        <v>1500</v>
      </c>
      <c r="D34" s="55">
        <f>IF(JUL_26!A34="","",JUL_26!F34)</f>
        <v>0</v>
      </c>
      <c r="E34" s="61"/>
      <c r="F34" s="55">
        <f t="shared" si="0"/>
        <v>0</v>
      </c>
      <c r="G34" s="61"/>
      <c r="H34" s="61"/>
      <c r="I34" s="55">
        <f t="shared" si="1"/>
        <v>0</v>
      </c>
      <c r="J34" s="55" t="str">
        <f t="shared" si="2"/>
        <v/>
      </c>
      <c r="K34" s="55">
        <f t="shared" si="3"/>
        <v>0</v>
      </c>
      <c r="L34" s="55">
        <f t="shared" si="4"/>
        <v>0</v>
      </c>
      <c r="M34" s="67">
        <f>IF(A34="",0,(IF(ISNUMBER(JUN_26!G34),JUN_26!G34,0)+IF(ISNUMBER(JUL_26!G34),JUL_26!G34,0)+IF(ISNUMBER(AUG_26!G34),AUG_26!G34,0))/3)</f>
        <v>0</v>
      </c>
      <c r="N34" s="67">
        <f t="shared" si="5"/>
        <v>0</v>
      </c>
      <c r="O34" s="67">
        <f t="shared" si="6"/>
        <v>0</v>
      </c>
      <c r="P34" s="67">
        <f t="shared" si="7"/>
        <v>0</v>
      </c>
      <c r="Q34" s="68" t="str">
        <f t="shared" si="8"/>
        <v/>
      </c>
      <c r="R34" s="69" t="str">
        <f t="shared" si="9"/>
        <v>STOCKOUT</v>
      </c>
      <c r="S34" s="69" t="str">
        <f t="shared" si="10"/>
        <v>N/A</v>
      </c>
      <c r="T34" s="60"/>
    </row>
    <row r="35" spans="1:20" ht="16.5" customHeight="1" x14ac:dyDescent="0.35">
      <c r="A35" s="71" t="str">
        <f>IF(JAN_26!A35="","",JAN_26!A35)</f>
        <v>AUGMENTIN INJ</v>
      </c>
      <c r="B35" s="71" t="str">
        <f>IF(JAN_26!B35="","",JAN_26!B35)</f>
        <v>amp</v>
      </c>
      <c r="C35" s="53">
        <f>IF(JAN_26!C35="","",JAN_26!C35)</f>
        <v>1000</v>
      </c>
      <c r="D35" s="53">
        <f>IF(JUL_26!A35="","",JUL_26!F35)</f>
        <v>0</v>
      </c>
      <c r="E35" s="61"/>
      <c r="F35" s="53">
        <f t="shared" si="0"/>
        <v>0</v>
      </c>
      <c r="G35" s="61"/>
      <c r="H35" s="61"/>
      <c r="I35" s="53">
        <f t="shared" si="1"/>
        <v>0</v>
      </c>
      <c r="J35" s="53" t="str">
        <f t="shared" si="2"/>
        <v/>
      </c>
      <c r="K35" s="53">
        <f t="shared" si="3"/>
        <v>0</v>
      </c>
      <c r="L35" s="53">
        <f t="shared" si="4"/>
        <v>0</v>
      </c>
      <c r="M35" s="64">
        <f>IF(A35="",0,(IF(ISNUMBER(JUN_26!G35),JUN_26!G35,0)+IF(ISNUMBER(JUL_26!G35),JUL_26!G35,0)+IF(ISNUMBER(AUG_26!G35),AUG_26!G35,0))/3)</f>
        <v>0</v>
      </c>
      <c r="N35" s="64">
        <f t="shared" si="5"/>
        <v>0</v>
      </c>
      <c r="O35" s="64">
        <f t="shared" si="6"/>
        <v>0</v>
      </c>
      <c r="P35" s="64">
        <f t="shared" si="7"/>
        <v>0</v>
      </c>
      <c r="Q35" s="65" t="str">
        <f t="shared" si="8"/>
        <v/>
      </c>
      <c r="R35" s="66" t="str">
        <f t="shared" si="9"/>
        <v>STOCKOUT</v>
      </c>
      <c r="S35" s="66" t="str">
        <f t="shared" si="10"/>
        <v>N/A</v>
      </c>
      <c r="T35" s="60"/>
    </row>
    <row r="36" spans="1:20" ht="16.5" customHeight="1" x14ac:dyDescent="0.35">
      <c r="A36" s="72" t="str">
        <f>IF(JAN_26!A36="","",JAN_26!A36)</f>
        <v>augmentin sp 0-15kg</v>
      </c>
      <c r="B36" s="72" t="str">
        <f>IF(JAN_26!B36="","",JAN_26!B36)</f>
        <v>bottle</v>
      </c>
      <c r="C36" s="55">
        <f>IF(JAN_26!C36="","",JAN_26!C36)</f>
        <v>4000</v>
      </c>
      <c r="D36" s="55">
        <f>IF(JUL_26!A36="","",JUL_26!F36)</f>
        <v>0</v>
      </c>
      <c r="E36" s="61"/>
      <c r="F36" s="55">
        <f t="shared" si="0"/>
        <v>0</v>
      </c>
      <c r="G36" s="61"/>
      <c r="H36" s="61"/>
      <c r="I36" s="55">
        <f t="shared" si="1"/>
        <v>0</v>
      </c>
      <c r="J36" s="55" t="str">
        <f t="shared" si="2"/>
        <v/>
      </c>
      <c r="K36" s="55">
        <f t="shared" si="3"/>
        <v>0</v>
      </c>
      <c r="L36" s="55">
        <f t="shared" si="4"/>
        <v>0</v>
      </c>
      <c r="M36" s="67">
        <f>IF(A36="",0,(IF(ISNUMBER(JUN_26!G36),JUN_26!G36,0)+IF(ISNUMBER(JUL_26!G36),JUL_26!G36,0)+IF(ISNUMBER(AUG_26!G36),AUG_26!G36,0))/3)</f>
        <v>0</v>
      </c>
      <c r="N36" s="67">
        <f t="shared" si="5"/>
        <v>0</v>
      </c>
      <c r="O36" s="67">
        <f t="shared" si="6"/>
        <v>0</v>
      </c>
      <c r="P36" s="67">
        <f t="shared" si="7"/>
        <v>0</v>
      </c>
      <c r="Q36" s="68" t="str">
        <f t="shared" si="8"/>
        <v/>
      </c>
      <c r="R36" s="69" t="str">
        <f t="shared" si="9"/>
        <v>STOCKOUT</v>
      </c>
      <c r="S36" s="69" t="str">
        <f t="shared" si="10"/>
        <v>N/A</v>
      </c>
      <c r="T36" s="60"/>
    </row>
    <row r="37" spans="1:20" ht="16.5" customHeight="1" x14ac:dyDescent="0.35">
      <c r="A37" s="71" t="str">
        <f>IF(JAN_26!A37="","",JAN_26!A37)</f>
        <v>augmentin sp 15- 30kg</v>
      </c>
      <c r="B37" s="71" t="str">
        <f>IF(JAN_26!B37="","",JAN_26!B37)</f>
        <v>bottle</v>
      </c>
      <c r="C37" s="53">
        <f>IF(JAN_26!C37="","",JAN_26!C37)</f>
        <v>4500</v>
      </c>
      <c r="D37" s="53">
        <f>IF(JUL_26!A37="","",JUL_26!F37)</f>
        <v>0</v>
      </c>
      <c r="E37" s="61"/>
      <c r="F37" s="53">
        <f t="shared" si="0"/>
        <v>0</v>
      </c>
      <c r="G37" s="61"/>
      <c r="H37" s="61"/>
      <c r="I37" s="53">
        <f t="shared" si="1"/>
        <v>0</v>
      </c>
      <c r="J37" s="53" t="str">
        <f t="shared" si="2"/>
        <v/>
      </c>
      <c r="K37" s="53">
        <f t="shared" si="3"/>
        <v>0</v>
      </c>
      <c r="L37" s="53">
        <f t="shared" si="4"/>
        <v>0</v>
      </c>
      <c r="M37" s="64">
        <f>IF(A37="",0,(IF(ISNUMBER(JUN_26!G37),JUN_26!G37,0)+IF(ISNUMBER(JUL_26!G37),JUL_26!G37,0)+IF(ISNUMBER(AUG_26!G37),AUG_26!G37,0))/3)</f>
        <v>0</v>
      </c>
      <c r="N37" s="64">
        <f t="shared" si="5"/>
        <v>0</v>
      </c>
      <c r="O37" s="64">
        <f t="shared" si="6"/>
        <v>0</v>
      </c>
      <c r="P37" s="64">
        <f t="shared" si="7"/>
        <v>0</v>
      </c>
      <c r="Q37" s="65" t="str">
        <f t="shared" si="8"/>
        <v/>
      </c>
      <c r="R37" s="66" t="str">
        <f t="shared" si="9"/>
        <v>STOCKOUT</v>
      </c>
      <c r="S37" s="66" t="str">
        <f t="shared" si="10"/>
        <v>N/A</v>
      </c>
      <c r="T37" s="60"/>
    </row>
    <row r="38" spans="1:20" ht="16.5" customHeight="1" x14ac:dyDescent="0.35">
      <c r="A38" s="72" t="str">
        <f>IF(JAN_26!A38="","",JAN_26!A38)</f>
        <v>Azithromycin 500mg</v>
      </c>
      <c r="B38" s="72" t="str">
        <f>IF(JAN_26!B38="","",JAN_26!B38)</f>
        <v>tabs</v>
      </c>
      <c r="C38" s="55">
        <f>IF(JAN_26!C38="","",JAN_26!C38)</f>
        <v>500</v>
      </c>
      <c r="D38" s="55">
        <f>IF(JUL_26!A38="","",JUL_26!F38)</f>
        <v>0</v>
      </c>
      <c r="E38" s="61"/>
      <c r="F38" s="55">
        <f t="shared" si="0"/>
        <v>0</v>
      </c>
      <c r="G38" s="61"/>
      <c r="H38" s="61"/>
      <c r="I38" s="55">
        <f t="shared" si="1"/>
        <v>0</v>
      </c>
      <c r="J38" s="55" t="str">
        <f t="shared" si="2"/>
        <v/>
      </c>
      <c r="K38" s="55">
        <f t="shared" si="3"/>
        <v>0</v>
      </c>
      <c r="L38" s="55">
        <f t="shared" si="4"/>
        <v>0</v>
      </c>
      <c r="M38" s="67">
        <f>IF(A38="",0,(IF(ISNUMBER(JUN_26!G38),JUN_26!G38,0)+IF(ISNUMBER(JUL_26!G38),JUL_26!G38,0)+IF(ISNUMBER(AUG_26!G38),AUG_26!G38,0))/3)</f>
        <v>0</v>
      </c>
      <c r="N38" s="67">
        <f t="shared" si="5"/>
        <v>0</v>
      </c>
      <c r="O38" s="67">
        <f t="shared" si="6"/>
        <v>0</v>
      </c>
      <c r="P38" s="67">
        <f t="shared" si="7"/>
        <v>0</v>
      </c>
      <c r="Q38" s="68" t="str">
        <f t="shared" si="8"/>
        <v/>
      </c>
      <c r="R38" s="69" t="str">
        <f t="shared" si="9"/>
        <v>STOCKOUT</v>
      </c>
      <c r="S38" s="69" t="str">
        <f t="shared" si="10"/>
        <v>N/A</v>
      </c>
      <c r="T38" s="60"/>
    </row>
    <row r="39" spans="1:20" ht="16.5" customHeight="1" x14ac:dyDescent="0.35">
      <c r="A39" s="71" t="str">
        <f>IF(JAN_26!A39="","",JAN_26!A39)</f>
        <v>azithromycine 250mg</v>
      </c>
      <c r="B39" s="71" t="str">
        <f>IF(JAN_26!B39="","",JAN_26!B39)</f>
        <v>tabs</v>
      </c>
      <c r="C39" s="53">
        <f>IF(JAN_26!C39="","",JAN_26!C39)</f>
        <v>300</v>
      </c>
      <c r="D39" s="53">
        <f>IF(JUL_26!A39="","",JUL_26!F39)</f>
        <v>0</v>
      </c>
      <c r="E39" s="61"/>
      <c r="F39" s="53">
        <f t="shared" si="0"/>
        <v>0</v>
      </c>
      <c r="G39" s="61"/>
      <c r="H39" s="61"/>
      <c r="I39" s="53">
        <f t="shared" si="1"/>
        <v>0</v>
      </c>
      <c r="J39" s="53" t="str">
        <f t="shared" si="2"/>
        <v/>
      </c>
      <c r="K39" s="53">
        <f t="shared" si="3"/>
        <v>0</v>
      </c>
      <c r="L39" s="53">
        <f t="shared" si="4"/>
        <v>0</v>
      </c>
      <c r="M39" s="64">
        <f>IF(A39="",0,(IF(ISNUMBER(JUN_26!G39),JUN_26!G39,0)+IF(ISNUMBER(JUL_26!G39),JUL_26!G39,0)+IF(ISNUMBER(AUG_26!G39),AUG_26!G39,0))/3)</f>
        <v>0</v>
      </c>
      <c r="N39" s="64">
        <f t="shared" si="5"/>
        <v>0</v>
      </c>
      <c r="O39" s="64">
        <f t="shared" si="6"/>
        <v>0</v>
      </c>
      <c r="P39" s="64">
        <f t="shared" si="7"/>
        <v>0</v>
      </c>
      <c r="Q39" s="65" t="str">
        <f t="shared" si="8"/>
        <v/>
      </c>
      <c r="R39" s="66" t="str">
        <f t="shared" si="9"/>
        <v>STOCKOUT</v>
      </c>
      <c r="S39" s="66" t="str">
        <f t="shared" si="10"/>
        <v>N/A</v>
      </c>
      <c r="T39" s="60"/>
    </row>
    <row r="40" spans="1:20" ht="16.5" customHeight="1" x14ac:dyDescent="0.35">
      <c r="A40" s="72" t="str">
        <f>IF(JAN_26!A40="","",JAN_26!A40)</f>
        <v>Bactrim syrup</v>
      </c>
      <c r="B40" s="72" t="str">
        <f>IF(JAN_26!B40="","",JAN_26!B40)</f>
        <v>bottle</v>
      </c>
      <c r="C40" s="55">
        <f>IF(JAN_26!C40="","",JAN_26!C40)</f>
        <v>1000</v>
      </c>
      <c r="D40" s="55">
        <f>IF(JUL_26!A40="","",JUL_26!F40)</f>
        <v>0</v>
      </c>
      <c r="E40" s="61"/>
      <c r="F40" s="55">
        <f t="shared" si="0"/>
        <v>0</v>
      </c>
      <c r="G40" s="61"/>
      <c r="H40" s="61"/>
      <c r="I40" s="55">
        <f t="shared" si="1"/>
        <v>0</v>
      </c>
      <c r="J40" s="55" t="str">
        <f t="shared" si="2"/>
        <v/>
      </c>
      <c r="K40" s="55">
        <f t="shared" si="3"/>
        <v>0</v>
      </c>
      <c r="L40" s="55">
        <f t="shared" si="4"/>
        <v>0</v>
      </c>
      <c r="M40" s="67">
        <f>IF(A40="",0,(IF(ISNUMBER(JUN_26!G40),JUN_26!G40,0)+IF(ISNUMBER(JUL_26!G40),JUL_26!G40,0)+IF(ISNUMBER(AUG_26!G40),AUG_26!G40,0))/3)</f>
        <v>0</v>
      </c>
      <c r="N40" s="67">
        <f t="shared" si="5"/>
        <v>0</v>
      </c>
      <c r="O40" s="67">
        <f t="shared" si="6"/>
        <v>0</v>
      </c>
      <c r="P40" s="67">
        <f t="shared" si="7"/>
        <v>0</v>
      </c>
      <c r="Q40" s="68" t="str">
        <f t="shared" si="8"/>
        <v/>
      </c>
      <c r="R40" s="69" t="str">
        <f t="shared" si="9"/>
        <v>STOCKOUT</v>
      </c>
      <c r="S40" s="69" t="str">
        <f t="shared" si="10"/>
        <v>N/A</v>
      </c>
      <c r="T40" s="60"/>
    </row>
    <row r="41" spans="1:20" ht="16.5" customHeight="1" x14ac:dyDescent="0.35">
      <c r="A41" s="71" t="str">
        <f>IF(JAN_26!A41="","",JAN_26!A41)</f>
        <v>Bandage</v>
      </c>
      <c r="B41" s="71" t="str">
        <f>IF(JAN_26!B41="","",JAN_26!B41)</f>
        <v>item</v>
      </c>
      <c r="C41" s="53">
        <f>IF(JAN_26!C41="","",JAN_26!C41)</f>
        <v>500</v>
      </c>
      <c r="D41" s="53">
        <f>IF(JUL_26!A41="","",JUL_26!F41)</f>
        <v>0</v>
      </c>
      <c r="E41" s="61"/>
      <c r="F41" s="53">
        <f t="shared" si="0"/>
        <v>0</v>
      </c>
      <c r="G41" s="61"/>
      <c r="H41" s="61"/>
      <c r="I41" s="53">
        <f t="shared" si="1"/>
        <v>0</v>
      </c>
      <c r="J41" s="53" t="str">
        <f t="shared" si="2"/>
        <v/>
      </c>
      <c r="K41" s="53">
        <f t="shared" si="3"/>
        <v>0</v>
      </c>
      <c r="L41" s="53">
        <f t="shared" si="4"/>
        <v>0</v>
      </c>
      <c r="M41" s="64">
        <f>IF(A41="",0,(IF(ISNUMBER(JUN_26!G41),JUN_26!G41,0)+IF(ISNUMBER(JUL_26!G41),JUL_26!G41,0)+IF(ISNUMBER(AUG_26!G41),AUG_26!G41,0))/3)</f>
        <v>0</v>
      </c>
      <c r="N41" s="64">
        <f t="shared" si="5"/>
        <v>0</v>
      </c>
      <c r="O41" s="64">
        <f t="shared" si="6"/>
        <v>0</v>
      </c>
      <c r="P41" s="64">
        <f t="shared" si="7"/>
        <v>0</v>
      </c>
      <c r="Q41" s="65" t="str">
        <f t="shared" si="8"/>
        <v/>
      </c>
      <c r="R41" s="66" t="str">
        <f t="shared" si="9"/>
        <v>STOCKOUT</v>
      </c>
      <c r="S41" s="66" t="str">
        <f t="shared" si="10"/>
        <v>N/A</v>
      </c>
      <c r="T41" s="60"/>
    </row>
    <row r="42" spans="1:20" ht="16.5" customHeight="1" x14ac:dyDescent="0.35">
      <c r="A42" s="72" t="str">
        <f>IF(JAN_26!A42="","",JAN_26!A42)</f>
        <v>Baneocin (Neomycin + Bacitracin)</v>
      </c>
      <c r="B42" s="72" t="str">
        <f>IF(JAN_26!B42="","",JAN_26!B42)</f>
        <v>box</v>
      </c>
      <c r="C42" s="55">
        <f>IF(JAN_26!C42="","",JAN_26!C42)</f>
        <v>1000</v>
      </c>
      <c r="D42" s="55">
        <f>IF(JUL_26!A42="","",JUL_26!F42)</f>
        <v>100</v>
      </c>
      <c r="E42" s="61"/>
      <c r="F42" s="55">
        <f t="shared" si="0"/>
        <v>100</v>
      </c>
      <c r="G42" s="61"/>
      <c r="H42" s="61"/>
      <c r="I42" s="55">
        <f t="shared" si="1"/>
        <v>0</v>
      </c>
      <c r="J42" s="55" t="str">
        <f t="shared" si="2"/>
        <v/>
      </c>
      <c r="K42" s="55">
        <f t="shared" si="3"/>
        <v>0</v>
      </c>
      <c r="L42" s="55">
        <f t="shared" si="4"/>
        <v>100000</v>
      </c>
      <c r="M42" s="67">
        <f>IF(A42="",0,(IF(ISNUMBER(JUN_26!G42),JUN_26!G42,0)+IF(ISNUMBER(JUL_26!G42),JUL_26!G42,0)+IF(ISNUMBER(AUG_26!G42),AUG_26!G42,0))/3)</f>
        <v>0</v>
      </c>
      <c r="N42" s="67">
        <f t="shared" si="5"/>
        <v>0</v>
      </c>
      <c r="O42" s="67">
        <f t="shared" si="6"/>
        <v>0</v>
      </c>
      <c r="P42" s="67">
        <f t="shared" si="7"/>
        <v>0</v>
      </c>
      <c r="Q42" s="68" t="str">
        <f t="shared" si="8"/>
        <v/>
      </c>
      <c r="R42" s="69" t="str">
        <f t="shared" si="9"/>
        <v>OVERSTOCK</v>
      </c>
      <c r="S42" s="69" t="str">
        <f t="shared" si="10"/>
        <v>N/A</v>
      </c>
      <c r="T42" s="60"/>
    </row>
    <row r="43" spans="1:20" ht="16.5" customHeight="1" x14ac:dyDescent="0.35">
      <c r="A43" s="71" t="str">
        <f>IF(JAN_26!A43="","",JAN_26!A43)</f>
        <v>Benzathine</v>
      </c>
      <c r="B43" s="71" t="str">
        <f>IF(JAN_26!B43="","",JAN_26!B43)</f>
        <v>vial</v>
      </c>
      <c r="C43" s="53">
        <f>IF(JAN_26!C43="","",JAN_26!C43)</f>
        <v>500</v>
      </c>
      <c r="D43" s="53">
        <f>IF(JUL_26!A43="","",JUL_26!F43)</f>
        <v>190</v>
      </c>
      <c r="E43" s="61"/>
      <c r="F43" s="53">
        <f t="shared" si="0"/>
        <v>190</v>
      </c>
      <c r="G43" s="61"/>
      <c r="H43" s="61"/>
      <c r="I43" s="53">
        <f t="shared" si="1"/>
        <v>0</v>
      </c>
      <c r="J43" s="53" t="str">
        <f t="shared" si="2"/>
        <v/>
      </c>
      <c r="K43" s="53">
        <f t="shared" si="3"/>
        <v>0</v>
      </c>
      <c r="L43" s="53">
        <f t="shared" si="4"/>
        <v>95000</v>
      </c>
      <c r="M43" s="64">
        <f>IF(A43="",0,(IF(ISNUMBER(JUN_26!G43),JUN_26!G43,0)+IF(ISNUMBER(JUL_26!G43),JUL_26!G43,0)+IF(ISNUMBER(AUG_26!G43),AUG_26!G43,0))/3)</f>
        <v>0</v>
      </c>
      <c r="N43" s="64">
        <f t="shared" si="5"/>
        <v>0</v>
      </c>
      <c r="O43" s="64">
        <f t="shared" si="6"/>
        <v>0</v>
      </c>
      <c r="P43" s="64">
        <f t="shared" si="7"/>
        <v>0</v>
      </c>
      <c r="Q43" s="65" t="str">
        <f t="shared" si="8"/>
        <v/>
      </c>
      <c r="R43" s="66" t="str">
        <f t="shared" si="9"/>
        <v>OVERSTOCK</v>
      </c>
      <c r="S43" s="66" t="str">
        <f t="shared" si="10"/>
        <v>N/A</v>
      </c>
      <c r="T43" s="60"/>
    </row>
    <row r="44" spans="1:20" ht="16.5" customHeight="1" x14ac:dyDescent="0.35">
      <c r="A44" s="72" t="str">
        <f>IF(JAN_26!A44="","",JAN_26!A44)</f>
        <v>Benzyl Beziode lotion</v>
      </c>
      <c r="B44" s="72" t="str">
        <f>IF(JAN_26!B44="","",JAN_26!B44)</f>
        <v>box</v>
      </c>
      <c r="C44" s="55">
        <f>IF(JAN_26!C44="","",JAN_26!C44)</f>
        <v>1000</v>
      </c>
      <c r="D44" s="55">
        <f>IF(JUL_26!A44="","",JUL_26!F44)</f>
        <v>10</v>
      </c>
      <c r="E44" s="61"/>
      <c r="F44" s="55">
        <f t="shared" si="0"/>
        <v>10</v>
      </c>
      <c r="G44" s="61"/>
      <c r="H44" s="61"/>
      <c r="I44" s="55">
        <f t="shared" si="1"/>
        <v>0</v>
      </c>
      <c r="J44" s="55" t="str">
        <f t="shared" si="2"/>
        <v/>
      </c>
      <c r="K44" s="55">
        <f t="shared" si="3"/>
        <v>0</v>
      </c>
      <c r="L44" s="55">
        <f t="shared" si="4"/>
        <v>10000</v>
      </c>
      <c r="M44" s="67">
        <f>IF(A44="",0,(IF(ISNUMBER(JUN_26!G44),JUN_26!G44,0)+IF(ISNUMBER(JUL_26!G44),JUL_26!G44,0)+IF(ISNUMBER(AUG_26!G44),AUG_26!G44,0))/3)</f>
        <v>0</v>
      </c>
      <c r="N44" s="67">
        <f t="shared" si="5"/>
        <v>0</v>
      </c>
      <c r="O44" s="67">
        <f t="shared" si="6"/>
        <v>0</v>
      </c>
      <c r="P44" s="67">
        <f t="shared" si="7"/>
        <v>0</v>
      </c>
      <c r="Q44" s="68" t="str">
        <f t="shared" si="8"/>
        <v/>
      </c>
      <c r="R44" s="69" t="str">
        <f t="shared" si="9"/>
        <v>OVERSTOCK</v>
      </c>
      <c r="S44" s="69" t="str">
        <f t="shared" si="10"/>
        <v>N/A</v>
      </c>
      <c r="T44" s="60"/>
    </row>
    <row r="45" spans="1:20" ht="16.5" customHeight="1" x14ac:dyDescent="0.35">
      <c r="A45" s="71" t="str">
        <f>IF(JAN_26!A45="","",JAN_26!A45)</f>
        <v>Bisoprolol</v>
      </c>
      <c r="B45" s="71" t="str">
        <f>IF(JAN_26!B45="","",JAN_26!B45)</f>
        <v>tab</v>
      </c>
      <c r="C45" s="53">
        <f>IF(JAN_26!C45="","",JAN_26!C45)</f>
        <v>25</v>
      </c>
      <c r="D45" s="53">
        <f>IF(JUL_26!A45="","",JUL_26!F45)</f>
        <v>0</v>
      </c>
      <c r="E45" s="61"/>
      <c r="F45" s="53">
        <f t="shared" si="0"/>
        <v>0</v>
      </c>
      <c r="G45" s="61"/>
      <c r="H45" s="61"/>
      <c r="I45" s="53">
        <f t="shared" si="1"/>
        <v>0</v>
      </c>
      <c r="J45" s="53" t="str">
        <f t="shared" si="2"/>
        <v/>
      </c>
      <c r="K45" s="53">
        <f t="shared" si="3"/>
        <v>0</v>
      </c>
      <c r="L45" s="53">
        <f t="shared" si="4"/>
        <v>0</v>
      </c>
      <c r="M45" s="64">
        <f>IF(A45="",0,(IF(ISNUMBER(JUN_26!G45),JUN_26!G45,0)+IF(ISNUMBER(JUL_26!G45),JUL_26!G45,0)+IF(ISNUMBER(AUG_26!G45),AUG_26!G45,0))/3)</f>
        <v>0</v>
      </c>
      <c r="N45" s="64">
        <f t="shared" si="5"/>
        <v>0</v>
      </c>
      <c r="O45" s="64">
        <f t="shared" si="6"/>
        <v>0</v>
      </c>
      <c r="P45" s="64">
        <f t="shared" si="7"/>
        <v>0</v>
      </c>
      <c r="Q45" s="65" t="str">
        <f t="shared" si="8"/>
        <v/>
      </c>
      <c r="R45" s="66" t="str">
        <f t="shared" si="9"/>
        <v>STOCKOUT</v>
      </c>
      <c r="S45" s="66" t="str">
        <f t="shared" si="10"/>
        <v>N/A</v>
      </c>
      <c r="T45" s="60"/>
    </row>
    <row r="46" spans="1:20" ht="16.5" customHeight="1" x14ac:dyDescent="0.35">
      <c r="A46" s="72" t="str">
        <f>IF(JAN_26!A46="","",JAN_26!A46)</f>
        <v>Blood bag 250ml</v>
      </c>
      <c r="B46" s="72" t="str">
        <f>IF(JAN_26!B46="","",JAN_26!B46)</f>
        <v>piece</v>
      </c>
      <c r="C46" s="55" t="str">
        <f>IF(JAN_26!C46="","",JAN_26!C46)</f>
        <v/>
      </c>
      <c r="D46" s="55">
        <f>IF(JUL_26!A46="","",JUL_26!F46)</f>
        <v>30</v>
      </c>
      <c r="E46" s="61"/>
      <c r="F46" s="55">
        <f t="shared" si="0"/>
        <v>30</v>
      </c>
      <c r="G46" s="61"/>
      <c r="H46" s="61"/>
      <c r="I46" s="55">
        <f t="shared" si="1"/>
        <v>0</v>
      </c>
      <c r="J46" s="55" t="str">
        <f t="shared" si="2"/>
        <v/>
      </c>
      <c r="K46" s="55">
        <f t="shared" si="3"/>
        <v>0</v>
      </c>
      <c r="L46" s="55">
        <f t="shared" si="4"/>
        <v>0</v>
      </c>
      <c r="M46" s="67">
        <f>IF(A46="",0,(IF(ISNUMBER(JUN_26!G46),JUN_26!G46,0)+IF(ISNUMBER(JUL_26!G46),JUL_26!G46,0)+IF(ISNUMBER(AUG_26!G46),AUG_26!G46,0))/3)</f>
        <v>0</v>
      </c>
      <c r="N46" s="67">
        <f t="shared" si="5"/>
        <v>0</v>
      </c>
      <c r="O46" s="67">
        <f t="shared" si="6"/>
        <v>0</v>
      </c>
      <c r="P46" s="67">
        <f t="shared" si="7"/>
        <v>0</v>
      </c>
      <c r="Q46" s="68" t="str">
        <f t="shared" si="8"/>
        <v/>
      </c>
      <c r="R46" s="69" t="str">
        <f t="shared" si="9"/>
        <v>OVERSTOCK</v>
      </c>
      <c r="S46" s="69" t="str">
        <f t="shared" si="10"/>
        <v>N/A</v>
      </c>
      <c r="T46" s="60"/>
    </row>
    <row r="47" spans="1:20" ht="16.5" customHeight="1" x14ac:dyDescent="0.35">
      <c r="A47" s="71" t="str">
        <f>IF(JAN_26!A47="","",JAN_26!A47)</f>
        <v>Blood bag 450ml</v>
      </c>
      <c r="B47" s="71" t="str">
        <f>IF(JAN_26!B47="","",JAN_26!B47)</f>
        <v>piece</v>
      </c>
      <c r="C47" s="53" t="str">
        <f>IF(JAN_26!C47="","",JAN_26!C47)</f>
        <v/>
      </c>
      <c r="D47" s="53">
        <f>IF(JUL_26!A47="","",JUL_26!F47)</f>
        <v>25</v>
      </c>
      <c r="E47" s="61"/>
      <c r="F47" s="53">
        <f t="shared" si="0"/>
        <v>25</v>
      </c>
      <c r="G47" s="61"/>
      <c r="H47" s="61"/>
      <c r="I47" s="53">
        <f t="shared" si="1"/>
        <v>0</v>
      </c>
      <c r="J47" s="53" t="str">
        <f t="shared" si="2"/>
        <v/>
      </c>
      <c r="K47" s="53">
        <f t="shared" si="3"/>
        <v>0</v>
      </c>
      <c r="L47" s="53">
        <f t="shared" si="4"/>
        <v>0</v>
      </c>
      <c r="M47" s="64">
        <f>IF(A47="",0,(IF(ISNUMBER(JUN_26!G47),JUN_26!G47,0)+IF(ISNUMBER(JUL_26!G47),JUL_26!G47,0)+IF(ISNUMBER(AUG_26!G47),AUG_26!G47,0))/3)</f>
        <v>0</v>
      </c>
      <c r="N47" s="64">
        <f t="shared" si="5"/>
        <v>0</v>
      </c>
      <c r="O47" s="64">
        <f t="shared" si="6"/>
        <v>0</v>
      </c>
      <c r="P47" s="64">
        <f t="shared" si="7"/>
        <v>0</v>
      </c>
      <c r="Q47" s="65" t="str">
        <f t="shared" si="8"/>
        <v/>
      </c>
      <c r="R47" s="66" t="str">
        <f t="shared" si="9"/>
        <v>OVERSTOCK</v>
      </c>
      <c r="S47" s="66" t="str">
        <f t="shared" si="10"/>
        <v>N/A</v>
      </c>
      <c r="T47" s="60"/>
    </row>
    <row r="48" spans="1:20" ht="16.5" customHeight="1" x14ac:dyDescent="0.35">
      <c r="A48" s="72" t="str">
        <f>IF(JAN_26!A48="","",JAN_26!A48)</f>
        <v>Blood transfusion set</v>
      </c>
      <c r="B48" s="72" t="str">
        <f>IF(JAN_26!B48="","",JAN_26!B48)</f>
        <v>set</v>
      </c>
      <c r="C48" s="55" t="str">
        <f>IF(JAN_26!C48="","",JAN_26!C48)</f>
        <v/>
      </c>
      <c r="D48" s="55">
        <f>IF(JUL_26!A48="","",JUL_26!F48)</f>
        <v>80</v>
      </c>
      <c r="E48" s="61"/>
      <c r="F48" s="55">
        <f t="shared" si="0"/>
        <v>80</v>
      </c>
      <c r="G48" s="61"/>
      <c r="H48" s="61"/>
      <c r="I48" s="55">
        <f t="shared" si="1"/>
        <v>0</v>
      </c>
      <c r="J48" s="55" t="str">
        <f t="shared" si="2"/>
        <v/>
      </c>
      <c r="K48" s="55">
        <f t="shared" si="3"/>
        <v>0</v>
      </c>
      <c r="L48" s="55">
        <f t="shared" si="4"/>
        <v>0</v>
      </c>
      <c r="M48" s="67">
        <f>IF(A48="",0,(IF(ISNUMBER(JUN_26!G48),JUN_26!G48,0)+IF(ISNUMBER(JUL_26!G48),JUL_26!G48,0)+IF(ISNUMBER(AUG_26!G48),AUG_26!G48,0))/3)</f>
        <v>0</v>
      </c>
      <c r="N48" s="67">
        <f t="shared" si="5"/>
        <v>0</v>
      </c>
      <c r="O48" s="67">
        <f t="shared" si="6"/>
        <v>0</v>
      </c>
      <c r="P48" s="67">
        <f t="shared" si="7"/>
        <v>0</v>
      </c>
      <c r="Q48" s="68" t="str">
        <f t="shared" si="8"/>
        <v/>
      </c>
      <c r="R48" s="69" t="str">
        <f t="shared" si="9"/>
        <v>OVERSTOCK</v>
      </c>
      <c r="S48" s="69" t="str">
        <f t="shared" si="10"/>
        <v>N/A</v>
      </c>
      <c r="T48" s="60"/>
    </row>
    <row r="49" spans="1:20" ht="16.5" customHeight="1" x14ac:dyDescent="0.35">
      <c r="A49" s="71" t="str">
        <f>IF(JAN_26!A49="","",JAN_26!A49)</f>
        <v>book</v>
      </c>
      <c r="B49" s="71" t="str">
        <f>IF(JAN_26!B49="","",JAN_26!B49)</f>
        <v>item</v>
      </c>
      <c r="C49" s="53">
        <f>IF(JAN_26!C49="","",JAN_26!C49)</f>
        <v>500</v>
      </c>
      <c r="D49" s="53">
        <f>IF(JUL_26!A49="","",JUL_26!F49)</f>
        <v>0</v>
      </c>
      <c r="E49" s="61"/>
      <c r="F49" s="53">
        <f t="shared" si="0"/>
        <v>0</v>
      </c>
      <c r="G49" s="61"/>
      <c r="H49" s="61"/>
      <c r="I49" s="53">
        <f t="shared" si="1"/>
        <v>0</v>
      </c>
      <c r="J49" s="53" t="str">
        <f t="shared" si="2"/>
        <v/>
      </c>
      <c r="K49" s="53">
        <f t="shared" si="3"/>
        <v>0</v>
      </c>
      <c r="L49" s="53">
        <f t="shared" si="4"/>
        <v>0</v>
      </c>
      <c r="M49" s="64">
        <f>IF(A49="",0,(IF(ISNUMBER(JUN_26!G49),JUN_26!G49,0)+IF(ISNUMBER(JUL_26!G49),JUL_26!G49,0)+IF(ISNUMBER(AUG_26!G49),AUG_26!G49,0))/3)</f>
        <v>0</v>
      </c>
      <c r="N49" s="64">
        <f t="shared" si="5"/>
        <v>0</v>
      </c>
      <c r="O49" s="64">
        <f t="shared" si="6"/>
        <v>0</v>
      </c>
      <c r="P49" s="64">
        <f t="shared" si="7"/>
        <v>0</v>
      </c>
      <c r="Q49" s="65" t="str">
        <f t="shared" si="8"/>
        <v/>
      </c>
      <c r="R49" s="66" t="str">
        <f t="shared" si="9"/>
        <v>STOCKOUT</v>
      </c>
      <c r="S49" s="66" t="str">
        <f t="shared" si="10"/>
        <v>N/A</v>
      </c>
      <c r="T49" s="60"/>
    </row>
    <row r="50" spans="1:20" ht="16.5" customHeight="1" x14ac:dyDescent="0.35">
      <c r="A50" s="72" t="str">
        <f>IF(JAN_26!A50="","",JAN_26!A50)</f>
        <v>bronquidiazana</v>
      </c>
      <c r="B50" s="72" t="str">
        <f>IF(JAN_26!B50="","",JAN_26!B50)</f>
        <v>bottle</v>
      </c>
      <c r="C50" s="55">
        <f>IF(JAN_26!C50="","",JAN_26!C50)</f>
        <v>3000</v>
      </c>
      <c r="D50" s="55">
        <f>IF(JUL_26!A50="","",JUL_26!F50)</f>
        <v>0</v>
      </c>
      <c r="E50" s="61"/>
      <c r="F50" s="55">
        <f t="shared" si="0"/>
        <v>0</v>
      </c>
      <c r="G50" s="61"/>
      <c r="H50" s="61"/>
      <c r="I50" s="55">
        <f t="shared" si="1"/>
        <v>0</v>
      </c>
      <c r="J50" s="55" t="str">
        <f t="shared" si="2"/>
        <v/>
      </c>
      <c r="K50" s="55">
        <f t="shared" si="3"/>
        <v>0</v>
      </c>
      <c r="L50" s="55">
        <f t="shared" si="4"/>
        <v>0</v>
      </c>
      <c r="M50" s="67">
        <f>IF(A50="",0,(IF(ISNUMBER(JUN_26!G50),JUN_26!G50,0)+IF(ISNUMBER(JUL_26!G50),JUL_26!G50,0)+IF(ISNUMBER(AUG_26!G50),AUG_26!G50,0))/3)</f>
        <v>0</v>
      </c>
      <c r="N50" s="67">
        <f t="shared" si="5"/>
        <v>0</v>
      </c>
      <c r="O50" s="67">
        <f t="shared" si="6"/>
        <v>0</v>
      </c>
      <c r="P50" s="67">
        <f t="shared" si="7"/>
        <v>0</v>
      </c>
      <c r="Q50" s="68" t="str">
        <f t="shared" si="8"/>
        <v/>
      </c>
      <c r="R50" s="69" t="str">
        <f t="shared" si="9"/>
        <v>STOCKOUT</v>
      </c>
      <c r="S50" s="69" t="str">
        <f t="shared" si="10"/>
        <v>N/A</v>
      </c>
      <c r="T50" s="60"/>
    </row>
    <row r="51" spans="1:20" ht="16.5" customHeight="1" x14ac:dyDescent="0.35">
      <c r="A51" s="71" t="str">
        <f>IF(JAN_26!A51="","",JAN_26!A51)</f>
        <v>butterfly needle</v>
      </c>
      <c r="B51" s="71" t="str">
        <f>IF(JAN_26!B51="","",JAN_26!B51)</f>
        <v>item</v>
      </c>
      <c r="C51" s="53">
        <f>IF(JAN_26!C51="","",JAN_26!C51)</f>
        <v>100</v>
      </c>
      <c r="D51" s="53">
        <f>IF(JUL_26!A51="","",JUL_26!F51)</f>
        <v>135</v>
      </c>
      <c r="E51" s="61"/>
      <c r="F51" s="53">
        <f t="shared" si="0"/>
        <v>135</v>
      </c>
      <c r="G51" s="61"/>
      <c r="H51" s="61"/>
      <c r="I51" s="53">
        <f t="shared" si="1"/>
        <v>0</v>
      </c>
      <c r="J51" s="53" t="str">
        <f t="shared" si="2"/>
        <v/>
      </c>
      <c r="K51" s="53">
        <f t="shared" si="3"/>
        <v>0</v>
      </c>
      <c r="L51" s="53">
        <f t="shared" si="4"/>
        <v>13500</v>
      </c>
      <c r="M51" s="64">
        <f>IF(A51="",0,(IF(ISNUMBER(JUN_26!G51),JUN_26!G51,0)+IF(ISNUMBER(JUL_26!G51),JUL_26!G51,0)+IF(ISNUMBER(AUG_26!G51),AUG_26!G51,0))/3)</f>
        <v>0</v>
      </c>
      <c r="N51" s="64">
        <f t="shared" si="5"/>
        <v>0</v>
      </c>
      <c r="O51" s="64">
        <f t="shared" si="6"/>
        <v>0</v>
      </c>
      <c r="P51" s="64">
        <f t="shared" si="7"/>
        <v>0</v>
      </c>
      <c r="Q51" s="65" t="str">
        <f t="shared" si="8"/>
        <v/>
      </c>
      <c r="R51" s="66" t="str">
        <f t="shared" si="9"/>
        <v>OVERSTOCK</v>
      </c>
      <c r="S51" s="66" t="str">
        <f t="shared" si="10"/>
        <v>N/A</v>
      </c>
      <c r="T51" s="60"/>
    </row>
    <row r="52" spans="1:20" ht="16.5" customHeight="1" x14ac:dyDescent="0.35">
      <c r="A52" s="72" t="str">
        <f>IF(JAN_26!A52="","",JAN_26!A52)</f>
        <v>Calcium + vit D3  tablets</v>
      </c>
      <c r="B52" s="72" t="str">
        <f>IF(JAN_26!B52="","",JAN_26!B52)</f>
        <v>tablet</v>
      </c>
      <c r="C52" s="55">
        <f>IF(JAN_26!C52="","",JAN_26!C52)</f>
        <v>130</v>
      </c>
      <c r="D52" s="55">
        <f>IF(JUL_26!A52="","",JUL_26!F52)</f>
        <v>0</v>
      </c>
      <c r="E52" s="61"/>
      <c r="F52" s="55">
        <f t="shared" si="0"/>
        <v>0</v>
      </c>
      <c r="G52" s="61"/>
      <c r="H52" s="61"/>
      <c r="I52" s="55">
        <f t="shared" si="1"/>
        <v>0</v>
      </c>
      <c r="J52" s="55" t="str">
        <f t="shared" si="2"/>
        <v/>
      </c>
      <c r="K52" s="55">
        <f t="shared" si="3"/>
        <v>0</v>
      </c>
      <c r="L52" s="55">
        <f t="shared" si="4"/>
        <v>0</v>
      </c>
      <c r="M52" s="67">
        <f>IF(A52="",0,(IF(ISNUMBER(JUN_26!G52),JUN_26!G52,0)+IF(ISNUMBER(JUL_26!G52),JUL_26!G52,0)+IF(ISNUMBER(AUG_26!G52),AUG_26!G52,0))/3)</f>
        <v>0</v>
      </c>
      <c r="N52" s="67">
        <f t="shared" si="5"/>
        <v>0</v>
      </c>
      <c r="O52" s="67">
        <f t="shared" si="6"/>
        <v>0</v>
      </c>
      <c r="P52" s="67">
        <f t="shared" si="7"/>
        <v>0</v>
      </c>
      <c r="Q52" s="68" t="str">
        <f t="shared" si="8"/>
        <v/>
      </c>
      <c r="R52" s="69" t="str">
        <f t="shared" si="9"/>
        <v>STOCKOUT</v>
      </c>
      <c r="S52" s="69" t="str">
        <f t="shared" si="10"/>
        <v>N/A</v>
      </c>
      <c r="T52" s="60"/>
    </row>
    <row r="53" spans="1:20" ht="16.5" customHeight="1" x14ac:dyDescent="0.35">
      <c r="A53" s="71" t="str">
        <f>IF(JAN_26!A53="","",JAN_26!A53)</f>
        <v>calcium 300mg</v>
      </c>
      <c r="B53" s="71" t="str">
        <f>IF(JAN_26!B53="","",JAN_26!B53)</f>
        <v>tablet</v>
      </c>
      <c r="C53" s="53">
        <f>IF(JAN_26!C53="","",JAN_26!C53)</f>
        <v>25</v>
      </c>
      <c r="D53" s="53">
        <f>IF(JUL_26!A53="","",JUL_26!F53)</f>
        <v>0</v>
      </c>
      <c r="E53" s="61"/>
      <c r="F53" s="53">
        <f t="shared" si="0"/>
        <v>0</v>
      </c>
      <c r="G53" s="61"/>
      <c r="H53" s="61"/>
      <c r="I53" s="53">
        <f t="shared" si="1"/>
        <v>0</v>
      </c>
      <c r="J53" s="53" t="str">
        <f t="shared" si="2"/>
        <v/>
      </c>
      <c r="K53" s="53">
        <f t="shared" si="3"/>
        <v>0</v>
      </c>
      <c r="L53" s="53">
        <f t="shared" si="4"/>
        <v>0</v>
      </c>
      <c r="M53" s="64">
        <f>IF(A53="",0,(IF(ISNUMBER(JUN_26!G53),JUN_26!G53,0)+IF(ISNUMBER(JUL_26!G53),JUL_26!G53,0)+IF(ISNUMBER(AUG_26!G53),AUG_26!G53,0))/3)</f>
        <v>0</v>
      </c>
      <c r="N53" s="64">
        <f t="shared" si="5"/>
        <v>0</v>
      </c>
      <c r="O53" s="64">
        <f t="shared" si="6"/>
        <v>0</v>
      </c>
      <c r="P53" s="64">
        <f t="shared" si="7"/>
        <v>0</v>
      </c>
      <c r="Q53" s="65" t="str">
        <f t="shared" si="8"/>
        <v/>
      </c>
      <c r="R53" s="66" t="str">
        <f t="shared" si="9"/>
        <v>STOCKOUT</v>
      </c>
      <c r="S53" s="66" t="str">
        <f t="shared" si="10"/>
        <v>N/A</v>
      </c>
      <c r="T53" s="60"/>
    </row>
    <row r="54" spans="1:20" ht="16.5" customHeight="1" x14ac:dyDescent="0.35">
      <c r="A54" s="72" t="str">
        <f>IF(JAN_26!A54="","",JAN_26!A54)</f>
        <v>Cannulers</v>
      </c>
      <c r="B54" s="72" t="str">
        <f>IF(JAN_26!B54="","",JAN_26!B54)</f>
        <v>Item</v>
      </c>
      <c r="C54" s="55">
        <f>IF(JAN_26!C54="","",JAN_26!C54)</f>
        <v>500</v>
      </c>
      <c r="D54" s="55">
        <f>IF(JUL_26!A54="","",JUL_26!F54)</f>
        <v>42</v>
      </c>
      <c r="E54" s="61"/>
      <c r="F54" s="55">
        <f t="shared" si="0"/>
        <v>42</v>
      </c>
      <c r="G54" s="61"/>
      <c r="H54" s="61"/>
      <c r="I54" s="55">
        <f t="shared" si="1"/>
        <v>0</v>
      </c>
      <c r="J54" s="55" t="str">
        <f t="shared" si="2"/>
        <v/>
      </c>
      <c r="K54" s="55">
        <f t="shared" si="3"/>
        <v>0</v>
      </c>
      <c r="L54" s="55">
        <f t="shared" si="4"/>
        <v>21000</v>
      </c>
      <c r="M54" s="67">
        <f>IF(A54="",0,(IF(ISNUMBER(JUN_26!G54),JUN_26!G54,0)+IF(ISNUMBER(JUL_26!G54),JUL_26!G54,0)+IF(ISNUMBER(AUG_26!G54),AUG_26!G54,0))/3)</f>
        <v>0</v>
      </c>
      <c r="N54" s="67">
        <f t="shared" si="5"/>
        <v>0</v>
      </c>
      <c r="O54" s="67">
        <f t="shared" si="6"/>
        <v>0</v>
      </c>
      <c r="P54" s="67">
        <f t="shared" si="7"/>
        <v>0</v>
      </c>
      <c r="Q54" s="68" t="str">
        <f t="shared" si="8"/>
        <v/>
      </c>
      <c r="R54" s="69" t="str">
        <f t="shared" si="9"/>
        <v>OVERSTOCK</v>
      </c>
      <c r="S54" s="69" t="str">
        <f t="shared" si="10"/>
        <v>N/A</v>
      </c>
      <c r="T54" s="60"/>
    </row>
    <row r="55" spans="1:20" ht="16.5" customHeight="1" x14ac:dyDescent="0.35">
      <c r="A55" s="71" t="str">
        <f>IF(JAN_26!A55="","",JAN_26!A55)</f>
        <v>Captopril</v>
      </c>
      <c r="B55" s="71" t="str">
        <f>IF(JAN_26!B55="","",JAN_26!B55)</f>
        <v>tablet</v>
      </c>
      <c r="C55" s="53">
        <f>IF(JAN_26!C55="","",JAN_26!C55)</f>
        <v>25</v>
      </c>
      <c r="D55" s="53">
        <f>IF(JUL_26!A55="","",JUL_26!F55)</f>
        <v>0</v>
      </c>
      <c r="E55" s="61"/>
      <c r="F55" s="53">
        <f t="shared" si="0"/>
        <v>0</v>
      </c>
      <c r="G55" s="61"/>
      <c r="H55" s="61"/>
      <c r="I55" s="53">
        <f t="shared" si="1"/>
        <v>0</v>
      </c>
      <c r="J55" s="53" t="str">
        <f t="shared" si="2"/>
        <v/>
      </c>
      <c r="K55" s="53">
        <f t="shared" si="3"/>
        <v>0</v>
      </c>
      <c r="L55" s="53">
        <f t="shared" si="4"/>
        <v>0</v>
      </c>
      <c r="M55" s="64">
        <f>IF(A55="",0,(IF(ISNUMBER(JUN_26!G55),JUN_26!G55,0)+IF(ISNUMBER(JUL_26!G55),JUL_26!G55,0)+IF(ISNUMBER(AUG_26!G55),AUG_26!G55,0))/3)</f>
        <v>0</v>
      </c>
      <c r="N55" s="64">
        <f t="shared" si="5"/>
        <v>0</v>
      </c>
      <c r="O55" s="64">
        <f t="shared" si="6"/>
        <v>0</v>
      </c>
      <c r="P55" s="64">
        <f t="shared" si="7"/>
        <v>0</v>
      </c>
      <c r="Q55" s="65" t="str">
        <f t="shared" si="8"/>
        <v/>
      </c>
      <c r="R55" s="66" t="str">
        <f t="shared" si="9"/>
        <v>STOCKOUT</v>
      </c>
      <c r="S55" s="66" t="str">
        <f t="shared" si="10"/>
        <v>N/A</v>
      </c>
      <c r="T55" s="60"/>
    </row>
    <row r="56" spans="1:20" ht="16.5" customHeight="1" x14ac:dyDescent="0.35">
      <c r="A56" s="72" t="str">
        <f>IF(JAN_26!A56="","",JAN_26!A56)</f>
        <v>Carbocystein syrup 2%</v>
      </c>
      <c r="B56" s="72" t="str">
        <f>IF(JAN_26!B56="","",JAN_26!B56)</f>
        <v>bottle</v>
      </c>
      <c r="C56" s="55">
        <f>IF(JAN_26!C56="","",JAN_26!C56)</f>
        <v>1000</v>
      </c>
      <c r="D56" s="55">
        <f>IF(JUL_26!A56="","",JUL_26!F56)</f>
        <v>0</v>
      </c>
      <c r="E56" s="61"/>
      <c r="F56" s="55">
        <f t="shared" si="0"/>
        <v>0</v>
      </c>
      <c r="G56" s="61"/>
      <c r="H56" s="61"/>
      <c r="I56" s="55">
        <f t="shared" si="1"/>
        <v>0</v>
      </c>
      <c r="J56" s="55" t="str">
        <f t="shared" si="2"/>
        <v/>
      </c>
      <c r="K56" s="55">
        <f t="shared" si="3"/>
        <v>0</v>
      </c>
      <c r="L56" s="55">
        <f t="shared" si="4"/>
        <v>0</v>
      </c>
      <c r="M56" s="67">
        <f>IF(A56="",0,(IF(ISNUMBER(JUN_26!G56),JUN_26!G56,0)+IF(ISNUMBER(JUL_26!G56),JUL_26!G56,0)+IF(ISNUMBER(AUG_26!G56),AUG_26!G56,0))/3)</f>
        <v>0</v>
      </c>
      <c r="N56" s="67">
        <f t="shared" si="5"/>
        <v>0</v>
      </c>
      <c r="O56" s="67">
        <f t="shared" si="6"/>
        <v>0</v>
      </c>
      <c r="P56" s="67">
        <f t="shared" si="7"/>
        <v>0</v>
      </c>
      <c r="Q56" s="68" t="str">
        <f t="shared" si="8"/>
        <v/>
      </c>
      <c r="R56" s="69" t="str">
        <f t="shared" si="9"/>
        <v>STOCKOUT</v>
      </c>
      <c r="S56" s="69" t="str">
        <f t="shared" si="10"/>
        <v>N/A</v>
      </c>
      <c r="T56" s="60"/>
    </row>
    <row r="57" spans="1:20" ht="16.5" customHeight="1" x14ac:dyDescent="0.35">
      <c r="A57" s="71" t="str">
        <f>IF(JAN_26!A57="","",JAN_26!A57)</f>
        <v>Carbocystein syrup 5 %</v>
      </c>
      <c r="B57" s="71" t="str">
        <f>IF(JAN_26!B57="","",JAN_26!B57)</f>
        <v>bottle</v>
      </c>
      <c r="C57" s="53">
        <f>IF(JAN_26!C57="","",JAN_26!C57)</f>
        <v>1300</v>
      </c>
      <c r="D57" s="53">
        <f>IF(JUL_26!A57="","",JUL_26!F57)</f>
        <v>0</v>
      </c>
      <c r="E57" s="61"/>
      <c r="F57" s="53">
        <f t="shared" si="0"/>
        <v>0</v>
      </c>
      <c r="G57" s="61"/>
      <c r="H57" s="61"/>
      <c r="I57" s="53">
        <f t="shared" si="1"/>
        <v>0</v>
      </c>
      <c r="J57" s="53" t="str">
        <f t="shared" si="2"/>
        <v/>
      </c>
      <c r="K57" s="53">
        <f t="shared" si="3"/>
        <v>0</v>
      </c>
      <c r="L57" s="53">
        <f t="shared" si="4"/>
        <v>0</v>
      </c>
      <c r="M57" s="64">
        <f>IF(A57="",0,(IF(ISNUMBER(JUN_26!G57),JUN_26!G57,0)+IF(ISNUMBER(JUL_26!G57),JUL_26!G57,0)+IF(ISNUMBER(AUG_26!G57),AUG_26!G57,0))/3)</f>
        <v>0</v>
      </c>
      <c r="N57" s="64">
        <f t="shared" si="5"/>
        <v>0</v>
      </c>
      <c r="O57" s="64">
        <f t="shared" si="6"/>
        <v>0</v>
      </c>
      <c r="P57" s="64">
        <f t="shared" si="7"/>
        <v>0</v>
      </c>
      <c r="Q57" s="65" t="str">
        <f t="shared" si="8"/>
        <v/>
      </c>
      <c r="R57" s="66" t="str">
        <f t="shared" si="9"/>
        <v>STOCKOUT</v>
      </c>
      <c r="S57" s="66" t="str">
        <f t="shared" si="10"/>
        <v>N/A</v>
      </c>
      <c r="T57" s="60"/>
    </row>
    <row r="58" spans="1:20" ht="16.5" customHeight="1" x14ac:dyDescent="0.35">
      <c r="A58" s="72" t="str">
        <f>IF(JAN_26!A58="","",JAN_26!A58)</f>
        <v>Catheter</v>
      </c>
      <c r="B58" s="72" t="str">
        <f>IF(JAN_26!B58="","",JAN_26!B58)</f>
        <v>item</v>
      </c>
      <c r="C58" s="55">
        <f>IF(JAN_26!C58="","",JAN_26!C58)</f>
        <v>1500</v>
      </c>
      <c r="D58" s="55">
        <f>IF(JUL_26!A58="","",JUL_26!F58)</f>
        <v>0</v>
      </c>
      <c r="E58" s="61"/>
      <c r="F58" s="55">
        <f t="shared" si="0"/>
        <v>0</v>
      </c>
      <c r="G58" s="61"/>
      <c r="H58" s="61"/>
      <c r="I58" s="55">
        <f t="shared" si="1"/>
        <v>0</v>
      </c>
      <c r="J58" s="55" t="str">
        <f t="shared" si="2"/>
        <v/>
      </c>
      <c r="K58" s="55">
        <f t="shared" si="3"/>
        <v>0</v>
      </c>
      <c r="L58" s="55">
        <f t="shared" si="4"/>
        <v>0</v>
      </c>
      <c r="M58" s="67">
        <f>IF(A58="",0,(IF(ISNUMBER(JUN_26!G58),JUN_26!G58,0)+IF(ISNUMBER(JUL_26!G58),JUL_26!G58,0)+IF(ISNUMBER(AUG_26!G58),AUG_26!G58,0))/3)</f>
        <v>0</v>
      </c>
      <c r="N58" s="67">
        <f t="shared" si="5"/>
        <v>0</v>
      </c>
      <c r="O58" s="67">
        <f t="shared" si="6"/>
        <v>0</v>
      </c>
      <c r="P58" s="67">
        <f t="shared" si="7"/>
        <v>0</v>
      </c>
      <c r="Q58" s="68" t="str">
        <f t="shared" si="8"/>
        <v/>
      </c>
      <c r="R58" s="69" t="str">
        <f t="shared" si="9"/>
        <v>STOCKOUT</v>
      </c>
      <c r="S58" s="69" t="str">
        <f t="shared" si="10"/>
        <v>N/A</v>
      </c>
      <c r="T58" s="60"/>
    </row>
    <row r="59" spans="1:20" ht="16.5" customHeight="1" x14ac:dyDescent="0.35">
      <c r="A59" s="71" t="str">
        <f>IF(JAN_26!A59="","",JAN_26!A59)</f>
        <v>cefazoline</v>
      </c>
      <c r="B59" s="71" t="str">
        <f>IF(JAN_26!B59="","",JAN_26!B59)</f>
        <v>amp</v>
      </c>
      <c r="C59" s="53">
        <f>IF(JAN_26!C59="","",JAN_26!C59)</f>
        <v>500</v>
      </c>
      <c r="D59" s="53">
        <f>IF(JUL_26!A59="","",JUL_26!F59)</f>
        <v>0</v>
      </c>
      <c r="E59" s="61"/>
      <c r="F59" s="53">
        <f t="shared" si="0"/>
        <v>0</v>
      </c>
      <c r="G59" s="61"/>
      <c r="H59" s="61"/>
      <c r="I59" s="53">
        <f t="shared" si="1"/>
        <v>0</v>
      </c>
      <c r="J59" s="53" t="str">
        <f t="shared" si="2"/>
        <v/>
      </c>
      <c r="K59" s="53">
        <f t="shared" si="3"/>
        <v>0</v>
      </c>
      <c r="L59" s="53">
        <f t="shared" si="4"/>
        <v>0</v>
      </c>
      <c r="M59" s="64">
        <f>IF(A59="",0,(IF(ISNUMBER(JUN_26!G59),JUN_26!G59,0)+IF(ISNUMBER(JUL_26!G59),JUL_26!G59,0)+IF(ISNUMBER(AUG_26!G59),AUG_26!G59,0))/3)</f>
        <v>0</v>
      </c>
      <c r="N59" s="64">
        <f t="shared" si="5"/>
        <v>0</v>
      </c>
      <c r="O59" s="64">
        <f t="shared" si="6"/>
        <v>0</v>
      </c>
      <c r="P59" s="64">
        <f t="shared" si="7"/>
        <v>0</v>
      </c>
      <c r="Q59" s="65" t="str">
        <f t="shared" si="8"/>
        <v/>
      </c>
      <c r="R59" s="66" t="str">
        <f t="shared" si="9"/>
        <v>STOCKOUT</v>
      </c>
      <c r="S59" s="66" t="str">
        <f t="shared" si="10"/>
        <v>N/A</v>
      </c>
      <c r="T59" s="60"/>
    </row>
    <row r="60" spans="1:20" ht="16.5" customHeight="1" x14ac:dyDescent="0.35">
      <c r="A60" s="72" t="str">
        <f>IF(JAN_26!A60="","",JAN_26!A60)</f>
        <v>cefixime sp</v>
      </c>
      <c r="B60" s="72" t="str">
        <f>IF(JAN_26!B60="","",JAN_26!B60)</f>
        <v>bottle</v>
      </c>
      <c r="C60" s="55">
        <f>IF(JAN_26!C60="","",JAN_26!C60)</f>
        <v>6000</v>
      </c>
      <c r="D60" s="55">
        <f>IF(JUL_26!A60="","",JUL_26!F60)</f>
        <v>0</v>
      </c>
      <c r="E60" s="61"/>
      <c r="F60" s="55">
        <f t="shared" si="0"/>
        <v>0</v>
      </c>
      <c r="G60" s="61"/>
      <c r="H60" s="61"/>
      <c r="I60" s="55">
        <f t="shared" si="1"/>
        <v>0</v>
      </c>
      <c r="J60" s="55" t="str">
        <f t="shared" si="2"/>
        <v/>
      </c>
      <c r="K60" s="55">
        <f t="shared" si="3"/>
        <v>0</v>
      </c>
      <c r="L60" s="55">
        <f t="shared" si="4"/>
        <v>0</v>
      </c>
      <c r="M60" s="67">
        <f>IF(A60="",0,(IF(ISNUMBER(JUN_26!G60),JUN_26!G60,0)+IF(ISNUMBER(JUL_26!G60),JUL_26!G60,0)+IF(ISNUMBER(AUG_26!G60),AUG_26!G60,0))/3)</f>
        <v>0</v>
      </c>
      <c r="N60" s="67">
        <f t="shared" si="5"/>
        <v>0</v>
      </c>
      <c r="O60" s="67">
        <f t="shared" si="6"/>
        <v>0</v>
      </c>
      <c r="P60" s="67">
        <f t="shared" si="7"/>
        <v>0</v>
      </c>
      <c r="Q60" s="68" t="str">
        <f t="shared" si="8"/>
        <v/>
      </c>
      <c r="R60" s="69" t="str">
        <f t="shared" si="9"/>
        <v>STOCKOUT</v>
      </c>
      <c r="S60" s="69" t="str">
        <f t="shared" si="10"/>
        <v>N/A</v>
      </c>
      <c r="T60" s="60"/>
    </row>
    <row r="61" spans="1:20" ht="16.5" customHeight="1" x14ac:dyDescent="0.35">
      <c r="A61" s="71" t="str">
        <f>IF(JAN_26!A61="","",JAN_26!A61)</f>
        <v>Cefixime tabs</v>
      </c>
      <c r="B61" s="71" t="str">
        <f>IF(JAN_26!B61="","",JAN_26!B61)</f>
        <v>tablet</v>
      </c>
      <c r="C61" s="53">
        <f>IF(JAN_26!C61="","",JAN_26!C61)</f>
        <v>600</v>
      </c>
      <c r="D61" s="53">
        <f>IF(JUL_26!A61="","",JUL_26!F61)</f>
        <v>0</v>
      </c>
      <c r="E61" s="61"/>
      <c r="F61" s="53">
        <f t="shared" si="0"/>
        <v>0</v>
      </c>
      <c r="G61" s="61"/>
      <c r="H61" s="61"/>
      <c r="I61" s="53">
        <f t="shared" si="1"/>
        <v>0</v>
      </c>
      <c r="J61" s="53" t="str">
        <f t="shared" si="2"/>
        <v/>
      </c>
      <c r="K61" s="53">
        <f t="shared" si="3"/>
        <v>0</v>
      </c>
      <c r="L61" s="53">
        <f t="shared" si="4"/>
        <v>0</v>
      </c>
      <c r="M61" s="64">
        <f>IF(A61="",0,(IF(ISNUMBER(JUN_26!G61),JUN_26!G61,0)+IF(ISNUMBER(JUL_26!G61),JUL_26!G61,0)+IF(ISNUMBER(AUG_26!G61),AUG_26!G61,0))/3)</f>
        <v>0</v>
      </c>
      <c r="N61" s="64">
        <f t="shared" si="5"/>
        <v>0</v>
      </c>
      <c r="O61" s="64">
        <f t="shared" si="6"/>
        <v>0</v>
      </c>
      <c r="P61" s="64">
        <f t="shared" si="7"/>
        <v>0</v>
      </c>
      <c r="Q61" s="65" t="str">
        <f t="shared" si="8"/>
        <v/>
      </c>
      <c r="R61" s="66" t="str">
        <f t="shared" si="9"/>
        <v>STOCKOUT</v>
      </c>
      <c r="S61" s="66" t="str">
        <f t="shared" si="10"/>
        <v>N/A</v>
      </c>
      <c r="T61" s="60"/>
    </row>
    <row r="62" spans="1:20" ht="16.5" customHeight="1" x14ac:dyDescent="0.35">
      <c r="A62" s="72" t="str">
        <f>IF(JAN_26!A62="","",JAN_26!A62)</f>
        <v>Ceftriaxone inj</v>
      </c>
      <c r="B62" s="72" t="str">
        <f>IF(JAN_26!B62="","",JAN_26!B62)</f>
        <v>vial</v>
      </c>
      <c r="C62" s="55">
        <f>IF(JAN_26!C62="","",JAN_26!C62)</f>
        <v>600</v>
      </c>
      <c r="D62" s="55">
        <f>IF(JUL_26!A62="","",JUL_26!F62)</f>
        <v>151</v>
      </c>
      <c r="E62" s="61"/>
      <c r="F62" s="55">
        <f t="shared" si="0"/>
        <v>151</v>
      </c>
      <c r="G62" s="61"/>
      <c r="H62" s="61"/>
      <c r="I62" s="55">
        <f t="shared" si="1"/>
        <v>0</v>
      </c>
      <c r="J62" s="55" t="str">
        <f t="shared" si="2"/>
        <v/>
      </c>
      <c r="K62" s="55">
        <f t="shared" si="3"/>
        <v>0</v>
      </c>
      <c r="L62" s="55">
        <f t="shared" si="4"/>
        <v>90600</v>
      </c>
      <c r="M62" s="67">
        <f>IF(A62="",0,(IF(ISNUMBER(JUN_26!G62),JUN_26!G62,0)+IF(ISNUMBER(JUL_26!G62),JUL_26!G62,0)+IF(ISNUMBER(AUG_26!G62),AUG_26!G62,0))/3)</f>
        <v>0</v>
      </c>
      <c r="N62" s="67">
        <f t="shared" si="5"/>
        <v>0</v>
      </c>
      <c r="O62" s="67">
        <f t="shared" si="6"/>
        <v>0</v>
      </c>
      <c r="P62" s="67">
        <f t="shared" si="7"/>
        <v>0</v>
      </c>
      <c r="Q62" s="68" t="str">
        <f t="shared" si="8"/>
        <v/>
      </c>
      <c r="R62" s="69" t="str">
        <f t="shared" si="9"/>
        <v>OVERSTOCK</v>
      </c>
      <c r="S62" s="69" t="str">
        <f t="shared" si="10"/>
        <v>N/A</v>
      </c>
      <c r="T62" s="60"/>
    </row>
    <row r="63" spans="1:20" ht="16.5" customHeight="1" x14ac:dyDescent="0.35">
      <c r="A63" s="71" t="str">
        <f>IF(JAN_26!A63="","",JAN_26!A63)</f>
        <v>Chlorpheniramine tablets</v>
      </c>
      <c r="B63" s="71" t="str">
        <f>IF(JAN_26!B63="","",JAN_26!B63)</f>
        <v>tablet</v>
      </c>
      <c r="C63" s="53">
        <f>IF(JAN_26!C63="","",JAN_26!C63)</f>
        <v>15</v>
      </c>
      <c r="D63" s="53">
        <f>IF(JUL_26!A63="","",JUL_26!F63)</f>
        <v>1330</v>
      </c>
      <c r="E63" s="61"/>
      <c r="F63" s="53">
        <f t="shared" si="0"/>
        <v>1330</v>
      </c>
      <c r="G63" s="61"/>
      <c r="H63" s="61"/>
      <c r="I63" s="53">
        <f t="shared" si="1"/>
        <v>0</v>
      </c>
      <c r="J63" s="53" t="str">
        <f t="shared" si="2"/>
        <v/>
      </c>
      <c r="K63" s="53">
        <f t="shared" si="3"/>
        <v>0</v>
      </c>
      <c r="L63" s="53">
        <f t="shared" si="4"/>
        <v>19950</v>
      </c>
      <c r="M63" s="64">
        <f>IF(A63="",0,(IF(ISNUMBER(JUN_26!G63),JUN_26!G63,0)+IF(ISNUMBER(JUL_26!G63),JUL_26!G63,0)+IF(ISNUMBER(AUG_26!G63),AUG_26!G63,0))/3)</f>
        <v>0</v>
      </c>
      <c r="N63" s="64">
        <f t="shared" si="5"/>
        <v>0</v>
      </c>
      <c r="O63" s="64">
        <f t="shared" si="6"/>
        <v>0</v>
      </c>
      <c r="P63" s="64">
        <f t="shared" si="7"/>
        <v>0</v>
      </c>
      <c r="Q63" s="65" t="str">
        <f t="shared" si="8"/>
        <v/>
      </c>
      <c r="R63" s="66" t="str">
        <f t="shared" si="9"/>
        <v>OVERSTOCK</v>
      </c>
      <c r="S63" s="66" t="str">
        <f t="shared" si="10"/>
        <v>N/A</v>
      </c>
      <c r="T63" s="60"/>
    </row>
    <row r="64" spans="1:20" ht="16.5" customHeight="1" x14ac:dyDescent="0.35">
      <c r="A64" s="72" t="str">
        <f>IF(JAN_26!A64="","",JAN_26!A64)</f>
        <v>Cimetidine Injection</v>
      </c>
      <c r="B64" s="72" t="str">
        <f>IF(JAN_26!B64="","",JAN_26!B64)</f>
        <v>box</v>
      </c>
      <c r="C64" s="55">
        <f>IF(JAN_26!C64="","",JAN_26!C64)</f>
        <v>500</v>
      </c>
      <c r="D64" s="55">
        <f>IF(JUL_26!A64="","",JUL_26!F64)</f>
        <v>0</v>
      </c>
      <c r="E64" s="61"/>
      <c r="F64" s="55">
        <f t="shared" si="0"/>
        <v>0</v>
      </c>
      <c r="G64" s="61"/>
      <c r="H64" s="61"/>
      <c r="I64" s="55">
        <f t="shared" si="1"/>
        <v>0</v>
      </c>
      <c r="J64" s="55" t="str">
        <f t="shared" si="2"/>
        <v/>
      </c>
      <c r="K64" s="55">
        <f t="shared" si="3"/>
        <v>0</v>
      </c>
      <c r="L64" s="55">
        <f t="shared" si="4"/>
        <v>0</v>
      </c>
      <c r="M64" s="67">
        <f>IF(A64="",0,(IF(ISNUMBER(JUN_26!G64),JUN_26!G64,0)+IF(ISNUMBER(JUL_26!G64),JUL_26!G64,0)+IF(ISNUMBER(AUG_26!G64),AUG_26!G64,0))/3)</f>
        <v>0</v>
      </c>
      <c r="N64" s="67">
        <f t="shared" si="5"/>
        <v>0</v>
      </c>
      <c r="O64" s="67">
        <f t="shared" si="6"/>
        <v>0</v>
      </c>
      <c r="P64" s="67">
        <f t="shared" si="7"/>
        <v>0</v>
      </c>
      <c r="Q64" s="68" t="str">
        <f t="shared" si="8"/>
        <v/>
      </c>
      <c r="R64" s="69" t="str">
        <f t="shared" si="9"/>
        <v>STOCKOUT</v>
      </c>
      <c r="S64" s="69" t="str">
        <f t="shared" si="10"/>
        <v>N/A</v>
      </c>
      <c r="T64" s="60"/>
    </row>
    <row r="65" spans="1:20" ht="16.5" customHeight="1" x14ac:dyDescent="0.35">
      <c r="A65" s="71" t="str">
        <f>IF(JAN_26!A65="","",JAN_26!A65)</f>
        <v>cinclamox tabs</v>
      </c>
      <c r="B65" s="71" t="str">
        <f>IF(JAN_26!B65="","",JAN_26!B65)</f>
        <v>tablet</v>
      </c>
      <c r="C65" s="53">
        <f>IF(JAN_26!C65="","",JAN_26!C65)</f>
        <v>340</v>
      </c>
      <c r="D65" s="53">
        <f>IF(JUL_26!A65="","",JUL_26!F65)</f>
        <v>0</v>
      </c>
      <c r="E65" s="61"/>
      <c r="F65" s="53">
        <f t="shared" si="0"/>
        <v>0</v>
      </c>
      <c r="G65" s="61"/>
      <c r="H65" s="61"/>
      <c r="I65" s="53">
        <f t="shared" si="1"/>
        <v>0</v>
      </c>
      <c r="J65" s="53" t="str">
        <f t="shared" si="2"/>
        <v/>
      </c>
      <c r="K65" s="53">
        <f t="shared" si="3"/>
        <v>0</v>
      </c>
      <c r="L65" s="53">
        <f t="shared" si="4"/>
        <v>0</v>
      </c>
      <c r="M65" s="64">
        <f>IF(A65="",0,(IF(ISNUMBER(JUN_26!G65),JUN_26!G65,0)+IF(ISNUMBER(JUL_26!G65),JUL_26!G65,0)+IF(ISNUMBER(AUG_26!G65),AUG_26!G65,0))/3)</f>
        <v>0</v>
      </c>
      <c r="N65" s="64">
        <f t="shared" si="5"/>
        <v>0</v>
      </c>
      <c r="O65" s="64">
        <f t="shared" si="6"/>
        <v>0</v>
      </c>
      <c r="P65" s="64">
        <f t="shared" si="7"/>
        <v>0</v>
      </c>
      <c r="Q65" s="65" t="str">
        <f t="shared" si="8"/>
        <v/>
      </c>
      <c r="R65" s="66" t="str">
        <f t="shared" si="9"/>
        <v>STOCKOUT</v>
      </c>
      <c r="S65" s="66" t="str">
        <f t="shared" si="10"/>
        <v>N/A</v>
      </c>
      <c r="T65" s="60"/>
    </row>
    <row r="66" spans="1:20" ht="16.5" customHeight="1" x14ac:dyDescent="0.35">
      <c r="A66" s="72" t="str">
        <f>IF(JAN_26!A66="","",JAN_26!A66)</f>
        <v>Ciprofloxacine (500 mg)</v>
      </c>
      <c r="B66" s="72" t="str">
        <f>IF(JAN_26!B66="","",JAN_26!B66)</f>
        <v>tablet</v>
      </c>
      <c r="C66" s="55">
        <f>IF(JAN_26!C66="","",JAN_26!C66)</f>
        <v>80</v>
      </c>
      <c r="D66" s="55">
        <f>IF(JUL_26!A66="","",JUL_26!F66)</f>
        <v>480</v>
      </c>
      <c r="E66" s="61"/>
      <c r="F66" s="55">
        <f t="shared" si="0"/>
        <v>480</v>
      </c>
      <c r="G66" s="61"/>
      <c r="H66" s="61"/>
      <c r="I66" s="55">
        <f t="shared" si="1"/>
        <v>0</v>
      </c>
      <c r="J66" s="55" t="str">
        <f t="shared" si="2"/>
        <v/>
      </c>
      <c r="K66" s="55">
        <f t="shared" si="3"/>
        <v>0</v>
      </c>
      <c r="L66" s="55">
        <f t="shared" si="4"/>
        <v>38400</v>
      </c>
      <c r="M66" s="67">
        <f>IF(A66="",0,(IF(ISNUMBER(JUN_26!G66),JUN_26!G66,0)+IF(ISNUMBER(JUL_26!G66),JUL_26!G66,0)+IF(ISNUMBER(AUG_26!G66),AUG_26!G66,0))/3)</f>
        <v>0</v>
      </c>
      <c r="N66" s="67">
        <f t="shared" si="5"/>
        <v>0</v>
      </c>
      <c r="O66" s="67">
        <f t="shared" si="6"/>
        <v>0</v>
      </c>
      <c r="P66" s="67">
        <f t="shared" si="7"/>
        <v>0</v>
      </c>
      <c r="Q66" s="68" t="str">
        <f t="shared" si="8"/>
        <v/>
      </c>
      <c r="R66" s="69" t="str">
        <f t="shared" si="9"/>
        <v>OVERSTOCK</v>
      </c>
      <c r="S66" s="69" t="str">
        <f t="shared" si="10"/>
        <v>N/A</v>
      </c>
      <c r="T66" s="60"/>
    </row>
    <row r="67" spans="1:20" ht="16.5" customHeight="1" x14ac:dyDescent="0.35">
      <c r="A67" s="71" t="str">
        <f>IF(JAN_26!A67="","",JAN_26!A67)</f>
        <v>Clacium gluconate inj</v>
      </c>
      <c r="B67" s="71" t="str">
        <f>IF(JAN_26!B67="","",JAN_26!B67)</f>
        <v>amp</v>
      </c>
      <c r="C67" s="53">
        <f>IF(JAN_26!C67="","",JAN_26!C67)</f>
        <v>100</v>
      </c>
      <c r="D67" s="53">
        <f>IF(JUL_26!A67="","",JUL_26!F67)</f>
        <v>100</v>
      </c>
      <c r="E67" s="61"/>
      <c r="F67" s="53">
        <f t="shared" ref="F67:F130" si="11">IF(A67="","",D67+IF(ISNUMBER(E67),E67,0)-IF(ISNUMBER(G67),G67,0))</f>
        <v>100</v>
      </c>
      <c r="G67" s="61"/>
      <c r="H67" s="61"/>
      <c r="I67" s="53">
        <f t="shared" ref="I67:I130" si="12">IF(AND(ISNUMBER(G67),ISNUMBER(C67)),G67*C67,0)</f>
        <v>0</v>
      </c>
      <c r="J67" s="53" t="str">
        <f t="shared" ref="J67:J130" si="13">IF(AND(ISNUMBER(G67),ISNUMBER(H67)),H67-I67,"")</f>
        <v/>
      </c>
      <c r="K67" s="53">
        <f t="shared" ref="K67:K130" si="14">IF(OR(A67="",M67=0),0,MAX(O67-F67,0))</f>
        <v>0</v>
      </c>
      <c r="L67" s="53">
        <f t="shared" ref="L67:L130" si="15">IF(AND(ISNUMBER(C67),ISNUMBER(F67)),F67*C67,0)</f>
        <v>10000</v>
      </c>
      <c r="M67" s="64">
        <f>IF(A67="",0,(IF(ISNUMBER(JUN_26!G67),JUN_26!G67,0)+IF(ISNUMBER(JUL_26!G67),JUL_26!G67,0)+IF(ISNUMBER(AUG_26!G67),AUG_26!G67,0))/3)</f>
        <v>0</v>
      </c>
      <c r="N67" s="64">
        <f t="shared" ref="N67:N130" si="16">IF(M67=0,0,M67*Lead_Time_Months)</f>
        <v>0</v>
      </c>
      <c r="O67" s="64">
        <f t="shared" ref="O67:O130" si="17">IF(M67=0,0,M67*Max_Stock_Months)</f>
        <v>0</v>
      </c>
      <c r="P67" s="64">
        <f t="shared" ref="P67:P130" si="18">IF(M67=0,0,M67*Security_Stock_Months)</f>
        <v>0</v>
      </c>
      <c r="Q67" s="65" t="str">
        <f t="shared" ref="Q67:Q130" si="19">IF(OR(A67="",M67=0,F67&lt;=0),"",ROUND(F67/M67,1))</f>
        <v/>
      </c>
      <c r="R67" s="66" t="str">
        <f t="shared" ref="R67:R130" si="20">IF(A67="","",IF(F67&lt;=0,"STOCKOUT",IF(F67&lt;=P67,"LOW STOCK",IF(F67&gt;O67,"OVERSTOCK","ADEQUATE"))))</f>
        <v>OVERSTOCK</v>
      </c>
      <c r="S67" s="66" t="str">
        <f t="shared" ref="S67:S130" si="21">IF(AND(ISNUMBER(G67),ISNUMBER(H67)),IF(J67&gt;=0,"BALANCED","DEFICIT"),"N/A")</f>
        <v>N/A</v>
      </c>
      <c r="T67" s="60"/>
    </row>
    <row r="68" spans="1:20" ht="16.5" customHeight="1" x14ac:dyDescent="0.35">
      <c r="A68" s="72" t="str">
        <f>IF(JAN_26!A68="","",JAN_26!A68)</f>
        <v>Clarinex  adult</v>
      </c>
      <c r="B68" s="72" t="str">
        <f>IF(JAN_26!B68="","",JAN_26!B68)</f>
        <v>bottle</v>
      </c>
      <c r="C68" s="55">
        <f>IF(JAN_26!C68="","",JAN_26!C68)</f>
        <v>1500</v>
      </c>
      <c r="D68" s="55">
        <f>IF(JUL_26!A68="","",JUL_26!F68)</f>
        <v>0</v>
      </c>
      <c r="E68" s="61"/>
      <c r="F68" s="55">
        <f t="shared" si="11"/>
        <v>0</v>
      </c>
      <c r="G68" s="61"/>
      <c r="H68" s="61"/>
      <c r="I68" s="55">
        <f t="shared" si="12"/>
        <v>0</v>
      </c>
      <c r="J68" s="55" t="str">
        <f t="shared" si="13"/>
        <v/>
      </c>
      <c r="K68" s="55">
        <f t="shared" si="14"/>
        <v>0</v>
      </c>
      <c r="L68" s="55">
        <f t="shared" si="15"/>
        <v>0</v>
      </c>
      <c r="M68" s="67">
        <f>IF(A68="",0,(IF(ISNUMBER(JUN_26!G68),JUN_26!G68,0)+IF(ISNUMBER(JUL_26!G68),JUL_26!G68,0)+IF(ISNUMBER(AUG_26!G68),AUG_26!G68,0))/3)</f>
        <v>0</v>
      </c>
      <c r="N68" s="67">
        <f t="shared" si="16"/>
        <v>0</v>
      </c>
      <c r="O68" s="67">
        <f t="shared" si="17"/>
        <v>0</v>
      </c>
      <c r="P68" s="67">
        <f t="shared" si="18"/>
        <v>0</v>
      </c>
      <c r="Q68" s="68" t="str">
        <f t="shared" si="19"/>
        <v/>
      </c>
      <c r="R68" s="69" t="str">
        <f t="shared" si="20"/>
        <v>STOCKOUT</v>
      </c>
      <c r="S68" s="69" t="str">
        <f t="shared" si="21"/>
        <v>N/A</v>
      </c>
      <c r="T68" s="60"/>
    </row>
    <row r="69" spans="1:20" ht="16.5" customHeight="1" x14ac:dyDescent="0.35">
      <c r="A69" s="71" t="str">
        <f>IF(JAN_26!A69="","",JAN_26!A69)</f>
        <v>Clarinex  infant</v>
      </c>
      <c r="B69" s="71" t="str">
        <f>IF(JAN_26!B69="","",JAN_26!B69)</f>
        <v>bottle</v>
      </c>
      <c r="C69" s="53">
        <f>IF(JAN_26!C69="","",JAN_26!C69)</f>
        <v>1000</v>
      </c>
      <c r="D69" s="53">
        <f>IF(JUL_26!A69="","",JUL_26!F69)</f>
        <v>0</v>
      </c>
      <c r="E69" s="61"/>
      <c r="F69" s="53">
        <f t="shared" si="11"/>
        <v>0</v>
      </c>
      <c r="G69" s="61"/>
      <c r="H69" s="61"/>
      <c r="I69" s="53">
        <f t="shared" si="12"/>
        <v>0</v>
      </c>
      <c r="J69" s="53" t="str">
        <f t="shared" si="13"/>
        <v/>
      </c>
      <c r="K69" s="53">
        <f t="shared" si="14"/>
        <v>0</v>
      </c>
      <c r="L69" s="53">
        <f t="shared" si="15"/>
        <v>0</v>
      </c>
      <c r="M69" s="64">
        <f>IF(A69="",0,(IF(ISNUMBER(JUN_26!G69),JUN_26!G69,0)+IF(ISNUMBER(JUL_26!G69),JUL_26!G69,0)+IF(ISNUMBER(AUG_26!G69),AUG_26!G69,0))/3)</f>
        <v>0</v>
      </c>
      <c r="N69" s="64">
        <f t="shared" si="16"/>
        <v>0</v>
      </c>
      <c r="O69" s="64">
        <f t="shared" si="17"/>
        <v>0</v>
      </c>
      <c r="P69" s="64">
        <f t="shared" si="18"/>
        <v>0</v>
      </c>
      <c r="Q69" s="65" t="str">
        <f t="shared" si="19"/>
        <v/>
      </c>
      <c r="R69" s="66" t="str">
        <f t="shared" si="20"/>
        <v>STOCKOUT</v>
      </c>
      <c r="S69" s="66" t="str">
        <f t="shared" si="21"/>
        <v>N/A</v>
      </c>
      <c r="T69" s="60"/>
    </row>
    <row r="70" spans="1:20" ht="16.5" customHeight="1" x14ac:dyDescent="0.35">
      <c r="A70" s="72" t="str">
        <f>IF(JAN_26!A70="","",JAN_26!A70)</f>
        <v>CLAVICIN</v>
      </c>
      <c r="B70" s="72" t="str">
        <f>IF(JAN_26!B70="","",JAN_26!B70)</f>
        <v>infusion</v>
      </c>
      <c r="C70" s="55">
        <f>IF(JAN_26!C70="","",JAN_26!C70)</f>
        <v>1000</v>
      </c>
      <c r="D70" s="55">
        <f>IF(JUL_26!A70="","",JUL_26!F70)</f>
        <v>0</v>
      </c>
      <c r="E70" s="61"/>
      <c r="F70" s="55">
        <f t="shared" si="11"/>
        <v>0</v>
      </c>
      <c r="G70" s="61"/>
      <c r="H70" s="61"/>
      <c r="I70" s="55">
        <f t="shared" si="12"/>
        <v>0</v>
      </c>
      <c r="J70" s="55" t="str">
        <f t="shared" si="13"/>
        <v/>
      </c>
      <c r="K70" s="55">
        <f t="shared" si="14"/>
        <v>0</v>
      </c>
      <c r="L70" s="55">
        <f t="shared" si="15"/>
        <v>0</v>
      </c>
      <c r="M70" s="67">
        <f>IF(A70="",0,(IF(ISNUMBER(JUN_26!G70),JUN_26!G70,0)+IF(ISNUMBER(JUL_26!G70),JUL_26!G70,0)+IF(ISNUMBER(AUG_26!G70),AUG_26!G70,0))/3)</f>
        <v>0</v>
      </c>
      <c r="N70" s="67">
        <f t="shared" si="16"/>
        <v>0</v>
      </c>
      <c r="O70" s="67">
        <f t="shared" si="17"/>
        <v>0</v>
      </c>
      <c r="P70" s="67">
        <f t="shared" si="18"/>
        <v>0</v>
      </c>
      <c r="Q70" s="68" t="str">
        <f t="shared" si="19"/>
        <v/>
      </c>
      <c r="R70" s="69" t="str">
        <f t="shared" si="20"/>
        <v>STOCKOUT</v>
      </c>
      <c r="S70" s="69" t="str">
        <f t="shared" si="21"/>
        <v>N/A</v>
      </c>
      <c r="T70" s="60"/>
    </row>
    <row r="71" spans="1:20" ht="16.5" customHeight="1" x14ac:dyDescent="0.35">
      <c r="A71" s="71" t="str">
        <f>IF(JAN_26!A71="","",JAN_26!A71)</f>
        <v>Clindamycin</v>
      </c>
      <c r="B71" s="71" t="str">
        <f>IF(JAN_26!B71="","",JAN_26!B71)</f>
        <v>tab</v>
      </c>
      <c r="C71" s="53">
        <f>IF(JAN_26!C71="","",JAN_26!C71)</f>
        <v>25</v>
      </c>
      <c r="D71" s="53">
        <f>IF(JUL_26!A71="","",JUL_26!F71)</f>
        <v>0</v>
      </c>
      <c r="E71" s="61"/>
      <c r="F71" s="53">
        <f t="shared" si="11"/>
        <v>0</v>
      </c>
      <c r="G71" s="61"/>
      <c r="H71" s="61"/>
      <c r="I71" s="53">
        <f t="shared" si="12"/>
        <v>0</v>
      </c>
      <c r="J71" s="53" t="str">
        <f t="shared" si="13"/>
        <v/>
      </c>
      <c r="K71" s="53">
        <f t="shared" si="14"/>
        <v>0</v>
      </c>
      <c r="L71" s="53">
        <f t="shared" si="15"/>
        <v>0</v>
      </c>
      <c r="M71" s="64">
        <f>IF(A71="",0,(IF(ISNUMBER(JUN_26!G71),JUN_26!G71,0)+IF(ISNUMBER(JUL_26!G71),JUL_26!G71,0)+IF(ISNUMBER(AUG_26!G71),AUG_26!G71,0))/3)</f>
        <v>0</v>
      </c>
      <c r="N71" s="64">
        <f t="shared" si="16"/>
        <v>0</v>
      </c>
      <c r="O71" s="64">
        <f t="shared" si="17"/>
        <v>0</v>
      </c>
      <c r="P71" s="64">
        <f t="shared" si="18"/>
        <v>0</v>
      </c>
      <c r="Q71" s="65" t="str">
        <f t="shared" si="19"/>
        <v/>
      </c>
      <c r="R71" s="66" t="str">
        <f t="shared" si="20"/>
        <v>STOCKOUT</v>
      </c>
      <c r="S71" s="66" t="str">
        <f t="shared" si="21"/>
        <v>N/A</v>
      </c>
      <c r="T71" s="60"/>
    </row>
    <row r="72" spans="1:20" ht="16.5" customHeight="1" x14ac:dyDescent="0.35">
      <c r="A72" s="72" t="str">
        <f>IF(JAN_26!A72="","",JAN_26!A72)</f>
        <v>Cloxacillin 250mg</v>
      </c>
      <c r="B72" s="72" t="str">
        <f>IF(JAN_26!B72="","",JAN_26!B72)</f>
        <v>tablet</v>
      </c>
      <c r="C72" s="55">
        <f>IF(JAN_26!C72="","",JAN_26!C72)</f>
        <v>40</v>
      </c>
      <c r="D72" s="55">
        <f>IF(JUL_26!A72="","",JUL_26!F72)</f>
        <v>0</v>
      </c>
      <c r="E72" s="61"/>
      <c r="F72" s="55">
        <f t="shared" si="11"/>
        <v>0</v>
      </c>
      <c r="G72" s="61"/>
      <c r="H72" s="61"/>
      <c r="I72" s="55">
        <f t="shared" si="12"/>
        <v>0</v>
      </c>
      <c r="J72" s="55" t="str">
        <f t="shared" si="13"/>
        <v/>
      </c>
      <c r="K72" s="55">
        <f t="shared" si="14"/>
        <v>0</v>
      </c>
      <c r="L72" s="55">
        <f t="shared" si="15"/>
        <v>0</v>
      </c>
      <c r="M72" s="67">
        <f>IF(A72="",0,(IF(ISNUMBER(JUN_26!G72),JUN_26!G72,0)+IF(ISNUMBER(JUL_26!G72),JUL_26!G72,0)+IF(ISNUMBER(AUG_26!G72),AUG_26!G72,0))/3)</f>
        <v>0</v>
      </c>
      <c r="N72" s="67">
        <f t="shared" si="16"/>
        <v>0</v>
      </c>
      <c r="O72" s="67">
        <f t="shared" si="17"/>
        <v>0</v>
      </c>
      <c r="P72" s="67">
        <f t="shared" si="18"/>
        <v>0</v>
      </c>
      <c r="Q72" s="68" t="str">
        <f t="shared" si="19"/>
        <v/>
      </c>
      <c r="R72" s="69" t="str">
        <f t="shared" si="20"/>
        <v>STOCKOUT</v>
      </c>
      <c r="S72" s="69" t="str">
        <f t="shared" si="21"/>
        <v>N/A</v>
      </c>
      <c r="T72" s="60"/>
    </row>
    <row r="73" spans="1:20" ht="16.5" customHeight="1" x14ac:dyDescent="0.35">
      <c r="A73" s="71" t="str">
        <f>IF(JAN_26!A73="","",JAN_26!A73)</f>
        <v>Cloxacillin 500mg</v>
      </c>
      <c r="B73" s="71" t="str">
        <f>IF(JAN_26!B73="","",JAN_26!B73)</f>
        <v>tablet</v>
      </c>
      <c r="C73" s="53">
        <f>IF(JAN_26!C73="","",JAN_26!C73)</f>
        <v>80</v>
      </c>
      <c r="D73" s="53">
        <f>IF(JUL_26!A73="","",JUL_26!F73)</f>
        <v>460</v>
      </c>
      <c r="E73" s="61"/>
      <c r="F73" s="53">
        <f t="shared" si="11"/>
        <v>460</v>
      </c>
      <c r="G73" s="61"/>
      <c r="H73" s="61"/>
      <c r="I73" s="53">
        <f t="shared" si="12"/>
        <v>0</v>
      </c>
      <c r="J73" s="53" t="str">
        <f t="shared" si="13"/>
        <v/>
      </c>
      <c r="K73" s="53">
        <f t="shared" si="14"/>
        <v>0</v>
      </c>
      <c r="L73" s="53">
        <f t="shared" si="15"/>
        <v>36800</v>
      </c>
      <c r="M73" s="64">
        <f>IF(A73="",0,(IF(ISNUMBER(JUN_26!G73),JUN_26!G73,0)+IF(ISNUMBER(JUL_26!G73),JUL_26!G73,0)+IF(ISNUMBER(AUG_26!G73),AUG_26!G73,0))/3)</f>
        <v>0</v>
      </c>
      <c r="N73" s="64">
        <f t="shared" si="16"/>
        <v>0</v>
      </c>
      <c r="O73" s="64">
        <f t="shared" si="17"/>
        <v>0</v>
      </c>
      <c r="P73" s="64">
        <f t="shared" si="18"/>
        <v>0</v>
      </c>
      <c r="Q73" s="65" t="str">
        <f t="shared" si="19"/>
        <v/>
      </c>
      <c r="R73" s="66" t="str">
        <f t="shared" si="20"/>
        <v>OVERSTOCK</v>
      </c>
      <c r="S73" s="66" t="str">
        <f t="shared" si="21"/>
        <v>N/A</v>
      </c>
      <c r="T73" s="60"/>
    </row>
    <row r="74" spans="1:20" ht="16.5" customHeight="1" x14ac:dyDescent="0.35">
      <c r="A74" s="72" t="str">
        <f>IF(JAN_26!A74="","",JAN_26!A74)</f>
        <v>Cloxacillin 500mg inj</v>
      </c>
      <c r="B74" s="72" t="str">
        <f>IF(JAN_26!B74="","",JAN_26!B74)</f>
        <v>inj</v>
      </c>
      <c r="C74" s="55">
        <f>IF(JAN_26!C74="","",JAN_26!C74)</f>
        <v>500</v>
      </c>
      <c r="D74" s="55">
        <f>IF(JUL_26!A74="","",JUL_26!F74)</f>
        <v>55</v>
      </c>
      <c r="E74" s="61"/>
      <c r="F74" s="55">
        <f t="shared" si="11"/>
        <v>55</v>
      </c>
      <c r="G74" s="61"/>
      <c r="H74" s="61"/>
      <c r="I74" s="55">
        <f t="shared" si="12"/>
        <v>0</v>
      </c>
      <c r="J74" s="55" t="str">
        <f t="shared" si="13"/>
        <v/>
      </c>
      <c r="K74" s="55">
        <f t="shared" si="14"/>
        <v>0</v>
      </c>
      <c r="L74" s="55">
        <f t="shared" si="15"/>
        <v>27500</v>
      </c>
      <c r="M74" s="67">
        <f>IF(A74="",0,(IF(ISNUMBER(JUN_26!G74),JUN_26!G74,0)+IF(ISNUMBER(JUL_26!G74),JUL_26!G74,0)+IF(ISNUMBER(AUG_26!G74),AUG_26!G74,0))/3)</f>
        <v>0</v>
      </c>
      <c r="N74" s="67">
        <f t="shared" si="16"/>
        <v>0</v>
      </c>
      <c r="O74" s="67">
        <f t="shared" si="17"/>
        <v>0</v>
      </c>
      <c r="P74" s="67">
        <f t="shared" si="18"/>
        <v>0</v>
      </c>
      <c r="Q74" s="68" t="str">
        <f t="shared" si="19"/>
        <v/>
      </c>
      <c r="R74" s="69" t="str">
        <f t="shared" si="20"/>
        <v>OVERSTOCK</v>
      </c>
      <c r="S74" s="69" t="str">
        <f t="shared" si="21"/>
        <v>N/A</v>
      </c>
      <c r="T74" s="60"/>
    </row>
    <row r="75" spans="1:20" ht="16.5" customHeight="1" x14ac:dyDescent="0.35">
      <c r="A75" s="71" t="str">
        <f>IF(JAN_26!A75="","",JAN_26!A75)</f>
        <v>Co-trimaxole</v>
      </c>
      <c r="B75" s="71" t="str">
        <f>IF(JAN_26!B75="","",JAN_26!B75)</f>
        <v>tablet</v>
      </c>
      <c r="C75" s="53">
        <f>IF(JAN_26!C75="","",JAN_26!C75)</f>
        <v>15</v>
      </c>
      <c r="D75" s="53">
        <f>IF(JUL_26!A75="","",JUL_26!F75)</f>
        <v>660</v>
      </c>
      <c r="E75" s="61"/>
      <c r="F75" s="53">
        <f t="shared" si="11"/>
        <v>660</v>
      </c>
      <c r="G75" s="61"/>
      <c r="H75" s="61"/>
      <c r="I75" s="53">
        <f t="shared" si="12"/>
        <v>0</v>
      </c>
      <c r="J75" s="53" t="str">
        <f t="shared" si="13"/>
        <v/>
      </c>
      <c r="K75" s="53">
        <f t="shared" si="14"/>
        <v>0</v>
      </c>
      <c r="L75" s="53">
        <f t="shared" si="15"/>
        <v>9900</v>
      </c>
      <c r="M75" s="64">
        <f>IF(A75="",0,(IF(ISNUMBER(JUN_26!G75),JUN_26!G75,0)+IF(ISNUMBER(JUL_26!G75),JUL_26!G75,0)+IF(ISNUMBER(AUG_26!G75),AUG_26!G75,0))/3)</f>
        <v>0</v>
      </c>
      <c r="N75" s="64">
        <f t="shared" si="16"/>
        <v>0</v>
      </c>
      <c r="O75" s="64">
        <f t="shared" si="17"/>
        <v>0</v>
      </c>
      <c r="P75" s="64">
        <f t="shared" si="18"/>
        <v>0</v>
      </c>
      <c r="Q75" s="65" t="str">
        <f t="shared" si="19"/>
        <v/>
      </c>
      <c r="R75" s="66" t="str">
        <f t="shared" si="20"/>
        <v>OVERSTOCK</v>
      </c>
      <c r="S75" s="66" t="str">
        <f t="shared" si="21"/>
        <v>N/A</v>
      </c>
      <c r="T75" s="60"/>
    </row>
    <row r="76" spans="1:20" ht="16.5" customHeight="1" x14ac:dyDescent="0.35">
      <c r="A76" s="72" t="str">
        <f>IF(JAN_26!A76="","",JAN_26!A76)</f>
        <v>cofflin</v>
      </c>
      <c r="B76" s="72" t="str">
        <f>IF(JAN_26!B76="","",JAN_26!B76)</f>
        <v>item</v>
      </c>
      <c r="C76" s="55">
        <f>IF(JAN_26!C76="","",JAN_26!C76)</f>
        <v>1500</v>
      </c>
      <c r="D76" s="55">
        <f>IF(JUL_26!A76="","",JUL_26!F76)</f>
        <v>0</v>
      </c>
      <c r="E76" s="61"/>
      <c r="F76" s="55">
        <f t="shared" si="11"/>
        <v>0</v>
      </c>
      <c r="G76" s="61"/>
      <c r="H76" s="61"/>
      <c r="I76" s="55">
        <f t="shared" si="12"/>
        <v>0</v>
      </c>
      <c r="J76" s="55" t="str">
        <f t="shared" si="13"/>
        <v/>
      </c>
      <c r="K76" s="55">
        <f t="shared" si="14"/>
        <v>0</v>
      </c>
      <c r="L76" s="55">
        <f t="shared" si="15"/>
        <v>0</v>
      </c>
      <c r="M76" s="67">
        <f>IF(A76="",0,(IF(ISNUMBER(JUN_26!G76),JUN_26!G76,0)+IF(ISNUMBER(JUL_26!G76),JUL_26!G76,0)+IF(ISNUMBER(AUG_26!G76),AUG_26!G76,0))/3)</f>
        <v>0</v>
      </c>
      <c r="N76" s="67">
        <f t="shared" si="16"/>
        <v>0</v>
      </c>
      <c r="O76" s="67">
        <f t="shared" si="17"/>
        <v>0</v>
      </c>
      <c r="P76" s="67">
        <f t="shared" si="18"/>
        <v>0</v>
      </c>
      <c r="Q76" s="68" t="str">
        <f t="shared" si="19"/>
        <v/>
      </c>
      <c r="R76" s="69" t="str">
        <f t="shared" si="20"/>
        <v>STOCKOUT</v>
      </c>
      <c r="S76" s="69" t="str">
        <f t="shared" si="21"/>
        <v>N/A</v>
      </c>
      <c r="T76" s="60"/>
    </row>
    <row r="77" spans="1:20" ht="16.5" customHeight="1" x14ac:dyDescent="0.35">
      <c r="A77" s="71" t="str">
        <f>IF(JAN_26!A77="","",JAN_26!A77)</f>
        <v>cold cap</v>
      </c>
      <c r="B77" s="71" t="str">
        <f>IF(JAN_26!B77="","",JAN_26!B77)</f>
        <v>syrup</v>
      </c>
      <c r="C77" s="53">
        <f>IF(JAN_26!C77="","",JAN_26!C77)</f>
        <v>25</v>
      </c>
      <c r="D77" s="53">
        <f>IF(JUL_26!A77="","",JUL_26!F77)</f>
        <v>0</v>
      </c>
      <c r="E77" s="61"/>
      <c r="F77" s="53">
        <f t="shared" si="11"/>
        <v>0</v>
      </c>
      <c r="G77" s="61"/>
      <c r="H77" s="61"/>
      <c r="I77" s="53">
        <f t="shared" si="12"/>
        <v>0</v>
      </c>
      <c r="J77" s="53" t="str">
        <f t="shared" si="13"/>
        <v/>
      </c>
      <c r="K77" s="53">
        <f t="shared" si="14"/>
        <v>0</v>
      </c>
      <c r="L77" s="53">
        <f t="shared" si="15"/>
        <v>0</v>
      </c>
      <c r="M77" s="64">
        <f>IF(A77="",0,(IF(ISNUMBER(JUN_26!G77),JUN_26!G77,0)+IF(ISNUMBER(JUL_26!G77),JUL_26!G77,0)+IF(ISNUMBER(AUG_26!G77),AUG_26!G77,0))/3)</f>
        <v>0</v>
      </c>
      <c r="N77" s="64">
        <f t="shared" si="16"/>
        <v>0</v>
      </c>
      <c r="O77" s="64">
        <f t="shared" si="17"/>
        <v>0</v>
      </c>
      <c r="P77" s="64">
        <f t="shared" si="18"/>
        <v>0</v>
      </c>
      <c r="Q77" s="65" t="str">
        <f t="shared" si="19"/>
        <v/>
      </c>
      <c r="R77" s="66" t="str">
        <f t="shared" si="20"/>
        <v>STOCKOUT</v>
      </c>
      <c r="S77" s="66" t="str">
        <f t="shared" si="21"/>
        <v>N/A</v>
      </c>
      <c r="T77" s="60"/>
    </row>
    <row r="78" spans="1:20" ht="16.5" customHeight="1" x14ac:dyDescent="0.35">
      <c r="A78" s="72" t="str">
        <f>IF(JAN_26!A78="","",JAN_26!A78)</f>
        <v>combiart 20/120 - 12</v>
      </c>
      <c r="B78" s="72" t="str">
        <f>IF(JAN_26!B78="","",JAN_26!B78)</f>
        <v>tablet</v>
      </c>
      <c r="C78" s="55">
        <f>IF(JAN_26!C78="","",JAN_26!C78)</f>
        <v>80</v>
      </c>
      <c r="D78" s="55">
        <f>IF(JUL_26!A78="","",JUL_26!F78)</f>
        <v>157</v>
      </c>
      <c r="E78" s="61"/>
      <c r="F78" s="55">
        <f t="shared" si="11"/>
        <v>157</v>
      </c>
      <c r="G78" s="61"/>
      <c r="H78" s="61"/>
      <c r="I78" s="55">
        <f t="shared" si="12"/>
        <v>0</v>
      </c>
      <c r="J78" s="55" t="str">
        <f t="shared" si="13"/>
        <v/>
      </c>
      <c r="K78" s="55">
        <f t="shared" si="14"/>
        <v>0</v>
      </c>
      <c r="L78" s="55">
        <f t="shared" si="15"/>
        <v>12560</v>
      </c>
      <c r="M78" s="67">
        <f>IF(A78="",0,(IF(ISNUMBER(JUN_26!G78),JUN_26!G78,0)+IF(ISNUMBER(JUL_26!G78),JUL_26!G78,0)+IF(ISNUMBER(AUG_26!G78),AUG_26!G78,0))/3)</f>
        <v>0</v>
      </c>
      <c r="N78" s="67">
        <f t="shared" si="16"/>
        <v>0</v>
      </c>
      <c r="O78" s="67">
        <f t="shared" si="17"/>
        <v>0</v>
      </c>
      <c r="P78" s="67">
        <f t="shared" si="18"/>
        <v>0</v>
      </c>
      <c r="Q78" s="68" t="str">
        <f t="shared" si="19"/>
        <v/>
      </c>
      <c r="R78" s="69" t="str">
        <f t="shared" si="20"/>
        <v>OVERSTOCK</v>
      </c>
      <c r="S78" s="69" t="str">
        <f t="shared" si="21"/>
        <v>N/A</v>
      </c>
      <c r="T78" s="60"/>
    </row>
    <row r="79" spans="1:20" ht="16.5" customHeight="1" x14ac:dyDescent="0.35">
      <c r="A79" s="71" t="str">
        <f>IF(JAN_26!A79="","",JAN_26!A79)</f>
        <v>combiart 20/120 - 18</v>
      </c>
      <c r="B79" s="71" t="str">
        <f>IF(JAN_26!B79="","",JAN_26!B79)</f>
        <v>tablet</v>
      </c>
      <c r="C79" s="53">
        <f>IF(JAN_26!C79="","",JAN_26!C79)</f>
        <v>55</v>
      </c>
      <c r="D79" s="53">
        <f>IF(JUL_26!A79="","",JUL_26!F79)</f>
        <v>179</v>
      </c>
      <c r="E79" s="61"/>
      <c r="F79" s="53">
        <f t="shared" si="11"/>
        <v>179</v>
      </c>
      <c r="G79" s="61"/>
      <c r="H79" s="61"/>
      <c r="I79" s="53">
        <f t="shared" si="12"/>
        <v>0</v>
      </c>
      <c r="J79" s="53" t="str">
        <f t="shared" si="13"/>
        <v/>
      </c>
      <c r="K79" s="53">
        <f t="shared" si="14"/>
        <v>0</v>
      </c>
      <c r="L79" s="53">
        <f t="shared" si="15"/>
        <v>9845</v>
      </c>
      <c r="M79" s="64">
        <f>IF(A79="",0,(IF(ISNUMBER(JUN_26!G79),JUN_26!G79,0)+IF(ISNUMBER(JUL_26!G79),JUL_26!G79,0)+IF(ISNUMBER(AUG_26!G79),AUG_26!G79,0))/3)</f>
        <v>0</v>
      </c>
      <c r="N79" s="64">
        <f t="shared" si="16"/>
        <v>0</v>
      </c>
      <c r="O79" s="64">
        <f t="shared" si="17"/>
        <v>0</v>
      </c>
      <c r="P79" s="64">
        <f t="shared" si="18"/>
        <v>0</v>
      </c>
      <c r="Q79" s="65" t="str">
        <f t="shared" si="19"/>
        <v/>
      </c>
      <c r="R79" s="66" t="str">
        <f t="shared" si="20"/>
        <v>OVERSTOCK</v>
      </c>
      <c r="S79" s="66" t="str">
        <f t="shared" si="21"/>
        <v>N/A</v>
      </c>
      <c r="T79" s="60"/>
    </row>
    <row r="80" spans="1:20" ht="16.5" customHeight="1" x14ac:dyDescent="0.35">
      <c r="A80" s="72" t="str">
        <f>IF(JAN_26!A80="","",JAN_26!A80)</f>
        <v>combiart 20/120 - 24</v>
      </c>
      <c r="B80" s="72" t="str">
        <f>IF(JAN_26!B80="","",JAN_26!B80)</f>
        <v>tablet</v>
      </c>
      <c r="C80" s="55">
        <f>IF(JAN_26!C80="","",JAN_26!C80)</f>
        <v>41</v>
      </c>
      <c r="D80" s="55">
        <f>IF(JUL_26!A80="","",JUL_26!F80)</f>
        <v>379</v>
      </c>
      <c r="E80" s="61"/>
      <c r="F80" s="55">
        <f t="shared" si="11"/>
        <v>379</v>
      </c>
      <c r="G80" s="61"/>
      <c r="H80" s="61"/>
      <c r="I80" s="55">
        <f t="shared" si="12"/>
        <v>0</v>
      </c>
      <c r="J80" s="55" t="str">
        <f t="shared" si="13"/>
        <v/>
      </c>
      <c r="K80" s="55">
        <f t="shared" si="14"/>
        <v>0</v>
      </c>
      <c r="L80" s="55">
        <f t="shared" si="15"/>
        <v>15539</v>
      </c>
      <c r="M80" s="67">
        <f>IF(A80="",0,(IF(ISNUMBER(JUN_26!G80),JUN_26!G80,0)+IF(ISNUMBER(JUL_26!G80),JUL_26!G80,0)+IF(ISNUMBER(AUG_26!G80),AUG_26!G80,0))/3)</f>
        <v>0</v>
      </c>
      <c r="N80" s="67">
        <f t="shared" si="16"/>
        <v>0</v>
      </c>
      <c r="O80" s="67">
        <f t="shared" si="17"/>
        <v>0</v>
      </c>
      <c r="P80" s="67">
        <f t="shared" si="18"/>
        <v>0</v>
      </c>
      <c r="Q80" s="68" t="str">
        <f t="shared" si="19"/>
        <v/>
      </c>
      <c r="R80" s="69" t="str">
        <f t="shared" si="20"/>
        <v>OVERSTOCK</v>
      </c>
      <c r="S80" s="69" t="str">
        <f t="shared" si="21"/>
        <v>N/A</v>
      </c>
      <c r="T80" s="60"/>
    </row>
    <row r="81" spans="1:20" ht="16.5" customHeight="1" x14ac:dyDescent="0.35">
      <c r="A81" s="71" t="str">
        <f>IF(JAN_26!A81="","",JAN_26!A81)</f>
        <v>combiart 20/120 - 6</v>
      </c>
      <c r="B81" s="71" t="str">
        <f>IF(JAN_26!B81="","",JAN_26!B81)</f>
        <v>tablet</v>
      </c>
      <c r="C81" s="53" t="str">
        <f>IF(JAN_26!C81="","",JAN_26!C81)</f>
        <v/>
      </c>
      <c r="D81" s="53">
        <f>IF(JUL_26!A81="","",JUL_26!F81)</f>
        <v>150</v>
      </c>
      <c r="E81" s="61"/>
      <c r="F81" s="53">
        <f t="shared" si="11"/>
        <v>150</v>
      </c>
      <c r="G81" s="61"/>
      <c r="H81" s="61"/>
      <c r="I81" s="53">
        <f t="shared" si="12"/>
        <v>0</v>
      </c>
      <c r="J81" s="53" t="str">
        <f t="shared" si="13"/>
        <v/>
      </c>
      <c r="K81" s="53">
        <f t="shared" si="14"/>
        <v>0</v>
      </c>
      <c r="L81" s="53">
        <f t="shared" si="15"/>
        <v>0</v>
      </c>
      <c r="M81" s="64">
        <f>IF(A81="",0,(IF(ISNUMBER(JUN_26!G81),JUN_26!G81,0)+IF(ISNUMBER(JUL_26!G81),JUL_26!G81,0)+IF(ISNUMBER(AUG_26!G81),AUG_26!G81,0))/3)</f>
        <v>0</v>
      </c>
      <c r="N81" s="64">
        <f t="shared" si="16"/>
        <v>0</v>
      </c>
      <c r="O81" s="64">
        <f t="shared" si="17"/>
        <v>0</v>
      </c>
      <c r="P81" s="64">
        <f t="shared" si="18"/>
        <v>0</v>
      </c>
      <c r="Q81" s="65" t="str">
        <f t="shared" si="19"/>
        <v/>
      </c>
      <c r="R81" s="66" t="str">
        <f t="shared" si="20"/>
        <v>OVERSTOCK</v>
      </c>
      <c r="S81" s="66" t="str">
        <f t="shared" si="21"/>
        <v>N/A</v>
      </c>
      <c r="T81" s="60"/>
    </row>
    <row r="82" spans="1:20" ht="16.5" customHeight="1" x14ac:dyDescent="0.35">
      <c r="A82" s="72" t="str">
        <f>IF(JAN_26!A82="","",JAN_26!A82)</f>
        <v>combiart 80/480</v>
      </c>
      <c r="B82" s="72" t="str">
        <f>IF(JAN_26!B82="","",JAN_26!B82)</f>
        <v>tablet</v>
      </c>
      <c r="C82" s="55">
        <f>IF(JAN_26!C82="","",JAN_26!C82)</f>
        <v>250</v>
      </c>
      <c r="D82" s="55">
        <f>IF(JUL_26!A82="","",JUL_26!F82)</f>
        <v>0</v>
      </c>
      <c r="E82" s="61"/>
      <c r="F82" s="55">
        <f t="shared" si="11"/>
        <v>0</v>
      </c>
      <c r="G82" s="61"/>
      <c r="H82" s="61"/>
      <c r="I82" s="55">
        <f t="shared" si="12"/>
        <v>0</v>
      </c>
      <c r="J82" s="55" t="str">
        <f t="shared" si="13"/>
        <v/>
      </c>
      <c r="K82" s="55">
        <f t="shared" si="14"/>
        <v>0</v>
      </c>
      <c r="L82" s="55">
        <f t="shared" si="15"/>
        <v>0</v>
      </c>
      <c r="M82" s="67">
        <f>IF(A82="",0,(IF(ISNUMBER(JUN_26!G82),JUN_26!G82,0)+IF(ISNUMBER(JUL_26!G82),JUL_26!G82,0)+IF(ISNUMBER(AUG_26!G82),AUG_26!G82,0))/3)</f>
        <v>0</v>
      </c>
      <c r="N82" s="67">
        <f t="shared" si="16"/>
        <v>0</v>
      </c>
      <c r="O82" s="67">
        <f t="shared" si="17"/>
        <v>0</v>
      </c>
      <c r="P82" s="67">
        <f t="shared" si="18"/>
        <v>0</v>
      </c>
      <c r="Q82" s="68" t="str">
        <f t="shared" si="19"/>
        <v/>
      </c>
      <c r="R82" s="69" t="str">
        <f t="shared" si="20"/>
        <v>STOCKOUT</v>
      </c>
      <c r="S82" s="69" t="str">
        <f t="shared" si="21"/>
        <v>N/A</v>
      </c>
      <c r="T82" s="60"/>
    </row>
    <row r="83" spans="1:20" ht="16.5" customHeight="1" x14ac:dyDescent="0.35">
      <c r="A83" s="71" t="str">
        <f>IF(JAN_26!A83="","",JAN_26!A83)</f>
        <v>Condom (male)</v>
      </c>
      <c r="B83" s="71" t="str">
        <f>IF(JAN_26!B83="","",JAN_26!B83)</f>
        <v/>
      </c>
      <c r="C83" s="53" t="str">
        <f>IF(JAN_26!C83="","",JAN_26!C83)</f>
        <v/>
      </c>
      <c r="D83" s="53">
        <f>IF(JUL_26!A83="","",JUL_26!F83)</f>
        <v>0</v>
      </c>
      <c r="E83" s="61"/>
      <c r="F83" s="53">
        <f t="shared" si="11"/>
        <v>0</v>
      </c>
      <c r="G83" s="61"/>
      <c r="H83" s="61"/>
      <c r="I83" s="53">
        <f t="shared" si="12"/>
        <v>0</v>
      </c>
      <c r="J83" s="53" t="str">
        <f t="shared" si="13"/>
        <v/>
      </c>
      <c r="K83" s="53">
        <f t="shared" si="14"/>
        <v>0</v>
      </c>
      <c r="L83" s="53">
        <f t="shared" si="15"/>
        <v>0</v>
      </c>
      <c r="M83" s="64">
        <f>IF(A83="",0,(IF(ISNUMBER(JUN_26!G83),JUN_26!G83,0)+IF(ISNUMBER(JUL_26!G83),JUL_26!G83,0)+IF(ISNUMBER(AUG_26!G83),AUG_26!G83,0))/3)</f>
        <v>0</v>
      </c>
      <c r="N83" s="64">
        <f t="shared" si="16"/>
        <v>0</v>
      </c>
      <c r="O83" s="64">
        <f t="shared" si="17"/>
        <v>0</v>
      </c>
      <c r="P83" s="64">
        <f t="shared" si="18"/>
        <v>0</v>
      </c>
      <c r="Q83" s="65" t="str">
        <f t="shared" si="19"/>
        <v/>
      </c>
      <c r="R83" s="66" t="str">
        <f t="shared" si="20"/>
        <v>STOCKOUT</v>
      </c>
      <c r="S83" s="66" t="str">
        <f t="shared" si="21"/>
        <v>N/A</v>
      </c>
      <c r="T83" s="60"/>
    </row>
    <row r="84" spans="1:20" ht="16.5" customHeight="1" x14ac:dyDescent="0.35">
      <c r="A84" s="72" t="str">
        <f>IF(JAN_26!A84="","",JAN_26!A84)</f>
        <v>cord clamp</v>
      </c>
      <c r="B84" s="72" t="str">
        <f>IF(JAN_26!B84="","",JAN_26!B84)</f>
        <v>item</v>
      </c>
      <c r="C84" s="55">
        <f>IF(JAN_26!C84="","",JAN_26!C84)</f>
        <v>300</v>
      </c>
      <c r="D84" s="55">
        <f>IF(JUL_26!A84="","",JUL_26!F84)</f>
        <v>0</v>
      </c>
      <c r="E84" s="61"/>
      <c r="F84" s="55">
        <f t="shared" si="11"/>
        <v>0</v>
      </c>
      <c r="G84" s="61"/>
      <c r="H84" s="61"/>
      <c r="I84" s="55">
        <f t="shared" si="12"/>
        <v>0</v>
      </c>
      <c r="J84" s="55" t="str">
        <f t="shared" si="13"/>
        <v/>
      </c>
      <c r="K84" s="55">
        <f t="shared" si="14"/>
        <v>0</v>
      </c>
      <c r="L84" s="55">
        <f t="shared" si="15"/>
        <v>0</v>
      </c>
      <c r="M84" s="67">
        <f>IF(A84="",0,(IF(ISNUMBER(JUN_26!G84),JUN_26!G84,0)+IF(ISNUMBER(JUL_26!G84),JUL_26!G84,0)+IF(ISNUMBER(AUG_26!G84),AUG_26!G84,0))/3)</f>
        <v>0</v>
      </c>
      <c r="N84" s="67">
        <f t="shared" si="16"/>
        <v>0</v>
      </c>
      <c r="O84" s="67">
        <f t="shared" si="17"/>
        <v>0</v>
      </c>
      <c r="P84" s="67">
        <f t="shared" si="18"/>
        <v>0</v>
      </c>
      <c r="Q84" s="68" t="str">
        <f t="shared" si="19"/>
        <v/>
      </c>
      <c r="R84" s="69" t="str">
        <f t="shared" si="20"/>
        <v>STOCKOUT</v>
      </c>
      <c r="S84" s="69" t="str">
        <f t="shared" si="21"/>
        <v>N/A</v>
      </c>
      <c r="T84" s="60"/>
    </row>
    <row r="85" spans="1:20" ht="16.5" customHeight="1" x14ac:dyDescent="0.35">
      <c r="A85" s="71" t="str">
        <f>IF(JAN_26!A85="","",JAN_26!A85)</f>
        <v>cotrim sp</v>
      </c>
      <c r="B85" s="71" t="str">
        <f>IF(JAN_26!B85="","",JAN_26!B85)</f>
        <v>syrup</v>
      </c>
      <c r="C85" s="53">
        <f>IF(JAN_26!C85="","",JAN_26!C85)</f>
        <v>1000</v>
      </c>
      <c r="D85" s="53">
        <f>IF(JUL_26!A85="","",JUL_26!F85)</f>
        <v>100</v>
      </c>
      <c r="E85" s="61"/>
      <c r="F85" s="53">
        <f t="shared" si="11"/>
        <v>100</v>
      </c>
      <c r="G85" s="61"/>
      <c r="H85" s="61"/>
      <c r="I85" s="53">
        <f t="shared" si="12"/>
        <v>0</v>
      </c>
      <c r="J85" s="53" t="str">
        <f t="shared" si="13"/>
        <v/>
      </c>
      <c r="K85" s="53">
        <f t="shared" si="14"/>
        <v>0</v>
      </c>
      <c r="L85" s="53">
        <f t="shared" si="15"/>
        <v>100000</v>
      </c>
      <c r="M85" s="64">
        <f>IF(A85="",0,(IF(ISNUMBER(JUN_26!G85),JUN_26!G85,0)+IF(ISNUMBER(JUL_26!G85),JUL_26!G85,0)+IF(ISNUMBER(AUG_26!G85),AUG_26!G85,0))/3)</f>
        <v>0</v>
      </c>
      <c r="N85" s="64">
        <f t="shared" si="16"/>
        <v>0</v>
      </c>
      <c r="O85" s="64">
        <f t="shared" si="17"/>
        <v>0</v>
      </c>
      <c r="P85" s="64">
        <f t="shared" si="18"/>
        <v>0</v>
      </c>
      <c r="Q85" s="65" t="str">
        <f t="shared" si="19"/>
        <v/>
      </c>
      <c r="R85" s="66" t="str">
        <f t="shared" si="20"/>
        <v>OVERSTOCK</v>
      </c>
      <c r="S85" s="66" t="str">
        <f t="shared" si="21"/>
        <v>N/A</v>
      </c>
      <c r="T85" s="60"/>
    </row>
    <row r="86" spans="1:20" ht="16.5" customHeight="1" x14ac:dyDescent="0.35">
      <c r="A86" s="72" t="str">
        <f>IF(JAN_26!A86="","",JAN_26!A86)</f>
        <v>Cotton Absorbent  500g roll</v>
      </c>
      <c r="B86" s="72" t="str">
        <f>IF(JAN_26!B86="","",JAN_26!B86)</f>
        <v>roll</v>
      </c>
      <c r="C86" s="55" t="str">
        <f>IF(JAN_26!C86="","",JAN_26!C86)</f>
        <v/>
      </c>
      <c r="D86" s="55">
        <f>IF(JUL_26!A86="","",JUL_26!F86)</f>
        <v>0</v>
      </c>
      <c r="E86" s="61"/>
      <c r="F86" s="55">
        <f t="shared" si="11"/>
        <v>0</v>
      </c>
      <c r="G86" s="61"/>
      <c r="H86" s="61"/>
      <c r="I86" s="55">
        <f t="shared" si="12"/>
        <v>0</v>
      </c>
      <c r="J86" s="55" t="str">
        <f t="shared" si="13"/>
        <v/>
      </c>
      <c r="K86" s="55">
        <f t="shared" si="14"/>
        <v>0</v>
      </c>
      <c r="L86" s="55">
        <f t="shared" si="15"/>
        <v>0</v>
      </c>
      <c r="M86" s="67">
        <f>IF(A86="",0,(IF(ISNUMBER(JUN_26!G86),JUN_26!G86,0)+IF(ISNUMBER(JUL_26!G86),JUL_26!G86,0)+IF(ISNUMBER(AUG_26!G86),AUG_26!G86,0))/3)</f>
        <v>0</v>
      </c>
      <c r="N86" s="67">
        <f t="shared" si="16"/>
        <v>0</v>
      </c>
      <c r="O86" s="67">
        <f t="shared" si="17"/>
        <v>0</v>
      </c>
      <c r="P86" s="67">
        <f t="shared" si="18"/>
        <v>0</v>
      </c>
      <c r="Q86" s="68" t="str">
        <f t="shared" si="19"/>
        <v/>
      </c>
      <c r="R86" s="69" t="str">
        <f t="shared" si="20"/>
        <v>STOCKOUT</v>
      </c>
      <c r="S86" s="69" t="str">
        <f t="shared" si="21"/>
        <v>N/A</v>
      </c>
      <c r="T86" s="60"/>
    </row>
    <row r="87" spans="1:20" ht="16.5" customHeight="1" x14ac:dyDescent="0.35">
      <c r="A87" s="71" t="str">
        <f>IF(JAN_26!A87="","",JAN_26!A87)</f>
        <v>Crepe bandage 10cm x 4m</v>
      </c>
      <c r="B87" s="71" t="str">
        <f>IF(JAN_26!B87="","",JAN_26!B87)</f>
        <v>roll</v>
      </c>
      <c r="C87" s="53">
        <f>IF(JAN_26!C87="","",JAN_26!C87)</f>
        <v>500</v>
      </c>
      <c r="D87" s="53">
        <f>IF(JUL_26!A87="","",JUL_26!F87)</f>
        <v>88</v>
      </c>
      <c r="E87" s="61"/>
      <c r="F87" s="53">
        <f t="shared" si="11"/>
        <v>88</v>
      </c>
      <c r="G87" s="61"/>
      <c r="H87" s="61"/>
      <c r="I87" s="53">
        <f t="shared" si="12"/>
        <v>0</v>
      </c>
      <c r="J87" s="53" t="str">
        <f t="shared" si="13"/>
        <v/>
      </c>
      <c r="K87" s="53">
        <f t="shared" si="14"/>
        <v>0</v>
      </c>
      <c r="L87" s="53">
        <f t="shared" si="15"/>
        <v>44000</v>
      </c>
      <c r="M87" s="64">
        <f>IF(A87="",0,(IF(ISNUMBER(JUN_26!G87),JUN_26!G87,0)+IF(ISNUMBER(JUL_26!G87),JUL_26!G87,0)+IF(ISNUMBER(AUG_26!G87),AUG_26!G87,0))/3)</f>
        <v>0</v>
      </c>
      <c r="N87" s="64">
        <f t="shared" si="16"/>
        <v>0</v>
      </c>
      <c r="O87" s="64">
        <f t="shared" si="17"/>
        <v>0</v>
      </c>
      <c r="P87" s="64">
        <f t="shared" si="18"/>
        <v>0</v>
      </c>
      <c r="Q87" s="65" t="str">
        <f t="shared" si="19"/>
        <v/>
      </c>
      <c r="R87" s="66" t="str">
        <f t="shared" si="20"/>
        <v>OVERSTOCK</v>
      </c>
      <c r="S87" s="66" t="str">
        <f t="shared" si="21"/>
        <v>N/A</v>
      </c>
      <c r="T87" s="60"/>
    </row>
    <row r="88" spans="1:20" ht="16.5" customHeight="1" x14ac:dyDescent="0.35">
      <c r="A88" s="72" t="str">
        <f>IF(JAN_26!A88="","",JAN_26!A88)</f>
        <v>Cromsol</v>
      </c>
      <c r="B88" s="72" t="str">
        <f>IF(JAN_26!B88="","",JAN_26!B88)</f>
        <v>item</v>
      </c>
      <c r="C88" s="55">
        <f>IF(JAN_26!C88="","",JAN_26!C88)</f>
        <v>1500</v>
      </c>
      <c r="D88" s="55">
        <f>IF(JUL_26!A88="","",JUL_26!F88)</f>
        <v>0</v>
      </c>
      <c r="E88" s="61"/>
      <c r="F88" s="55">
        <f t="shared" si="11"/>
        <v>0</v>
      </c>
      <c r="G88" s="61"/>
      <c r="H88" s="61"/>
      <c r="I88" s="55">
        <f t="shared" si="12"/>
        <v>0</v>
      </c>
      <c r="J88" s="55" t="str">
        <f t="shared" si="13"/>
        <v/>
      </c>
      <c r="K88" s="55">
        <f t="shared" si="14"/>
        <v>0</v>
      </c>
      <c r="L88" s="55">
        <f t="shared" si="15"/>
        <v>0</v>
      </c>
      <c r="M88" s="67">
        <f>IF(A88="",0,(IF(ISNUMBER(JUN_26!G88),JUN_26!G88,0)+IF(ISNUMBER(JUL_26!G88),JUL_26!G88,0)+IF(ISNUMBER(AUG_26!G88),AUG_26!G88,0))/3)</f>
        <v>0</v>
      </c>
      <c r="N88" s="67">
        <f t="shared" si="16"/>
        <v>0</v>
      </c>
      <c r="O88" s="67">
        <f t="shared" si="17"/>
        <v>0</v>
      </c>
      <c r="P88" s="67">
        <f t="shared" si="18"/>
        <v>0</v>
      </c>
      <c r="Q88" s="68" t="str">
        <f t="shared" si="19"/>
        <v/>
      </c>
      <c r="R88" s="69" t="str">
        <f t="shared" si="20"/>
        <v>STOCKOUT</v>
      </c>
      <c r="S88" s="69" t="str">
        <f t="shared" si="21"/>
        <v>N/A</v>
      </c>
      <c r="T88" s="60"/>
    </row>
    <row r="89" spans="1:20" ht="16.5" customHeight="1" x14ac:dyDescent="0.35">
      <c r="A89" s="71" t="str">
        <f>IF(JAN_26!A89="","",JAN_26!A89)</f>
        <v>Cytotex</v>
      </c>
      <c r="B89" s="71" t="str">
        <f>IF(JAN_26!B89="","",JAN_26!B89)</f>
        <v>tablet</v>
      </c>
      <c r="C89" s="53">
        <f>IF(JAN_26!C89="","",JAN_26!C89)</f>
        <v>700</v>
      </c>
      <c r="D89" s="53">
        <f>IF(JUL_26!A89="","",JUL_26!F89)</f>
        <v>0</v>
      </c>
      <c r="E89" s="61"/>
      <c r="F89" s="53">
        <f t="shared" si="11"/>
        <v>0</v>
      </c>
      <c r="G89" s="61"/>
      <c r="H89" s="61"/>
      <c r="I89" s="53">
        <f t="shared" si="12"/>
        <v>0</v>
      </c>
      <c r="J89" s="53" t="str">
        <f t="shared" si="13"/>
        <v/>
      </c>
      <c r="K89" s="53">
        <f t="shared" si="14"/>
        <v>0</v>
      </c>
      <c r="L89" s="53">
        <f t="shared" si="15"/>
        <v>0</v>
      </c>
      <c r="M89" s="64">
        <f>IF(A89="",0,(IF(ISNUMBER(JUN_26!G89),JUN_26!G89,0)+IF(ISNUMBER(JUL_26!G89),JUL_26!G89,0)+IF(ISNUMBER(AUG_26!G89),AUG_26!G89,0))/3)</f>
        <v>0</v>
      </c>
      <c r="N89" s="64">
        <f t="shared" si="16"/>
        <v>0</v>
      </c>
      <c r="O89" s="64">
        <f t="shared" si="17"/>
        <v>0</v>
      </c>
      <c r="P89" s="64">
        <f t="shared" si="18"/>
        <v>0</v>
      </c>
      <c r="Q89" s="65" t="str">
        <f t="shared" si="19"/>
        <v/>
      </c>
      <c r="R89" s="66" t="str">
        <f t="shared" si="20"/>
        <v>STOCKOUT</v>
      </c>
      <c r="S89" s="66" t="str">
        <f t="shared" si="21"/>
        <v>N/A</v>
      </c>
      <c r="T89" s="60"/>
    </row>
    <row r="90" spans="1:20" ht="16.5" customHeight="1" x14ac:dyDescent="0.35">
      <c r="A90" s="72" t="str">
        <f>IF(JAN_26!A90="","",JAN_26!A90)</f>
        <v>Delivery Kit</v>
      </c>
      <c r="B90" s="72" t="str">
        <f>IF(JAN_26!B90="","",JAN_26!B90)</f>
        <v>item</v>
      </c>
      <c r="C90" s="55">
        <f>IF(JAN_26!C90="","",JAN_26!C90)</f>
        <v>6000</v>
      </c>
      <c r="D90" s="55">
        <f>IF(JUL_26!A90="","",JUL_26!F90)</f>
        <v>0</v>
      </c>
      <c r="E90" s="61"/>
      <c r="F90" s="55">
        <f t="shared" si="11"/>
        <v>0</v>
      </c>
      <c r="G90" s="61"/>
      <c r="H90" s="61"/>
      <c r="I90" s="55">
        <f t="shared" si="12"/>
        <v>0</v>
      </c>
      <c r="J90" s="55" t="str">
        <f t="shared" si="13"/>
        <v/>
      </c>
      <c r="K90" s="55">
        <f t="shared" si="14"/>
        <v>0</v>
      </c>
      <c r="L90" s="55">
        <f t="shared" si="15"/>
        <v>0</v>
      </c>
      <c r="M90" s="67">
        <f>IF(A90="",0,(IF(ISNUMBER(JUN_26!G90),JUN_26!G90,0)+IF(ISNUMBER(JUL_26!G90),JUL_26!G90,0)+IF(ISNUMBER(AUG_26!G90),AUG_26!G90,0))/3)</f>
        <v>0</v>
      </c>
      <c r="N90" s="67">
        <f t="shared" si="16"/>
        <v>0</v>
      </c>
      <c r="O90" s="67">
        <f t="shared" si="17"/>
        <v>0</v>
      </c>
      <c r="P90" s="67">
        <f t="shared" si="18"/>
        <v>0</v>
      </c>
      <c r="Q90" s="68" t="str">
        <f t="shared" si="19"/>
        <v/>
      </c>
      <c r="R90" s="69" t="str">
        <f t="shared" si="20"/>
        <v>STOCKOUT</v>
      </c>
      <c r="S90" s="69" t="str">
        <f t="shared" si="21"/>
        <v>N/A</v>
      </c>
      <c r="T90" s="60"/>
    </row>
    <row r="91" spans="1:20" ht="16.5" customHeight="1" x14ac:dyDescent="0.35">
      <c r="A91" s="71" t="str">
        <f>IF(JAN_26!A91="","",JAN_26!A91)</f>
        <v>depo</v>
      </c>
      <c r="B91" s="71" t="str">
        <f>IF(JAN_26!B91="","",JAN_26!B91)</f>
        <v>amp</v>
      </c>
      <c r="C91" s="53">
        <f>IF(JAN_26!C91="","",JAN_26!C91)</f>
        <v>1500</v>
      </c>
      <c r="D91" s="53">
        <f>IF(JUL_26!A91="","",JUL_26!F91)</f>
        <v>0</v>
      </c>
      <c r="E91" s="61"/>
      <c r="F91" s="53">
        <f t="shared" si="11"/>
        <v>0</v>
      </c>
      <c r="G91" s="61"/>
      <c r="H91" s="61"/>
      <c r="I91" s="53">
        <f t="shared" si="12"/>
        <v>0</v>
      </c>
      <c r="J91" s="53" t="str">
        <f t="shared" si="13"/>
        <v/>
      </c>
      <c r="K91" s="53">
        <f t="shared" si="14"/>
        <v>0</v>
      </c>
      <c r="L91" s="53">
        <f t="shared" si="15"/>
        <v>0</v>
      </c>
      <c r="M91" s="64">
        <f>IF(A91="",0,(IF(ISNUMBER(JUN_26!G91),JUN_26!G91,0)+IF(ISNUMBER(JUL_26!G91),JUL_26!G91,0)+IF(ISNUMBER(AUG_26!G91),AUG_26!G91,0))/3)</f>
        <v>0</v>
      </c>
      <c r="N91" s="64">
        <f t="shared" si="16"/>
        <v>0</v>
      </c>
      <c r="O91" s="64">
        <f t="shared" si="17"/>
        <v>0</v>
      </c>
      <c r="P91" s="64">
        <f t="shared" si="18"/>
        <v>0</v>
      </c>
      <c r="Q91" s="65" t="str">
        <f t="shared" si="19"/>
        <v/>
      </c>
      <c r="R91" s="66" t="str">
        <f t="shared" si="20"/>
        <v>STOCKOUT</v>
      </c>
      <c r="S91" s="66" t="str">
        <f t="shared" si="21"/>
        <v>N/A</v>
      </c>
      <c r="T91" s="60"/>
    </row>
    <row r="92" spans="1:20" ht="16.5" customHeight="1" x14ac:dyDescent="0.35">
      <c r="A92" s="72" t="str">
        <f>IF(JAN_26!A92="","",JAN_26!A92)</f>
        <v>Dermobacter Solution 300 ml</v>
      </c>
      <c r="B92" s="72" t="str">
        <f>IF(JAN_26!B92="","",JAN_26!B92)</f>
        <v/>
      </c>
      <c r="C92" s="55" t="str">
        <f>IF(JAN_26!C92="","",JAN_26!C92)</f>
        <v/>
      </c>
      <c r="D92" s="55">
        <f>IF(JUL_26!A92="","",JUL_26!F92)</f>
        <v>0</v>
      </c>
      <c r="E92" s="61"/>
      <c r="F92" s="55">
        <f t="shared" si="11"/>
        <v>0</v>
      </c>
      <c r="G92" s="61"/>
      <c r="H92" s="61"/>
      <c r="I92" s="55">
        <f t="shared" si="12"/>
        <v>0</v>
      </c>
      <c r="J92" s="55" t="str">
        <f t="shared" si="13"/>
        <v/>
      </c>
      <c r="K92" s="55">
        <f t="shared" si="14"/>
        <v>0</v>
      </c>
      <c r="L92" s="55">
        <f t="shared" si="15"/>
        <v>0</v>
      </c>
      <c r="M92" s="67">
        <f>IF(A92="",0,(IF(ISNUMBER(JUN_26!G92),JUN_26!G92,0)+IF(ISNUMBER(JUL_26!G92),JUL_26!G92,0)+IF(ISNUMBER(AUG_26!G92),AUG_26!G92,0))/3)</f>
        <v>0</v>
      </c>
      <c r="N92" s="67">
        <f t="shared" si="16"/>
        <v>0</v>
      </c>
      <c r="O92" s="67">
        <f t="shared" si="17"/>
        <v>0</v>
      </c>
      <c r="P92" s="67">
        <f t="shared" si="18"/>
        <v>0</v>
      </c>
      <c r="Q92" s="68" t="str">
        <f t="shared" si="19"/>
        <v/>
      </c>
      <c r="R92" s="69" t="str">
        <f t="shared" si="20"/>
        <v>STOCKOUT</v>
      </c>
      <c r="S92" s="69" t="str">
        <f t="shared" si="21"/>
        <v>N/A</v>
      </c>
      <c r="T92" s="60"/>
    </row>
    <row r="93" spans="1:20" ht="16.5" customHeight="1" x14ac:dyDescent="0.35">
      <c r="A93" s="71" t="str">
        <f>IF(JAN_26!A93="","",JAN_26!A93)</f>
        <v>Dexamethazone injection</v>
      </c>
      <c r="B93" s="71" t="str">
        <f>IF(JAN_26!B93="","",JAN_26!B93)</f>
        <v>amp</v>
      </c>
      <c r="C93" s="53">
        <f>IF(JAN_26!C93="","",JAN_26!C93)</f>
        <v>200</v>
      </c>
      <c r="D93" s="53">
        <f>IF(JUL_26!A93="","",JUL_26!F93)</f>
        <v>5</v>
      </c>
      <c r="E93" s="61"/>
      <c r="F93" s="53">
        <f t="shared" si="11"/>
        <v>5</v>
      </c>
      <c r="G93" s="61"/>
      <c r="H93" s="61"/>
      <c r="I93" s="53">
        <f t="shared" si="12"/>
        <v>0</v>
      </c>
      <c r="J93" s="53" t="str">
        <f t="shared" si="13"/>
        <v/>
      </c>
      <c r="K93" s="53">
        <f t="shared" si="14"/>
        <v>0</v>
      </c>
      <c r="L93" s="53">
        <f t="shared" si="15"/>
        <v>1000</v>
      </c>
      <c r="M93" s="64">
        <f>IF(A93="",0,(IF(ISNUMBER(JUN_26!G93),JUN_26!G93,0)+IF(ISNUMBER(JUL_26!G93),JUL_26!G93,0)+IF(ISNUMBER(AUG_26!G93),AUG_26!G93,0))/3)</f>
        <v>0</v>
      </c>
      <c r="N93" s="64">
        <f t="shared" si="16"/>
        <v>0</v>
      </c>
      <c r="O93" s="64">
        <f t="shared" si="17"/>
        <v>0</v>
      </c>
      <c r="P93" s="64">
        <f t="shared" si="18"/>
        <v>0</v>
      </c>
      <c r="Q93" s="65" t="str">
        <f t="shared" si="19"/>
        <v/>
      </c>
      <c r="R93" s="66" t="str">
        <f t="shared" si="20"/>
        <v>OVERSTOCK</v>
      </c>
      <c r="S93" s="66" t="str">
        <f t="shared" si="21"/>
        <v>N/A</v>
      </c>
      <c r="T93" s="60"/>
    </row>
    <row r="94" spans="1:20" ht="16.5" customHeight="1" x14ac:dyDescent="0.35">
      <c r="A94" s="72" t="str">
        <f>IF(JAN_26!A94="","",JAN_26!A94)</f>
        <v>Dexamethazone tablet</v>
      </c>
      <c r="B94" s="72" t="str">
        <f>IF(JAN_26!B94="","",JAN_26!B94)</f>
        <v>tablet</v>
      </c>
      <c r="C94" s="55">
        <f>IF(JAN_26!C94="","",JAN_26!C94)</f>
        <v>10</v>
      </c>
      <c r="D94" s="55">
        <f>IF(JUL_26!A94="","",JUL_26!F94)</f>
        <v>0</v>
      </c>
      <c r="E94" s="61"/>
      <c r="F94" s="55">
        <f t="shared" si="11"/>
        <v>0</v>
      </c>
      <c r="G94" s="61"/>
      <c r="H94" s="61"/>
      <c r="I94" s="55">
        <f t="shared" si="12"/>
        <v>0</v>
      </c>
      <c r="J94" s="55" t="str">
        <f t="shared" si="13"/>
        <v/>
      </c>
      <c r="K94" s="55">
        <f t="shared" si="14"/>
        <v>0</v>
      </c>
      <c r="L94" s="55">
        <f t="shared" si="15"/>
        <v>0</v>
      </c>
      <c r="M94" s="67">
        <f>IF(A94="",0,(IF(ISNUMBER(JUN_26!G94),JUN_26!G94,0)+IF(ISNUMBER(JUL_26!G94),JUL_26!G94,0)+IF(ISNUMBER(AUG_26!G94),AUG_26!G94,0))/3)</f>
        <v>0</v>
      </c>
      <c r="N94" s="67">
        <f t="shared" si="16"/>
        <v>0</v>
      </c>
      <c r="O94" s="67">
        <f t="shared" si="17"/>
        <v>0</v>
      </c>
      <c r="P94" s="67">
        <f t="shared" si="18"/>
        <v>0</v>
      </c>
      <c r="Q94" s="68" t="str">
        <f t="shared" si="19"/>
        <v/>
      </c>
      <c r="R94" s="69" t="str">
        <f t="shared" si="20"/>
        <v>STOCKOUT</v>
      </c>
      <c r="S94" s="69" t="str">
        <f t="shared" si="21"/>
        <v>N/A</v>
      </c>
      <c r="T94" s="60"/>
    </row>
    <row r="95" spans="1:20" ht="16.5" customHeight="1" x14ac:dyDescent="0.35">
      <c r="A95" s="71" t="str">
        <f>IF(JAN_26!A95="","",JAN_26!A95)</f>
        <v>Dextrose  5% 250ml</v>
      </c>
      <c r="B95" s="71" t="str">
        <f>IF(JAN_26!B95="","",JAN_26!B95)</f>
        <v/>
      </c>
      <c r="C95" s="53">
        <f>IF(JAN_26!C95="","",JAN_26!C95)</f>
        <v>1000</v>
      </c>
      <c r="D95" s="53">
        <f>IF(JUL_26!A95="","",JUL_26!F95)</f>
        <v>114</v>
      </c>
      <c r="E95" s="61"/>
      <c r="F95" s="53">
        <f t="shared" si="11"/>
        <v>114</v>
      </c>
      <c r="G95" s="61"/>
      <c r="H95" s="61"/>
      <c r="I95" s="53">
        <f t="shared" si="12"/>
        <v>0</v>
      </c>
      <c r="J95" s="53" t="str">
        <f t="shared" si="13"/>
        <v/>
      </c>
      <c r="K95" s="53">
        <f t="shared" si="14"/>
        <v>0</v>
      </c>
      <c r="L95" s="53">
        <f t="shared" si="15"/>
        <v>114000</v>
      </c>
      <c r="M95" s="64">
        <f>IF(A95="",0,(IF(ISNUMBER(JUN_26!G95),JUN_26!G95,0)+IF(ISNUMBER(JUL_26!G95),JUL_26!G95,0)+IF(ISNUMBER(AUG_26!G95),AUG_26!G95,0))/3)</f>
        <v>0</v>
      </c>
      <c r="N95" s="64">
        <f t="shared" si="16"/>
        <v>0</v>
      </c>
      <c r="O95" s="64">
        <f t="shared" si="17"/>
        <v>0</v>
      </c>
      <c r="P95" s="64">
        <f t="shared" si="18"/>
        <v>0</v>
      </c>
      <c r="Q95" s="65" t="str">
        <f t="shared" si="19"/>
        <v/>
      </c>
      <c r="R95" s="66" t="str">
        <f t="shared" si="20"/>
        <v>OVERSTOCK</v>
      </c>
      <c r="S95" s="66" t="str">
        <f t="shared" si="21"/>
        <v>N/A</v>
      </c>
      <c r="T95" s="60"/>
    </row>
    <row r="96" spans="1:20" ht="16.5" customHeight="1" x14ac:dyDescent="0.35">
      <c r="A96" s="72" t="str">
        <f>IF(JAN_26!A96="","",JAN_26!A96)</f>
        <v>diazepam inj</v>
      </c>
      <c r="B96" s="72" t="str">
        <f>IF(JAN_26!B96="","",JAN_26!B96)</f>
        <v>amp</v>
      </c>
      <c r="C96" s="55">
        <f>IF(JAN_26!C96="","",JAN_26!C96)</f>
        <v>500</v>
      </c>
      <c r="D96" s="55">
        <f>IF(JUL_26!A96="","",JUL_26!F96)</f>
        <v>98</v>
      </c>
      <c r="E96" s="61"/>
      <c r="F96" s="55">
        <f t="shared" si="11"/>
        <v>98</v>
      </c>
      <c r="G96" s="61"/>
      <c r="H96" s="61"/>
      <c r="I96" s="55">
        <f t="shared" si="12"/>
        <v>0</v>
      </c>
      <c r="J96" s="55" t="str">
        <f t="shared" si="13"/>
        <v/>
      </c>
      <c r="K96" s="55">
        <f t="shared" si="14"/>
        <v>0</v>
      </c>
      <c r="L96" s="55">
        <f t="shared" si="15"/>
        <v>49000</v>
      </c>
      <c r="M96" s="67">
        <f>IF(A96="",0,(IF(ISNUMBER(JUN_26!G96),JUN_26!G96,0)+IF(ISNUMBER(JUL_26!G96),JUL_26!G96,0)+IF(ISNUMBER(AUG_26!G96),AUG_26!G96,0))/3)</f>
        <v>0</v>
      </c>
      <c r="N96" s="67">
        <f t="shared" si="16"/>
        <v>0</v>
      </c>
      <c r="O96" s="67">
        <f t="shared" si="17"/>
        <v>0</v>
      </c>
      <c r="P96" s="67">
        <f t="shared" si="18"/>
        <v>0</v>
      </c>
      <c r="Q96" s="68" t="str">
        <f t="shared" si="19"/>
        <v/>
      </c>
      <c r="R96" s="69" t="str">
        <f t="shared" si="20"/>
        <v>OVERSTOCK</v>
      </c>
      <c r="S96" s="69" t="str">
        <f t="shared" si="21"/>
        <v>N/A</v>
      </c>
      <c r="T96" s="60"/>
    </row>
    <row r="97" spans="1:20" ht="16.5" customHeight="1" x14ac:dyDescent="0.35">
      <c r="A97" s="71" t="str">
        <f>IF(JAN_26!A97="","",JAN_26!A97)</f>
        <v>Diclofena tablets</v>
      </c>
      <c r="B97" s="71" t="str">
        <f>IF(JAN_26!B97="","",JAN_26!B97)</f>
        <v>tablet</v>
      </c>
      <c r="C97" s="53">
        <f>IF(JAN_26!C97="","",JAN_26!C97)</f>
        <v>15</v>
      </c>
      <c r="D97" s="53">
        <f>IF(JUL_26!A97="","",JUL_26!F97)</f>
        <v>630</v>
      </c>
      <c r="E97" s="61"/>
      <c r="F97" s="53">
        <f t="shared" si="11"/>
        <v>630</v>
      </c>
      <c r="G97" s="61"/>
      <c r="H97" s="61"/>
      <c r="I97" s="53">
        <f t="shared" si="12"/>
        <v>0</v>
      </c>
      <c r="J97" s="53" t="str">
        <f t="shared" si="13"/>
        <v/>
      </c>
      <c r="K97" s="53">
        <f t="shared" si="14"/>
        <v>0</v>
      </c>
      <c r="L97" s="53">
        <f t="shared" si="15"/>
        <v>9450</v>
      </c>
      <c r="M97" s="64">
        <f>IF(A97="",0,(IF(ISNUMBER(JUN_26!G97),JUN_26!G97,0)+IF(ISNUMBER(JUL_26!G97),JUL_26!G97,0)+IF(ISNUMBER(AUG_26!G97),AUG_26!G97,0))/3)</f>
        <v>0</v>
      </c>
      <c r="N97" s="64">
        <f t="shared" si="16"/>
        <v>0</v>
      </c>
      <c r="O97" s="64">
        <f t="shared" si="17"/>
        <v>0</v>
      </c>
      <c r="P97" s="64">
        <f t="shared" si="18"/>
        <v>0</v>
      </c>
      <c r="Q97" s="65" t="str">
        <f t="shared" si="19"/>
        <v/>
      </c>
      <c r="R97" s="66" t="str">
        <f t="shared" si="20"/>
        <v>OVERSTOCK</v>
      </c>
      <c r="S97" s="66" t="str">
        <f t="shared" si="21"/>
        <v>N/A</v>
      </c>
      <c r="T97" s="60"/>
    </row>
    <row r="98" spans="1:20" ht="16.5" customHeight="1" x14ac:dyDescent="0.35">
      <c r="A98" s="72" t="str">
        <f>IF(JAN_26!A98="","",JAN_26!A98)</f>
        <v>Diclofenac gel</v>
      </c>
      <c r="B98" s="72" t="str">
        <f>IF(JAN_26!B98="","",JAN_26!B98)</f>
        <v>pomade</v>
      </c>
      <c r="C98" s="55">
        <f>IF(JAN_26!C98="","",JAN_26!C98)</f>
        <v>1000</v>
      </c>
      <c r="D98" s="55">
        <f>IF(JUL_26!A98="","",JUL_26!F98)</f>
        <v>0</v>
      </c>
      <c r="E98" s="61"/>
      <c r="F98" s="55">
        <f t="shared" si="11"/>
        <v>0</v>
      </c>
      <c r="G98" s="61"/>
      <c r="H98" s="61"/>
      <c r="I98" s="55">
        <f t="shared" si="12"/>
        <v>0</v>
      </c>
      <c r="J98" s="55" t="str">
        <f t="shared" si="13"/>
        <v/>
      </c>
      <c r="K98" s="55">
        <f t="shared" si="14"/>
        <v>0</v>
      </c>
      <c r="L98" s="55">
        <f t="shared" si="15"/>
        <v>0</v>
      </c>
      <c r="M98" s="67">
        <f>IF(A98="",0,(IF(ISNUMBER(JUN_26!G98),JUN_26!G98,0)+IF(ISNUMBER(JUL_26!G98),JUL_26!G98,0)+IF(ISNUMBER(AUG_26!G98),AUG_26!G98,0))/3)</f>
        <v>0</v>
      </c>
      <c r="N98" s="67">
        <f t="shared" si="16"/>
        <v>0</v>
      </c>
      <c r="O98" s="67">
        <f t="shared" si="17"/>
        <v>0</v>
      </c>
      <c r="P98" s="67">
        <f t="shared" si="18"/>
        <v>0</v>
      </c>
      <c r="Q98" s="68" t="str">
        <f t="shared" si="19"/>
        <v/>
      </c>
      <c r="R98" s="69" t="str">
        <f t="shared" si="20"/>
        <v>STOCKOUT</v>
      </c>
      <c r="S98" s="69" t="str">
        <f t="shared" si="21"/>
        <v>N/A</v>
      </c>
      <c r="T98" s="60"/>
    </row>
    <row r="99" spans="1:20" ht="16.5" customHeight="1" x14ac:dyDescent="0.35">
      <c r="A99" s="71" t="str">
        <f>IF(JAN_26!A99="","",JAN_26!A99)</f>
        <v>Diclofenac injection</v>
      </c>
      <c r="B99" s="71" t="str">
        <f>IF(JAN_26!B99="","",JAN_26!B99)</f>
        <v>amps</v>
      </c>
      <c r="C99" s="53">
        <f>IF(JAN_26!C99="","",JAN_26!C99)</f>
        <v>200</v>
      </c>
      <c r="D99" s="53">
        <f>IF(JUL_26!A99="","",JUL_26!F99)</f>
        <v>501</v>
      </c>
      <c r="E99" s="61"/>
      <c r="F99" s="53">
        <f t="shared" si="11"/>
        <v>501</v>
      </c>
      <c r="G99" s="61"/>
      <c r="H99" s="61"/>
      <c r="I99" s="53">
        <f t="shared" si="12"/>
        <v>0</v>
      </c>
      <c r="J99" s="53" t="str">
        <f t="shared" si="13"/>
        <v/>
      </c>
      <c r="K99" s="53">
        <f t="shared" si="14"/>
        <v>0</v>
      </c>
      <c r="L99" s="53">
        <f t="shared" si="15"/>
        <v>100200</v>
      </c>
      <c r="M99" s="64">
        <f>IF(A99="",0,(IF(ISNUMBER(JUN_26!G99),JUN_26!G99,0)+IF(ISNUMBER(JUL_26!G99),JUL_26!G99,0)+IF(ISNUMBER(AUG_26!G99),AUG_26!G99,0))/3)</f>
        <v>0</v>
      </c>
      <c r="N99" s="64">
        <f t="shared" si="16"/>
        <v>0</v>
      </c>
      <c r="O99" s="64">
        <f t="shared" si="17"/>
        <v>0</v>
      </c>
      <c r="P99" s="64">
        <f t="shared" si="18"/>
        <v>0</v>
      </c>
      <c r="Q99" s="65" t="str">
        <f t="shared" si="19"/>
        <v/>
      </c>
      <c r="R99" s="66" t="str">
        <f t="shared" si="20"/>
        <v>OVERSTOCK</v>
      </c>
      <c r="S99" s="66" t="str">
        <f t="shared" si="21"/>
        <v>N/A</v>
      </c>
      <c r="T99" s="60"/>
    </row>
    <row r="100" spans="1:20" ht="16.5" customHeight="1" x14ac:dyDescent="0.35">
      <c r="A100" s="72" t="str">
        <f>IF(JAN_26!A100="","",JAN_26!A100)</f>
        <v>diprostene</v>
      </c>
      <c r="B100" s="72" t="str">
        <f>IF(JAN_26!B100="","",JAN_26!B100)</f>
        <v>amp</v>
      </c>
      <c r="C100" s="55">
        <f>IF(JAN_26!C100="","",JAN_26!C100)</f>
        <v>4500</v>
      </c>
      <c r="D100" s="55">
        <f>IF(JUL_26!A100="","",JUL_26!F100)</f>
        <v>0</v>
      </c>
      <c r="E100" s="61"/>
      <c r="F100" s="55">
        <f t="shared" si="11"/>
        <v>0</v>
      </c>
      <c r="G100" s="61"/>
      <c r="H100" s="61"/>
      <c r="I100" s="55">
        <f t="shared" si="12"/>
        <v>0</v>
      </c>
      <c r="J100" s="55" t="str">
        <f t="shared" si="13"/>
        <v/>
      </c>
      <c r="K100" s="55">
        <f t="shared" si="14"/>
        <v>0</v>
      </c>
      <c r="L100" s="55">
        <f t="shared" si="15"/>
        <v>0</v>
      </c>
      <c r="M100" s="67">
        <f>IF(A100="",0,(IF(ISNUMBER(JUN_26!G100),JUN_26!G100,0)+IF(ISNUMBER(JUL_26!G100),JUL_26!G100,0)+IF(ISNUMBER(AUG_26!G100),AUG_26!G100,0))/3)</f>
        <v>0</v>
      </c>
      <c r="N100" s="67">
        <f t="shared" si="16"/>
        <v>0</v>
      </c>
      <c r="O100" s="67">
        <f t="shared" si="17"/>
        <v>0</v>
      </c>
      <c r="P100" s="67">
        <f t="shared" si="18"/>
        <v>0</v>
      </c>
      <c r="Q100" s="68" t="str">
        <f t="shared" si="19"/>
        <v/>
      </c>
      <c r="R100" s="69" t="str">
        <f t="shared" si="20"/>
        <v>STOCKOUT</v>
      </c>
      <c r="S100" s="69" t="str">
        <f t="shared" si="21"/>
        <v>N/A</v>
      </c>
      <c r="T100" s="60"/>
    </row>
    <row r="101" spans="1:20" ht="16.5" customHeight="1" x14ac:dyDescent="0.35">
      <c r="A101" s="71" t="str">
        <f>IF(JAN_26!A101="","",JAN_26!A101)</f>
        <v>disposable gloves</v>
      </c>
      <c r="B101" s="71" t="str">
        <f>IF(JAN_26!B101="","",JAN_26!B101)</f>
        <v>box</v>
      </c>
      <c r="C101" s="53">
        <f>IF(JAN_26!C101="","",JAN_26!C101)</f>
        <v>100</v>
      </c>
      <c r="D101" s="53">
        <f>IF(JUL_26!A101="","",JUL_26!F101)</f>
        <v>300</v>
      </c>
      <c r="E101" s="61"/>
      <c r="F101" s="53">
        <f t="shared" si="11"/>
        <v>300</v>
      </c>
      <c r="G101" s="61"/>
      <c r="H101" s="61"/>
      <c r="I101" s="53">
        <f t="shared" si="12"/>
        <v>0</v>
      </c>
      <c r="J101" s="53" t="str">
        <f t="shared" si="13"/>
        <v/>
      </c>
      <c r="K101" s="53">
        <f t="shared" si="14"/>
        <v>0</v>
      </c>
      <c r="L101" s="53">
        <f t="shared" si="15"/>
        <v>30000</v>
      </c>
      <c r="M101" s="64">
        <f>IF(A101="",0,(IF(ISNUMBER(JUN_26!G101),JUN_26!G101,0)+IF(ISNUMBER(JUL_26!G101),JUL_26!G101,0)+IF(ISNUMBER(AUG_26!G101),AUG_26!G101,0))/3)</f>
        <v>0</v>
      </c>
      <c r="N101" s="64">
        <f t="shared" si="16"/>
        <v>0</v>
      </c>
      <c r="O101" s="64">
        <f t="shared" si="17"/>
        <v>0</v>
      </c>
      <c r="P101" s="64">
        <f t="shared" si="18"/>
        <v>0</v>
      </c>
      <c r="Q101" s="65" t="str">
        <f t="shared" si="19"/>
        <v/>
      </c>
      <c r="R101" s="66" t="str">
        <f t="shared" si="20"/>
        <v>OVERSTOCK</v>
      </c>
      <c r="S101" s="66" t="str">
        <f t="shared" si="21"/>
        <v>N/A</v>
      </c>
      <c r="T101" s="60"/>
    </row>
    <row r="102" spans="1:20" ht="16.5" customHeight="1" x14ac:dyDescent="0.35">
      <c r="A102" s="72" t="str">
        <f>IF(JAN_26!A102="","",JAN_26!A102)</f>
        <v>Disposable syringe 10ml</v>
      </c>
      <c r="B102" s="72" t="str">
        <f>IF(JAN_26!B102="","",JAN_26!B102)</f>
        <v>piece</v>
      </c>
      <c r="C102" s="55">
        <f>IF(JAN_26!C102="","",JAN_26!C102)</f>
        <v>100</v>
      </c>
      <c r="D102" s="55">
        <f>IF(JUL_26!A102="","",JUL_26!F102)</f>
        <v>18</v>
      </c>
      <c r="E102" s="61"/>
      <c r="F102" s="55">
        <f t="shared" si="11"/>
        <v>18</v>
      </c>
      <c r="G102" s="61"/>
      <c r="H102" s="61"/>
      <c r="I102" s="55">
        <f t="shared" si="12"/>
        <v>0</v>
      </c>
      <c r="J102" s="55" t="str">
        <f t="shared" si="13"/>
        <v/>
      </c>
      <c r="K102" s="55">
        <f t="shared" si="14"/>
        <v>0</v>
      </c>
      <c r="L102" s="55">
        <f t="shared" si="15"/>
        <v>1800</v>
      </c>
      <c r="M102" s="67">
        <f>IF(A102="",0,(IF(ISNUMBER(JUN_26!G102),JUN_26!G102,0)+IF(ISNUMBER(JUL_26!G102),JUL_26!G102,0)+IF(ISNUMBER(AUG_26!G102),AUG_26!G102,0))/3)</f>
        <v>0</v>
      </c>
      <c r="N102" s="67">
        <f t="shared" si="16"/>
        <v>0</v>
      </c>
      <c r="O102" s="67">
        <f t="shared" si="17"/>
        <v>0</v>
      </c>
      <c r="P102" s="67">
        <f t="shared" si="18"/>
        <v>0</v>
      </c>
      <c r="Q102" s="68" t="str">
        <f t="shared" si="19"/>
        <v/>
      </c>
      <c r="R102" s="69" t="str">
        <f t="shared" si="20"/>
        <v>OVERSTOCK</v>
      </c>
      <c r="S102" s="69" t="str">
        <f t="shared" si="21"/>
        <v>N/A</v>
      </c>
      <c r="T102" s="60"/>
    </row>
    <row r="103" spans="1:20" ht="16.5" customHeight="1" x14ac:dyDescent="0.35">
      <c r="A103" s="71" t="str">
        <f>IF(JAN_26!A103="","",JAN_26!A103)</f>
        <v>Disposable syringe 2.5ml</v>
      </c>
      <c r="B103" s="71" t="str">
        <f>IF(JAN_26!B103="","",JAN_26!B103)</f>
        <v>piece</v>
      </c>
      <c r="C103" s="53">
        <f>IF(JAN_26!C103="","",JAN_26!C103)</f>
        <v>100</v>
      </c>
      <c r="D103" s="53">
        <f>IF(JUL_26!A103="","",JUL_26!F103)</f>
        <v>157</v>
      </c>
      <c r="E103" s="61"/>
      <c r="F103" s="53">
        <f t="shared" si="11"/>
        <v>157</v>
      </c>
      <c r="G103" s="61"/>
      <c r="H103" s="61"/>
      <c r="I103" s="53">
        <f t="shared" si="12"/>
        <v>0</v>
      </c>
      <c r="J103" s="53" t="str">
        <f t="shared" si="13"/>
        <v/>
      </c>
      <c r="K103" s="53">
        <f t="shared" si="14"/>
        <v>0</v>
      </c>
      <c r="L103" s="53">
        <f t="shared" si="15"/>
        <v>15700</v>
      </c>
      <c r="M103" s="64">
        <f>IF(A103="",0,(IF(ISNUMBER(JUN_26!G103),JUN_26!G103,0)+IF(ISNUMBER(JUL_26!G103),JUL_26!G103,0)+IF(ISNUMBER(AUG_26!G103),AUG_26!G103,0))/3)</f>
        <v>0</v>
      </c>
      <c r="N103" s="64">
        <f t="shared" si="16"/>
        <v>0</v>
      </c>
      <c r="O103" s="64">
        <f t="shared" si="17"/>
        <v>0</v>
      </c>
      <c r="P103" s="64">
        <f t="shared" si="18"/>
        <v>0</v>
      </c>
      <c r="Q103" s="65" t="str">
        <f t="shared" si="19"/>
        <v/>
      </c>
      <c r="R103" s="66" t="str">
        <f t="shared" si="20"/>
        <v>OVERSTOCK</v>
      </c>
      <c r="S103" s="66" t="str">
        <f t="shared" si="21"/>
        <v>N/A</v>
      </c>
      <c r="T103" s="60"/>
    </row>
    <row r="104" spans="1:20" ht="16.5" customHeight="1" x14ac:dyDescent="0.35">
      <c r="A104" s="72" t="str">
        <f>IF(JAN_26!A104="","",JAN_26!A104)</f>
        <v>Disposable syringe 5ml</v>
      </c>
      <c r="B104" s="72" t="str">
        <f>IF(JAN_26!B104="","",JAN_26!B104)</f>
        <v>piece</v>
      </c>
      <c r="C104" s="55">
        <f>IF(JAN_26!C104="","",JAN_26!C104)</f>
        <v>100</v>
      </c>
      <c r="D104" s="55">
        <f>IF(JUL_26!A104="","",JUL_26!F104)</f>
        <v>128</v>
      </c>
      <c r="E104" s="61"/>
      <c r="F104" s="55">
        <f t="shared" si="11"/>
        <v>128</v>
      </c>
      <c r="G104" s="61"/>
      <c r="H104" s="61"/>
      <c r="I104" s="55">
        <f t="shared" si="12"/>
        <v>0</v>
      </c>
      <c r="J104" s="55" t="str">
        <f t="shared" si="13"/>
        <v/>
      </c>
      <c r="K104" s="55">
        <f t="shared" si="14"/>
        <v>0</v>
      </c>
      <c r="L104" s="55">
        <f t="shared" si="15"/>
        <v>12800</v>
      </c>
      <c r="M104" s="67">
        <f>IF(A104="",0,(IF(ISNUMBER(JUN_26!G104),JUN_26!G104,0)+IF(ISNUMBER(JUL_26!G104),JUL_26!G104,0)+IF(ISNUMBER(AUG_26!G104),AUG_26!G104,0))/3)</f>
        <v>0</v>
      </c>
      <c r="N104" s="67">
        <f t="shared" si="16"/>
        <v>0</v>
      </c>
      <c r="O104" s="67">
        <f t="shared" si="17"/>
        <v>0</v>
      </c>
      <c r="P104" s="67">
        <f t="shared" si="18"/>
        <v>0</v>
      </c>
      <c r="Q104" s="68" t="str">
        <f t="shared" si="19"/>
        <v/>
      </c>
      <c r="R104" s="69" t="str">
        <f t="shared" si="20"/>
        <v>OVERSTOCK</v>
      </c>
      <c r="S104" s="69" t="str">
        <f t="shared" si="21"/>
        <v>N/A</v>
      </c>
      <c r="T104" s="60"/>
    </row>
    <row r="105" spans="1:20" ht="16.5" customHeight="1" x14ac:dyDescent="0.35">
      <c r="A105" s="71" t="str">
        <f>IF(JAN_26!A105="","",JAN_26!A105)</f>
        <v>distem</v>
      </c>
      <c r="B105" s="71" t="str">
        <f>IF(JAN_26!B105="","",JAN_26!B105)</f>
        <v>tablet</v>
      </c>
      <c r="C105" s="53">
        <f>IF(JAN_26!C105="","",JAN_26!C105)</f>
        <v>90</v>
      </c>
      <c r="D105" s="53">
        <f>IF(JUL_26!A105="","",JUL_26!F105)</f>
        <v>0</v>
      </c>
      <c r="E105" s="61"/>
      <c r="F105" s="53">
        <f t="shared" si="11"/>
        <v>0</v>
      </c>
      <c r="G105" s="61"/>
      <c r="H105" s="61"/>
      <c r="I105" s="53">
        <f t="shared" si="12"/>
        <v>0</v>
      </c>
      <c r="J105" s="53" t="str">
        <f t="shared" si="13"/>
        <v/>
      </c>
      <c r="K105" s="53">
        <f t="shared" si="14"/>
        <v>0</v>
      </c>
      <c r="L105" s="53">
        <f t="shared" si="15"/>
        <v>0</v>
      </c>
      <c r="M105" s="64">
        <f>IF(A105="",0,(IF(ISNUMBER(JUN_26!G105),JUN_26!G105,0)+IF(ISNUMBER(JUL_26!G105),JUL_26!G105,0)+IF(ISNUMBER(AUG_26!G105),AUG_26!G105,0))/3)</f>
        <v>0</v>
      </c>
      <c r="N105" s="64">
        <f t="shared" si="16"/>
        <v>0</v>
      </c>
      <c r="O105" s="64">
        <f t="shared" si="17"/>
        <v>0</v>
      </c>
      <c r="P105" s="64">
        <f t="shared" si="18"/>
        <v>0</v>
      </c>
      <c r="Q105" s="65" t="str">
        <f t="shared" si="19"/>
        <v/>
      </c>
      <c r="R105" s="66" t="str">
        <f t="shared" si="20"/>
        <v>STOCKOUT</v>
      </c>
      <c r="S105" s="66" t="str">
        <f t="shared" si="21"/>
        <v>N/A</v>
      </c>
      <c r="T105" s="60"/>
    </row>
    <row r="106" spans="1:20" ht="16.5" customHeight="1" x14ac:dyDescent="0.35">
      <c r="A106" s="72" t="str">
        <f>IF(JAN_26!A106="","",JAN_26!A106)</f>
        <v>dolospam</v>
      </c>
      <c r="B106" s="72" t="str">
        <f>IF(JAN_26!B106="","",JAN_26!B106)</f>
        <v>tabs</v>
      </c>
      <c r="C106" s="55">
        <f>IF(JAN_26!C106="","",JAN_26!C106)</f>
        <v>200</v>
      </c>
      <c r="D106" s="55">
        <f>IF(JUL_26!A106="","",JUL_26!F106)</f>
        <v>0</v>
      </c>
      <c r="E106" s="61"/>
      <c r="F106" s="55">
        <f t="shared" si="11"/>
        <v>0</v>
      </c>
      <c r="G106" s="61"/>
      <c r="H106" s="61"/>
      <c r="I106" s="55">
        <f t="shared" si="12"/>
        <v>0</v>
      </c>
      <c r="J106" s="55" t="str">
        <f t="shared" si="13"/>
        <v/>
      </c>
      <c r="K106" s="55">
        <f t="shared" si="14"/>
        <v>0</v>
      </c>
      <c r="L106" s="55">
        <f t="shared" si="15"/>
        <v>0</v>
      </c>
      <c r="M106" s="67">
        <f>IF(A106="",0,(IF(ISNUMBER(JUN_26!G106),JUN_26!G106,0)+IF(ISNUMBER(JUL_26!G106),JUL_26!G106,0)+IF(ISNUMBER(AUG_26!G106),AUG_26!G106,0))/3)</f>
        <v>0</v>
      </c>
      <c r="N106" s="67">
        <f t="shared" si="16"/>
        <v>0</v>
      </c>
      <c r="O106" s="67">
        <f t="shared" si="17"/>
        <v>0</v>
      </c>
      <c r="P106" s="67">
        <f t="shared" si="18"/>
        <v>0</v>
      </c>
      <c r="Q106" s="68" t="str">
        <f t="shared" si="19"/>
        <v/>
      </c>
      <c r="R106" s="69" t="str">
        <f t="shared" si="20"/>
        <v>STOCKOUT</v>
      </c>
      <c r="S106" s="69" t="str">
        <f t="shared" si="21"/>
        <v>N/A</v>
      </c>
      <c r="T106" s="60"/>
    </row>
    <row r="107" spans="1:20" ht="16.5" customHeight="1" x14ac:dyDescent="0.35">
      <c r="A107" s="71" t="str">
        <f>IF(JAN_26!A107="","",JAN_26!A107)</f>
        <v>Doxycicline</v>
      </c>
      <c r="B107" s="71" t="str">
        <f>IF(JAN_26!B107="","",JAN_26!B107)</f>
        <v>tablet</v>
      </c>
      <c r="C107" s="53">
        <f>IF(JAN_26!C107="","",JAN_26!C107)</f>
        <v>30</v>
      </c>
      <c r="D107" s="53">
        <f>IF(JUL_26!A107="","",JUL_26!F107)</f>
        <v>390</v>
      </c>
      <c r="E107" s="61"/>
      <c r="F107" s="53">
        <f t="shared" si="11"/>
        <v>390</v>
      </c>
      <c r="G107" s="61"/>
      <c r="H107" s="61"/>
      <c r="I107" s="53">
        <f t="shared" si="12"/>
        <v>0</v>
      </c>
      <c r="J107" s="53" t="str">
        <f t="shared" si="13"/>
        <v/>
      </c>
      <c r="K107" s="53">
        <f t="shared" si="14"/>
        <v>0</v>
      </c>
      <c r="L107" s="53">
        <f t="shared" si="15"/>
        <v>11700</v>
      </c>
      <c r="M107" s="64">
        <f>IF(A107="",0,(IF(ISNUMBER(JUN_26!G107),JUN_26!G107,0)+IF(ISNUMBER(JUL_26!G107),JUL_26!G107,0)+IF(ISNUMBER(AUG_26!G107),AUG_26!G107,0))/3)</f>
        <v>0</v>
      </c>
      <c r="N107" s="64">
        <f t="shared" si="16"/>
        <v>0</v>
      </c>
      <c r="O107" s="64">
        <f t="shared" si="17"/>
        <v>0</v>
      </c>
      <c r="P107" s="64">
        <f t="shared" si="18"/>
        <v>0</v>
      </c>
      <c r="Q107" s="65" t="str">
        <f t="shared" si="19"/>
        <v/>
      </c>
      <c r="R107" s="66" t="str">
        <f t="shared" si="20"/>
        <v>OVERSTOCK</v>
      </c>
      <c r="S107" s="66" t="str">
        <f t="shared" si="21"/>
        <v>N/A</v>
      </c>
      <c r="T107" s="60"/>
    </row>
    <row r="108" spans="1:20" ht="16.5" customHeight="1" x14ac:dyDescent="0.35">
      <c r="A108" s="72" t="str">
        <f>IF(JAN_26!A108="","",JAN_26!A108)</f>
        <v>Drip set</v>
      </c>
      <c r="B108" s="72" t="str">
        <f>IF(JAN_26!B108="","",JAN_26!B108)</f>
        <v>Item</v>
      </c>
      <c r="C108" s="55">
        <f>IF(JAN_26!C108="","",JAN_26!C108)</f>
        <v>300</v>
      </c>
      <c r="D108" s="55">
        <f>IF(JUL_26!A108="","",JUL_26!F108)</f>
        <v>76</v>
      </c>
      <c r="E108" s="61"/>
      <c r="F108" s="55">
        <f t="shared" si="11"/>
        <v>76</v>
      </c>
      <c r="G108" s="61"/>
      <c r="H108" s="61"/>
      <c r="I108" s="55">
        <f t="shared" si="12"/>
        <v>0</v>
      </c>
      <c r="J108" s="55" t="str">
        <f t="shared" si="13"/>
        <v/>
      </c>
      <c r="K108" s="55">
        <f t="shared" si="14"/>
        <v>0</v>
      </c>
      <c r="L108" s="55">
        <f t="shared" si="15"/>
        <v>22800</v>
      </c>
      <c r="M108" s="67">
        <f>IF(A108="",0,(IF(ISNUMBER(JUN_26!G108),JUN_26!G108,0)+IF(ISNUMBER(JUL_26!G108),JUL_26!G108,0)+IF(ISNUMBER(AUG_26!G108),AUG_26!G108,0))/3)</f>
        <v>0</v>
      </c>
      <c r="N108" s="67">
        <f t="shared" si="16"/>
        <v>0</v>
      </c>
      <c r="O108" s="67">
        <f t="shared" si="17"/>
        <v>0</v>
      </c>
      <c r="P108" s="67">
        <f t="shared" si="18"/>
        <v>0</v>
      </c>
      <c r="Q108" s="68" t="str">
        <f t="shared" si="19"/>
        <v/>
      </c>
      <c r="R108" s="69" t="str">
        <f t="shared" si="20"/>
        <v>OVERSTOCK</v>
      </c>
      <c r="S108" s="69" t="str">
        <f t="shared" si="21"/>
        <v>N/A</v>
      </c>
      <c r="T108" s="60"/>
    </row>
    <row r="109" spans="1:20" ht="16.5" customHeight="1" x14ac:dyDescent="0.35">
      <c r="A109" s="71" t="str">
        <f>IF(JAN_26!A109="","",JAN_26!A109)</f>
        <v>Drug envelope</v>
      </c>
      <c r="B109" s="71" t="str">
        <f>IF(JAN_26!B109="","",JAN_26!B109)</f>
        <v>item</v>
      </c>
      <c r="C109" s="53" t="str">
        <f>IF(JAN_26!C109="","",JAN_26!C109)</f>
        <v/>
      </c>
      <c r="D109" s="53">
        <f>IF(JUL_26!A109="","",JUL_26!F109)</f>
        <v>0</v>
      </c>
      <c r="E109" s="61"/>
      <c r="F109" s="53">
        <f t="shared" si="11"/>
        <v>0</v>
      </c>
      <c r="G109" s="61"/>
      <c r="H109" s="61"/>
      <c r="I109" s="53">
        <f t="shared" si="12"/>
        <v>0</v>
      </c>
      <c r="J109" s="53" t="str">
        <f t="shared" si="13"/>
        <v/>
      </c>
      <c r="K109" s="53">
        <f t="shared" si="14"/>
        <v>0</v>
      </c>
      <c r="L109" s="53">
        <f t="shared" si="15"/>
        <v>0</v>
      </c>
      <c r="M109" s="64">
        <f>IF(A109="",0,(IF(ISNUMBER(JUN_26!G109),JUN_26!G109,0)+IF(ISNUMBER(JUL_26!G109),JUL_26!G109,0)+IF(ISNUMBER(AUG_26!G109),AUG_26!G109,0))/3)</f>
        <v>0</v>
      </c>
      <c r="N109" s="64">
        <f t="shared" si="16"/>
        <v>0</v>
      </c>
      <c r="O109" s="64">
        <f t="shared" si="17"/>
        <v>0</v>
      </c>
      <c r="P109" s="64">
        <f t="shared" si="18"/>
        <v>0</v>
      </c>
      <c r="Q109" s="65" t="str">
        <f t="shared" si="19"/>
        <v/>
      </c>
      <c r="R109" s="66" t="str">
        <f t="shared" si="20"/>
        <v>STOCKOUT</v>
      </c>
      <c r="S109" s="66" t="str">
        <f t="shared" si="21"/>
        <v>N/A</v>
      </c>
      <c r="T109" s="60"/>
    </row>
    <row r="110" spans="1:20" ht="16.5" customHeight="1" x14ac:dyDescent="0.35">
      <c r="A110" s="72" t="str">
        <f>IF(JAN_26!A110="","",JAN_26!A110)</f>
        <v>Duphalax (Microlax)</v>
      </c>
      <c r="B110" s="72" t="str">
        <f>IF(JAN_26!B110="","",JAN_26!B110)</f>
        <v>sachet</v>
      </c>
      <c r="C110" s="55">
        <f>IF(JAN_26!C110="","",JAN_26!C110)</f>
        <v>250</v>
      </c>
      <c r="D110" s="55">
        <f>IF(JUL_26!A110="","",JUL_26!F110)</f>
        <v>0</v>
      </c>
      <c r="E110" s="61"/>
      <c r="F110" s="55">
        <f t="shared" si="11"/>
        <v>0</v>
      </c>
      <c r="G110" s="61"/>
      <c r="H110" s="61"/>
      <c r="I110" s="55">
        <f t="shared" si="12"/>
        <v>0</v>
      </c>
      <c r="J110" s="55" t="str">
        <f t="shared" si="13"/>
        <v/>
      </c>
      <c r="K110" s="55">
        <f t="shared" si="14"/>
        <v>0</v>
      </c>
      <c r="L110" s="55">
        <f t="shared" si="15"/>
        <v>0</v>
      </c>
      <c r="M110" s="67">
        <f>IF(A110="",0,(IF(ISNUMBER(JUN_26!G110),JUN_26!G110,0)+IF(ISNUMBER(JUL_26!G110),JUL_26!G110,0)+IF(ISNUMBER(AUG_26!G110),AUG_26!G110,0))/3)</f>
        <v>0</v>
      </c>
      <c r="N110" s="67">
        <f t="shared" si="16"/>
        <v>0</v>
      </c>
      <c r="O110" s="67">
        <f t="shared" si="17"/>
        <v>0</v>
      </c>
      <c r="P110" s="67">
        <f t="shared" si="18"/>
        <v>0</v>
      </c>
      <c r="Q110" s="68" t="str">
        <f t="shared" si="19"/>
        <v/>
      </c>
      <c r="R110" s="69" t="str">
        <f t="shared" si="20"/>
        <v>STOCKOUT</v>
      </c>
      <c r="S110" s="69" t="str">
        <f t="shared" si="21"/>
        <v>N/A</v>
      </c>
      <c r="T110" s="60"/>
    </row>
    <row r="111" spans="1:20" ht="16.5" customHeight="1" x14ac:dyDescent="0.35">
      <c r="A111" s="71" t="str">
        <f>IF(JAN_26!A111="","",JAN_26!A111)</f>
        <v>Entamizole</v>
      </c>
      <c r="B111" s="71" t="str">
        <f>IF(JAN_26!B111="","",JAN_26!B111)</f>
        <v>tab</v>
      </c>
      <c r="C111" s="53">
        <f>IF(JAN_26!C111="","",JAN_26!C111)</f>
        <v>110</v>
      </c>
      <c r="D111" s="53">
        <f>IF(JUL_26!A111="","",JUL_26!F111)</f>
        <v>0</v>
      </c>
      <c r="E111" s="61"/>
      <c r="F111" s="53">
        <f t="shared" si="11"/>
        <v>0</v>
      </c>
      <c r="G111" s="61"/>
      <c r="H111" s="61"/>
      <c r="I111" s="53">
        <f t="shared" si="12"/>
        <v>0</v>
      </c>
      <c r="J111" s="53" t="str">
        <f t="shared" si="13"/>
        <v/>
      </c>
      <c r="K111" s="53">
        <f t="shared" si="14"/>
        <v>0</v>
      </c>
      <c r="L111" s="53">
        <f t="shared" si="15"/>
        <v>0</v>
      </c>
      <c r="M111" s="64">
        <f>IF(A111="",0,(IF(ISNUMBER(JUN_26!G111),JUN_26!G111,0)+IF(ISNUMBER(JUL_26!G111),JUL_26!G111,0)+IF(ISNUMBER(AUG_26!G111),AUG_26!G111,0))/3)</f>
        <v>0</v>
      </c>
      <c r="N111" s="64">
        <f t="shared" si="16"/>
        <v>0</v>
      </c>
      <c r="O111" s="64">
        <f t="shared" si="17"/>
        <v>0</v>
      </c>
      <c r="P111" s="64">
        <f t="shared" si="18"/>
        <v>0</v>
      </c>
      <c r="Q111" s="65" t="str">
        <f t="shared" si="19"/>
        <v/>
      </c>
      <c r="R111" s="66" t="str">
        <f t="shared" si="20"/>
        <v>STOCKOUT</v>
      </c>
      <c r="S111" s="66" t="str">
        <f t="shared" si="21"/>
        <v>N/A</v>
      </c>
      <c r="T111" s="60"/>
    </row>
    <row r="112" spans="1:20" ht="16.5" customHeight="1" x14ac:dyDescent="0.35">
      <c r="A112" s="72" t="str">
        <f>IF(JAN_26!A112="","",JAN_26!A112)</f>
        <v>ergometrin</v>
      </c>
      <c r="B112" s="72" t="str">
        <f>IF(JAN_26!B112="","",JAN_26!B112)</f>
        <v>amp</v>
      </c>
      <c r="C112" s="55">
        <f>IF(JAN_26!C112="","",JAN_26!C112)</f>
        <v>500</v>
      </c>
      <c r="D112" s="55">
        <f>IF(JUL_26!A112="","",JUL_26!F112)</f>
        <v>0</v>
      </c>
      <c r="E112" s="61"/>
      <c r="F112" s="55">
        <f t="shared" si="11"/>
        <v>0</v>
      </c>
      <c r="G112" s="61"/>
      <c r="H112" s="61"/>
      <c r="I112" s="55">
        <f t="shared" si="12"/>
        <v>0</v>
      </c>
      <c r="J112" s="55" t="str">
        <f t="shared" si="13"/>
        <v/>
      </c>
      <c r="K112" s="55">
        <f t="shared" si="14"/>
        <v>0</v>
      </c>
      <c r="L112" s="55">
        <f t="shared" si="15"/>
        <v>0</v>
      </c>
      <c r="M112" s="67">
        <f>IF(A112="",0,(IF(ISNUMBER(JUN_26!G112),JUN_26!G112,0)+IF(ISNUMBER(JUL_26!G112),JUL_26!G112,0)+IF(ISNUMBER(AUG_26!G112),AUG_26!G112,0))/3)</f>
        <v>0</v>
      </c>
      <c r="N112" s="67">
        <f t="shared" si="16"/>
        <v>0</v>
      </c>
      <c r="O112" s="67">
        <f t="shared" si="17"/>
        <v>0</v>
      </c>
      <c r="P112" s="67">
        <f t="shared" si="18"/>
        <v>0</v>
      </c>
      <c r="Q112" s="68" t="str">
        <f t="shared" si="19"/>
        <v/>
      </c>
      <c r="R112" s="69" t="str">
        <f t="shared" si="20"/>
        <v>STOCKOUT</v>
      </c>
      <c r="S112" s="69" t="str">
        <f t="shared" si="21"/>
        <v>N/A</v>
      </c>
      <c r="T112" s="60"/>
    </row>
    <row r="113" spans="1:20" ht="16.5" customHeight="1" x14ac:dyDescent="0.35">
      <c r="A113" s="71" t="str">
        <f>IF(JAN_26!A113="","",JAN_26!A113)</f>
        <v>Erythromycin</v>
      </c>
      <c r="B113" s="71" t="str">
        <f>IF(JAN_26!B113="","",JAN_26!B113)</f>
        <v>inj</v>
      </c>
      <c r="C113" s="53">
        <f>IF(JAN_26!C113="","",JAN_26!C113)</f>
        <v>500</v>
      </c>
      <c r="D113" s="53">
        <f>IF(JUL_26!A113="","",JUL_26!F113)</f>
        <v>0</v>
      </c>
      <c r="E113" s="61"/>
      <c r="F113" s="53">
        <f t="shared" si="11"/>
        <v>0</v>
      </c>
      <c r="G113" s="61"/>
      <c r="H113" s="61"/>
      <c r="I113" s="53">
        <f t="shared" si="12"/>
        <v>0</v>
      </c>
      <c r="J113" s="53" t="str">
        <f t="shared" si="13"/>
        <v/>
      </c>
      <c r="K113" s="53">
        <f t="shared" si="14"/>
        <v>0</v>
      </c>
      <c r="L113" s="53">
        <f t="shared" si="15"/>
        <v>0</v>
      </c>
      <c r="M113" s="64">
        <f>IF(A113="",0,(IF(ISNUMBER(JUN_26!G113),JUN_26!G113,0)+IF(ISNUMBER(JUL_26!G113),JUL_26!G113,0)+IF(ISNUMBER(AUG_26!G113),AUG_26!G113,0))/3)</f>
        <v>0</v>
      </c>
      <c r="N113" s="64">
        <f t="shared" si="16"/>
        <v>0</v>
      </c>
      <c r="O113" s="64">
        <f t="shared" si="17"/>
        <v>0</v>
      </c>
      <c r="P113" s="64">
        <f t="shared" si="18"/>
        <v>0</v>
      </c>
      <c r="Q113" s="65" t="str">
        <f t="shared" si="19"/>
        <v/>
      </c>
      <c r="R113" s="66" t="str">
        <f t="shared" si="20"/>
        <v>STOCKOUT</v>
      </c>
      <c r="S113" s="66" t="str">
        <f t="shared" si="21"/>
        <v>N/A</v>
      </c>
      <c r="T113" s="60"/>
    </row>
    <row r="114" spans="1:20" ht="16.5" customHeight="1" x14ac:dyDescent="0.35">
      <c r="A114" s="72" t="str">
        <f>IF(JAN_26!A114="","",JAN_26!A114)</f>
        <v>Erythromycine 500mg</v>
      </c>
      <c r="B114" s="72" t="str">
        <f>IF(JAN_26!B114="","",JAN_26!B114)</f>
        <v>tabs</v>
      </c>
      <c r="C114" s="55">
        <f>IF(JAN_26!C114="","",JAN_26!C114)</f>
        <v>80</v>
      </c>
      <c r="D114" s="55">
        <f>IF(JUL_26!A114="","",JUL_26!F114)</f>
        <v>150</v>
      </c>
      <c r="E114" s="61"/>
      <c r="F114" s="55">
        <f t="shared" si="11"/>
        <v>150</v>
      </c>
      <c r="G114" s="61"/>
      <c r="H114" s="61"/>
      <c r="I114" s="55">
        <f t="shared" si="12"/>
        <v>0</v>
      </c>
      <c r="J114" s="55" t="str">
        <f t="shared" si="13"/>
        <v/>
      </c>
      <c r="K114" s="55">
        <f t="shared" si="14"/>
        <v>0</v>
      </c>
      <c r="L114" s="55">
        <f t="shared" si="15"/>
        <v>12000</v>
      </c>
      <c r="M114" s="67">
        <f>IF(A114="",0,(IF(ISNUMBER(JUN_26!G114),JUN_26!G114,0)+IF(ISNUMBER(JUL_26!G114),JUL_26!G114,0)+IF(ISNUMBER(AUG_26!G114),AUG_26!G114,0))/3)</f>
        <v>0</v>
      </c>
      <c r="N114" s="67">
        <f t="shared" si="16"/>
        <v>0</v>
      </c>
      <c r="O114" s="67">
        <f t="shared" si="17"/>
        <v>0</v>
      </c>
      <c r="P114" s="67">
        <f t="shared" si="18"/>
        <v>0</v>
      </c>
      <c r="Q114" s="68" t="str">
        <f t="shared" si="19"/>
        <v/>
      </c>
      <c r="R114" s="69" t="str">
        <f t="shared" si="20"/>
        <v>OVERSTOCK</v>
      </c>
      <c r="S114" s="69" t="str">
        <f t="shared" si="21"/>
        <v>N/A</v>
      </c>
      <c r="T114" s="60"/>
    </row>
    <row r="115" spans="1:20" ht="16.5" customHeight="1" x14ac:dyDescent="0.35">
      <c r="A115" s="71" t="str">
        <f>IF(JAN_26!A115="","",JAN_26!A115)</f>
        <v>FENA</v>
      </c>
      <c r="B115" s="71" t="str">
        <f>IF(JAN_26!B115="","",JAN_26!B115)</f>
        <v>tabs</v>
      </c>
      <c r="C115" s="53">
        <f>IF(JAN_26!C115="","",JAN_26!C115)</f>
        <v>200</v>
      </c>
      <c r="D115" s="53">
        <f>IF(JUL_26!A115="","",JUL_26!F115)</f>
        <v>0</v>
      </c>
      <c r="E115" s="61"/>
      <c r="F115" s="53">
        <f t="shared" si="11"/>
        <v>0</v>
      </c>
      <c r="G115" s="61"/>
      <c r="H115" s="61"/>
      <c r="I115" s="53">
        <f t="shared" si="12"/>
        <v>0</v>
      </c>
      <c r="J115" s="53" t="str">
        <f t="shared" si="13"/>
        <v/>
      </c>
      <c r="K115" s="53">
        <f t="shared" si="14"/>
        <v>0</v>
      </c>
      <c r="L115" s="53">
        <f t="shared" si="15"/>
        <v>0</v>
      </c>
      <c r="M115" s="64">
        <f>IF(A115="",0,(IF(ISNUMBER(JUN_26!G115),JUN_26!G115,0)+IF(ISNUMBER(JUL_26!G115),JUL_26!G115,0)+IF(ISNUMBER(AUG_26!G115),AUG_26!G115,0))/3)</f>
        <v>0</v>
      </c>
      <c r="N115" s="64">
        <f t="shared" si="16"/>
        <v>0</v>
      </c>
      <c r="O115" s="64">
        <f t="shared" si="17"/>
        <v>0</v>
      </c>
      <c r="P115" s="64">
        <f t="shared" si="18"/>
        <v>0</v>
      </c>
      <c r="Q115" s="65" t="str">
        <f t="shared" si="19"/>
        <v/>
      </c>
      <c r="R115" s="66" t="str">
        <f t="shared" si="20"/>
        <v>STOCKOUT</v>
      </c>
      <c r="S115" s="66" t="str">
        <f t="shared" si="21"/>
        <v>N/A</v>
      </c>
      <c r="T115" s="60"/>
    </row>
    <row r="116" spans="1:20" ht="16.5" customHeight="1" x14ac:dyDescent="0.35">
      <c r="A116" s="72" t="str">
        <f>IF(JAN_26!A116="","",JAN_26!A116)</f>
        <v>Ferosulphate</v>
      </c>
      <c r="B116" s="72" t="str">
        <f>IF(JAN_26!B116="","",JAN_26!B116)</f>
        <v>tab</v>
      </c>
      <c r="C116" s="55">
        <f>IF(JAN_26!C116="","",JAN_26!C116)</f>
        <v>10</v>
      </c>
      <c r="D116" s="55">
        <f>IF(JUL_26!A116="","",JUL_26!F116)</f>
        <v>0</v>
      </c>
      <c r="E116" s="61"/>
      <c r="F116" s="55">
        <f t="shared" si="11"/>
        <v>0</v>
      </c>
      <c r="G116" s="61"/>
      <c r="H116" s="61"/>
      <c r="I116" s="55">
        <f t="shared" si="12"/>
        <v>0</v>
      </c>
      <c r="J116" s="55" t="str">
        <f t="shared" si="13"/>
        <v/>
      </c>
      <c r="K116" s="55">
        <f t="shared" si="14"/>
        <v>0</v>
      </c>
      <c r="L116" s="55">
        <f t="shared" si="15"/>
        <v>0</v>
      </c>
      <c r="M116" s="67">
        <f>IF(A116="",0,(IF(ISNUMBER(JUN_26!G116),JUN_26!G116,0)+IF(ISNUMBER(JUL_26!G116),JUL_26!G116,0)+IF(ISNUMBER(AUG_26!G116),AUG_26!G116,0))/3)</f>
        <v>0</v>
      </c>
      <c r="N116" s="67">
        <f t="shared" si="16"/>
        <v>0</v>
      </c>
      <c r="O116" s="67">
        <f t="shared" si="17"/>
        <v>0</v>
      </c>
      <c r="P116" s="67">
        <f t="shared" si="18"/>
        <v>0</v>
      </c>
      <c r="Q116" s="68" t="str">
        <f t="shared" si="19"/>
        <v/>
      </c>
      <c r="R116" s="69" t="str">
        <f t="shared" si="20"/>
        <v>STOCKOUT</v>
      </c>
      <c r="S116" s="69" t="str">
        <f t="shared" si="21"/>
        <v>N/A</v>
      </c>
      <c r="T116" s="60"/>
    </row>
    <row r="117" spans="1:20" ht="16.5" customHeight="1" x14ac:dyDescent="0.35">
      <c r="A117" s="71" t="str">
        <f>IF(JAN_26!A117="","",JAN_26!A117)</f>
        <v>ferrous sulfate</v>
      </c>
      <c r="B117" s="71" t="str">
        <f>IF(JAN_26!B117="","",JAN_26!B117)</f>
        <v>tab</v>
      </c>
      <c r="C117" s="53">
        <f>IF(JAN_26!C117="","",JAN_26!C117)</f>
        <v>10</v>
      </c>
      <c r="D117" s="53">
        <f>IF(JUL_26!A117="","",JUL_26!F117)</f>
        <v>0</v>
      </c>
      <c r="E117" s="61"/>
      <c r="F117" s="53">
        <f t="shared" si="11"/>
        <v>0</v>
      </c>
      <c r="G117" s="61"/>
      <c r="H117" s="61"/>
      <c r="I117" s="53">
        <f t="shared" si="12"/>
        <v>0</v>
      </c>
      <c r="J117" s="53" t="str">
        <f t="shared" si="13"/>
        <v/>
      </c>
      <c r="K117" s="53">
        <f t="shared" si="14"/>
        <v>0</v>
      </c>
      <c r="L117" s="53">
        <f t="shared" si="15"/>
        <v>0</v>
      </c>
      <c r="M117" s="64">
        <f>IF(A117="",0,(IF(ISNUMBER(JUN_26!G117),JUN_26!G117,0)+IF(ISNUMBER(JUL_26!G117),JUL_26!G117,0)+IF(ISNUMBER(AUG_26!G117),AUG_26!G117,0))/3)</f>
        <v>0</v>
      </c>
      <c r="N117" s="64">
        <f t="shared" si="16"/>
        <v>0</v>
      </c>
      <c r="O117" s="64">
        <f t="shared" si="17"/>
        <v>0</v>
      </c>
      <c r="P117" s="64">
        <f t="shared" si="18"/>
        <v>0</v>
      </c>
      <c r="Q117" s="65" t="str">
        <f t="shared" si="19"/>
        <v/>
      </c>
      <c r="R117" s="66" t="str">
        <f t="shared" si="20"/>
        <v>STOCKOUT</v>
      </c>
      <c r="S117" s="66" t="str">
        <f t="shared" si="21"/>
        <v>N/A</v>
      </c>
      <c r="T117" s="60"/>
    </row>
    <row r="118" spans="1:20" ht="16.5" customHeight="1" x14ac:dyDescent="0.35">
      <c r="A118" s="72" t="str">
        <f>IF(JAN_26!A118="","",JAN_26!A118)</f>
        <v>files</v>
      </c>
      <c r="B118" s="72" t="str">
        <f>IF(JAN_26!B118="","",JAN_26!B118)</f>
        <v>item</v>
      </c>
      <c r="C118" s="55">
        <f>IF(JAN_26!C118="","",JAN_26!C118)</f>
        <v>1000</v>
      </c>
      <c r="D118" s="55">
        <f>IF(JUL_26!A118="","",JUL_26!F118)</f>
        <v>0</v>
      </c>
      <c r="E118" s="61"/>
      <c r="F118" s="55">
        <f t="shared" si="11"/>
        <v>0</v>
      </c>
      <c r="G118" s="61"/>
      <c r="H118" s="61"/>
      <c r="I118" s="55">
        <f t="shared" si="12"/>
        <v>0</v>
      </c>
      <c r="J118" s="55" t="str">
        <f t="shared" si="13"/>
        <v/>
      </c>
      <c r="K118" s="55">
        <f t="shared" si="14"/>
        <v>0</v>
      </c>
      <c r="L118" s="55">
        <f t="shared" si="15"/>
        <v>0</v>
      </c>
      <c r="M118" s="67">
        <f>IF(A118="",0,(IF(ISNUMBER(JUN_26!G118),JUN_26!G118,0)+IF(ISNUMBER(JUL_26!G118),JUL_26!G118,0)+IF(ISNUMBER(AUG_26!G118),AUG_26!G118,0))/3)</f>
        <v>0</v>
      </c>
      <c r="N118" s="67">
        <f t="shared" si="16"/>
        <v>0</v>
      </c>
      <c r="O118" s="67">
        <f t="shared" si="17"/>
        <v>0</v>
      </c>
      <c r="P118" s="67">
        <f t="shared" si="18"/>
        <v>0</v>
      </c>
      <c r="Q118" s="68" t="str">
        <f t="shared" si="19"/>
        <v/>
      </c>
      <c r="R118" s="69" t="str">
        <f t="shared" si="20"/>
        <v>STOCKOUT</v>
      </c>
      <c r="S118" s="69" t="str">
        <f t="shared" si="21"/>
        <v>N/A</v>
      </c>
      <c r="T118" s="60"/>
    </row>
    <row r="119" spans="1:20" ht="16.5" customHeight="1" x14ac:dyDescent="0.35">
      <c r="A119" s="71" t="str">
        <f>IF(JAN_26!A119="","",JAN_26!A119)</f>
        <v>Fluconazole 200mg</v>
      </c>
      <c r="B119" s="71" t="str">
        <f>IF(JAN_26!B119="","",JAN_26!B119)</f>
        <v>tablet</v>
      </c>
      <c r="C119" s="53">
        <f>IF(JAN_26!C119="","",JAN_26!C119)</f>
        <v>400</v>
      </c>
      <c r="D119" s="53">
        <f>IF(JUL_26!A119="","",JUL_26!F119)</f>
        <v>0</v>
      </c>
      <c r="E119" s="61"/>
      <c r="F119" s="53">
        <f t="shared" si="11"/>
        <v>0</v>
      </c>
      <c r="G119" s="61"/>
      <c r="H119" s="61"/>
      <c r="I119" s="53">
        <f t="shared" si="12"/>
        <v>0</v>
      </c>
      <c r="J119" s="53" t="str">
        <f t="shared" si="13"/>
        <v/>
      </c>
      <c r="K119" s="53">
        <f t="shared" si="14"/>
        <v>0</v>
      </c>
      <c r="L119" s="53">
        <f t="shared" si="15"/>
        <v>0</v>
      </c>
      <c r="M119" s="64">
        <f>IF(A119="",0,(IF(ISNUMBER(JUN_26!G119),JUN_26!G119,0)+IF(ISNUMBER(JUL_26!G119),JUL_26!G119,0)+IF(ISNUMBER(AUG_26!G119),AUG_26!G119,0))/3)</f>
        <v>0</v>
      </c>
      <c r="N119" s="64">
        <f t="shared" si="16"/>
        <v>0</v>
      </c>
      <c r="O119" s="64">
        <f t="shared" si="17"/>
        <v>0</v>
      </c>
      <c r="P119" s="64">
        <f t="shared" si="18"/>
        <v>0</v>
      </c>
      <c r="Q119" s="65" t="str">
        <f t="shared" si="19"/>
        <v/>
      </c>
      <c r="R119" s="66" t="str">
        <f t="shared" si="20"/>
        <v>STOCKOUT</v>
      </c>
      <c r="S119" s="66" t="str">
        <f t="shared" si="21"/>
        <v>N/A</v>
      </c>
      <c r="T119" s="60"/>
    </row>
    <row r="120" spans="1:20" ht="16.5" customHeight="1" x14ac:dyDescent="0.35">
      <c r="A120" s="72" t="str">
        <f>IF(JAN_26!A120="","",JAN_26!A120)</f>
        <v>Fluconazole syrup</v>
      </c>
      <c r="B120" s="72" t="str">
        <f>IF(JAN_26!B120="","",JAN_26!B120)</f>
        <v>syrup</v>
      </c>
      <c r="C120" s="55">
        <f>IF(JAN_26!C120="","",JAN_26!C120)</f>
        <v>2150</v>
      </c>
      <c r="D120" s="55">
        <f>IF(JUL_26!A120="","",JUL_26!F120)</f>
        <v>0</v>
      </c>
      <c r="E120" s="61"/>
      <c r="F120" s="55">
        <f t="shared" si="11"/>
        <v>0</v>
      </c>
      <c r="G120" s="61"/>
      <c r="H120" s="61"/>
      <c r="I120" s="55">
        <f t="shared" si="12"/>
        <v>0</v>
      </c>
      <c r="J120" s="55" t="str">
        <f t="shared" si="13"/>
        <v/>
      </c>
      <c r="K120" s="55">
        <f t="shared" si="14"/>
        <v>0</v>
      </c>
      <c r="L120" s="55">
        <f t="shared" si="15"/>
        <v>0</v>
      </c>
      <c r="M120" s="67">
        <f>IF(A120="",0,(IF(ISNUMBER(JUN_26!G120),JUN_26!G120,0)+IF(ISNUMBER(JUL_26!G120),JUL_26!G120,0)+IF(ISNUMBER(AUG_26!G120),AUG_26!G120,0))/3)</f>
        <v>0</v>
      </c>
      <c r="N120" s="67">
        <f t="shared" si="16"/>
        <v>0</v>
      </c>
      <c r="O120" s="67">
        <f t="shared" si="17"/>
        <v>0</v>
      </c>
      <c r="P120" s="67">
        <f t="shared" si="18"/>
        <v>0</v>
      </c>
      <c r="Q120" s="68" t="str">
        <f t="shared" si="19"/>
        <v/>
      </c>
      <c r="R120" s="69" t="str">
        <f t="shared" si="20"/>
        <v>STOCKOUT</v>
      </c>
      <c r="S120" s="69" t="str">
        <f t="shared" si="21"/>
        <v>N/A</v>
      </c>
      <c r="T120" s="60"/>
    </row>
    <row r="121" spans="1:20" ht="16.5" customHeight="1" x14ac:dyDescent="0.35">
      <c r="A121" s="71" t="str">
        <f>IF(JAN_26!A121="","",JAN_26!A121)</f>
        <v>Frusemide injection</v>
      </c>
      <c r="B121" s="71" t="str">
        <f>IF(JAN_26!B121="","",JAN_26!B121)</f>
        <v>amp</v>
      </c>
      <c r="C121" s="53">
        <f>IF(JAN_26!C121="","",JAN_26!C121)</f>
        <v>100</v>
      </c>
      <c r="D121" s="53">
        <f>IF(JUL_26!A121="","",JUL_26!F121)</f>
        <v>100</v>
      </c>
      <c r="E121" s="61"/>
      <c r="F121" s="53">
        <f t="shared" si="11"/>
        <v>100</v>
      </c>
      <c r="G121" s="61"/>
      <c r="H121" s="61"/>
      <c r="I121" s="53">
        <f t="shared" si="12"/>
        <v>0</v>
      </c>
      <c r="J121" s="53" t="str">
        <f t="shared" si="13"/>
        <v/>
      </c>
      <c r="K121" s="53">
        <f t="shared" si="14"/>
        <v>0</v>
      </c>
      <c r="L121" s="53">
        <f t="shared" si="15"/>
        <v>10000</v>
      </c>
      <c r="M121" s="64">
        <f>IF(A121="",0,(IF(ISNUMBER(JUN_26!G121),JUN_26!G121,0)+IF(ISNUMBER(JUL_26!G121),JUL_26!G121,0)+IF(ISNUMBER(AUG_26!G121),AUG_26!G121,0))/3)</f>
        <v>0</v>
      </c>
      <c r="N121" s="64">
        <f t="shared" si="16"/>
        <v>0</v>
      </c>
      <c r="O121" s="64">
        <f t="shared" si="17"/>
        <v>0</v>
      </c>
      <c r="P121" s="64">
        <f t="shared" si="18"/>
        <v>0</v>
      </c>
      <c r="Q121" s="65" t="str">
        <f t="shared" si="19"/>
        <v/>
      </c>
      <c r="R121" s="66" t="str">
        <f t="shared" si="20"/>
        <v>OVERSTOCK</v>
      </c>
      <c r="S121" s="66" t="str">
        <f t="shared" si="21"/>
        <v>N/A</v>
      </c>
      <c r="T121" s="60"/>
    </row>
    <row r="122" spans="1:20" ht="16.5" customHeight="1" x14ac:dyDescent="0.35">
      <c r="A122" s="72" t="str">
        <f>IF(JAN_26!A122="","",JAN_26!A122)</f>
        <v>Frusemide tablets</v>
      </c>
      <c r="B122" s="72" t="str">
        <f>IF(JAN_26!B122="","",JAN_26!B122)</f>
        <v>tablet</v>
      </c>
      <c r="C122" s="55">
        <f>IF(JAN_26!C122="","",JAN_26!C122)</f>
        <v>10</v>
      </c>
      <c r="D122" s="55">
        <f>IF(JUL_26!A122="","",JUL_26!F122)</f>
        <v>300</v>
      </c>
      <c r="E122" s="61"/>
      <c r="F122" s="55">
        <f t="shared" si="11"/>
        <v>300</v>
      </c>
      <c r="G122" s="61"/>
      <c r="H122" s="61"/>
      <c r="I122" s="55">
        <f t="shared" si="12"/>
        <v>0</v>
      </c>
      <c r="J122" s="55" t="str">
        <f t="shared" si="13"/>
        <v/>
      </c>
      <c r="K122" s="55">
        <f t="shared" si="14"/>
        <v>0</v>
      </c>
      <c r="L122" s="55">
        <f t="shared" si="15"/>
        <v>3000</v>
      </c>
      <c r="M122" s="67">
        <f>IF(A122="",0,(IF(ISNUMBER(JUN_26!G122),JUN_26!G122,0)+IF(ISNUMBER(JUL_26!G122),JUL_26!G122,0)+IF(ISNUMBER(AUG_26!G122),AUG_26!G122,0))/3)</f>
        <v>0</v>
      </c>
      <c r="N122" s="67">
        <f t="shared" si="16"/>
        <v>0</v>
      </c>
      <c r="O122" s="67">
        <f t="shared" si="17"/>
        <v>0</v>
      </c>
      <c r="P122" s="67">
        <f t="shared" si="18"/>
        <v>0</v>
      </c>
      <c r="Q122" s="68" t="str">
        <f t="shared" si="19"/>
        <v/>
      </c>
      <c r="R122" s="69" t="str">
        <f t="shared" si="20"/>
        <v>OVERSTOCK</v>
      </c>
      <c r="S122" s="69" t="str">
        <f t="shared" si="21"/>
        <v>N/A</v>
      </c>
      <c r="T122" s="60"/>
    </row>
    <row r="123" spans="1:20" ht="16.5" customHeight="1" x14ac:dyDescent="0.35">
      <c r="A123" s="71" t="str">
        <f>IF(JAN_26!A123="","",JAN_26!A123)</f>
        <v>G- tablets</v>
      </c>
      <c r="B123" s="71" t="str">
        <f>IF(JAN_26!B123="","",JAN_26!B123)</f>
        <v>tablet</v>
      </c>
      <c r="C123" s="53">
        <f>IF(JAN_26!C123="","",JAN_26!C123)</f>
        <v>15</v>
      </c>
      <c r="D123" s="53">
        <f>IF(JUL_26!A123="","",JUL_26!F123)</f>
        <v>0</v>
      </c>
      <c r="E123" s="61"/>
      <c r="F123" s="53">
        <f t="shared" si="11"/>
        <v>0</v>
      </c>
      <c r="G123" s="61"/>
      <c r="H123" s="61"/>
      <c r="I123" s="53">
        <f t="shared" si="12"/>
        <v>0</v>
      </c>
      <c r="J123" s="53" t="str">
        <f t="shared" si="13"/>
        <v/>
      </c>
      <c r="K123" s="53">
        <f t="shared" si="14"/>
        <v>0</v>
      </c>
      <c r="L123" s="53">
        <f t="shared" si="15"/>
        <v>0</v>
      </c>
      <c r="M123" s="64">
        <f>IF(A123="",0,(IF(ISNUMBER(JUN_26!G123),JUN_26!G123,0)+IF(ISNUMBER(JUL_26!G123),JUL_26!G123,0)+IF(ISNUMBER(AUG_26!G123),AUG_26!G123,0))/3)</f>
        <v>0</v>
      </c>
      <c r="N123" s="64">
        <f t="shared" si="16"/>
        <v>0</v>
      </c>
      <c r="O123" s="64">
        <f t="shared" si="17"/>
        <v>0</v>
      </c>
      <c r="P123" s="64">
        <f t="shared" si="18"/>
        <v>0</v>
      </c>
      <c r="Q123" s="65" t="str">
        <f t="shared" si="19"/>
        <v/>
      </c>
      <c r="R123" s="66" t="str">
        <f t="shared" si="20"/>
        <v>STOCKOUT</v>
      </c>
      <c r="S123" s="66" t="str">
        <f t="shared" si="21"/>
        <v>N/A</v>
      </c>
      <c r="T123" s="60"/>
    </row>
    <row r="124" spans="1:20" ht="16.5" customHeight="1" x14ac:dyDescent="0.35">
      <c r="A124" s="72" t="str">
        <f>IF(JAN_26!A124="","",JAN_26!A124)</f>
        <v>gastrokit</v>
      </c>
      <c r="B124" s="72" t="str">
        <f>IF(JAN_26!B124="","",JAN_26!B124)</f>
        <v>tablet</v>
      </c>
      <c r="C124" s="55">
        <f>IF(JAN_26!C124="","",JAN_26!C124)</f>
        <v>1150</v>
      </c>
      <c r="D124" s="55">
        <f>IF(JUL_26!A124="","",JUL_26!F124)</f>
        <v>0</v>
      </c>
      <c r="E124" s="61"/>
      <c r="F124" s="55">
        <f t="shared" si="11"/>
        <v>0</v>
      </c>
      <c r="G124" s="61"/>
      <c r="H124" s="61"/>
      <c r="I124" s="55">
        <f t="shared" si="12"/>
        <v>0</v>
      </c>
      <c r="J124" s="55" t="str">
        <f t="shared" si="13"/>
        <v/>
      </c>
      <c r="K124" s="55">
        <f t="shared" si="14"/>
        <v>0</v>
      </c>
      <c r="L124" s="55">
        <f t="shared" si="15"/>
        <v>0</v>
      </c>
      <c r="M124" s="67">
        <f>IF(A124="",0,(IF(ISNUMBER(JUN_26!G124),JUN_26!G124,0)+IF(ISNUMBER(JUL_26!G124),JUL_26!G124,0)+IF(ISNUMBER(AUG_26!G124),AUG_26!G124,0))/3)</f>
        <v>0</v>
      </c>
      <c r="N124" s="67">
        <f t="shared" si="16"/>
        <v>0</v>
      </c>
      <c r="O124" s="67">
        <f t="shared" si="17"/>
        <v>0</v>
      </c>
      <c r="P124" s="67">
        <f t="shared" si="18"/>
        <v>0</v>
      </c>
      <c r="Q124" s="68" t="str">
        <f t="shared" si="19"/>
        <v/>
      </c>
      <c r="R124" s="69" t="str">
        <f t="shared" si="20"/>
        <v>STOCKOUT</v>
      </c>
      <c r="S124" s="69" t="str">
        <f t="shared" si="21"/>
        <v>N/A</v>
      </c>
      <c r="T124" s="60"/>
    </row>
    <row r="125" spans="1:20" ht="16.5" customHeight="1" x14ac:dyDescent="0.35">
      <c r="A125" s="71" t="str">
        <f>IF(JAN_26!A125="","",JAN_26!A125)</f>
        <v>Genta (250mg)</v>
      </c>
      <c r="B125" s="71" t="str">
        <f>IF(JAN_26!B125="","",JAN_26!B125)</f>
        <v>amp</v>
      </c>
      <c r="C125" s="53">
        <f>IF(JAN_26!C125="","",JAN_26!C125)</f>
        <v>250</v>
      </c>
      <c r="D125" s="53">
        <f>IF(JUL_26!A125="","",JUL_26!F125)</f>
        <v>0</v>
      </c>
      <c r="E125" s="61"/>
      <c r="F125" s="53">
        <f t="shared" si="11"/>
        <v>0</v>
      </c>
      <c r="G125" s="61"/>
      <c r="H125" s="61"/>
      <c r="I125" s="53">
        <f t="shared" si="12"/>
        <v>0</v>
      </c>
      <c r="J125" s="53" t="str">
        <f t="shared" si="13"/>
        <v/>
      </c>
      <c r="K125" s="53">
        <f t="shared" si="14"/>
        <v>0</v>
      </c>
      <c r="L125" s="53">
        <f t="shared" si="15"/>
        <v>0</v>
      </c>
      <c r="M125" s="64">
        <f>IF(A125="",0,(IF(ISNUMBER(JUN_26!G125),JUN_26!G125,0)+IF(ISNUMBER(JUL_26!G125),JUL_26!G125,0)+IF(ISNUMBER(AUG_26!G125),AUG_26!G125,0))/3)</f>
        <v>0</v>
      </c>
      <c r="N125" s="64">
        <f t="shared" si="16"/>
        <v>0</v>
      </c>
      <c r="O125" s="64">
        <f t="shared" si="17"/>
        <v>0</v>
      </c>
      <c r="P125" s="64">
        <f t="shared" si="18"/>
        <v>0</v>
      </c>
      <c r="Q125" s="65" t="str">
        <f t="shared" si="19"/>
        <v/>
      </c>
      <c r="R125" s="66" t="str">
        <f t="shared" si="20"/>
        <v>STOCKOUT</v>
      </c>
      <c r="S125" s="66" t="str">
        <f t="shared" si="21"/>
        <v>N/A</v>
      </c>
      <c r="T125" s="60"/>
    </row>
    <row r="126" spans="1:20" ht="16.5" customHeight="1" x14ac:dyDescent="0.35">
      <c r="A126" s="72" t="str">
        <f>IF(JAN_26!A126="","",JAN_26!A126)</f>
        <v>genta eydrop</v>
      </c>
      <c r="B126" s="72" t="str">
        <f>IF(JAN_26!B126="","",JAN_26!B126)</f>
        <v>syrup</v>
      </c>
      <c r="C126" s="55">
        <f>IF(JAN_26!C126="","",JAN_26!C126)</f>
        <v>500</v>
      </c>
      <c r="D126" s="55">
        <f>IF(JUL_26!A126="","",JUL_26!F126)</f>
        <v>0</v>
      </c>
      <c r="E126" s="61"/>
      <c r="F126" s="55">
        <f t="shared" si="11"/>
        <v>0</v>
      </c>
      <c r="G126" s="61"/>
      <c r="H126" s="61"/>
      <c r="I126" s="55">
        <f t="shared" si="12"/>
        <v>0</v>
      </c>
      <c r="J126" s="55" t="str">
        <f t="shared" si="13"/>
        <v/>
      </c>
      <c r="K126" s="55">
        <f t="shared" si="14"/>
        <v>0</v>
      </c>
      <c r="L126" s="55">
        <f t="shared" si="15"/>
        <v>0</v>
      </c>
      <c r="M126" s="67">
        <f>IF(A126="",0,(IF(ISNUMBER(JUN_26!G126),JUN_26!G126,0)+IF(ISNUMBER(JUL_26!G126),JUL_26!G126,0)+IF(ISNUMBER(AUG_26!G126),AUG_26!G126,0))/3)</f>
        <v>0</v>
      </c>
      <c r="N126" s="67">
        <f t="shared" si="16"/>
        <v>0</v>
      </c>
      <c r="O126" s="67">
        <f t="shared" si="17"/>
        <v>0</v>
      </c>
      <c r="P126" s="67">
        <f t="shared" si="18"/>
        <v>0</v>
      </c>
      <c r="Q126" s="68" t="str">
        <f t="shared" si="19"/>
        <v/>
      </c>
      <c r="R126" s="69" t="str">
        <f t="shared" si="20"/>
        <v>STOCKOUT</v>
      </c>
      <c r="S126" s="69" t="str">
        <f t="shared" si="21"/>
        <v>N/A</v>
      </c>
      <c r="T126" s="60"/>
    </row>
    <row r="127" spans="1:20" ht="16.5" customHeight="1" x14ac:dyDescent="0.35">
      <c r="A127" s="71" t="str">
        <f>IF(JAN_26!A127="","",JAN_26!A127)</f>
        <v>Gentamycine Injection</v>
      </c>
      <c r="B127" s="71" t="str">
        <f>IF(JAN_26!B127="","",JAN_26!B127)</f>
        <v>amp</v>
      </c>
      <c r="C127" s="53">
        <f>IF(JAN_26!C127="","",JAN_26!C127)</f>
        <v>200</v>
      </c>
      <c r="D127" s="53">
        <f>IF(JUL_26!A127="","",JUL_26!F127)</f>
        <v>355</v>
      </c>
      <c r="E127" s="61"/>
      <c r="F127" s="53">
        <f t="shared" si="11"/>
        <v>355</v>
      </c>
      <c r="G127" s="61"/>
      <c r="H127" s="61"/>
      <c r="I127" s="53">
        <f t="shared" si="12"/>
        <v>0</v>
      </c>
      <c r="J127" s="53" t="str">
        <f t="shared" si="13"/>
        <v/>
      </c>
      <c r="K127" s="53">
        <f t="shared" si="14"/>
        <v>0</v>
      </c>
      <c r="L127" s="53">
        <f t="shared" si="15"/>
        <v>71000</v>
      </c>
      <c r="M127" s="64">
        <f>IF(A127="",0,(IF(ISNUMBER(JUN_26!G127),JUN_26!G127,0)+IF(ISNUMBER(JUL_26!G127),JUL_26!G127,0)+IF(ISNUMBER(AUG_26!G127),AUG_26!G127,0))/3)</f>
        <v>0</v>
      </c>
      <c r="N127" s="64">
        <f t="shared" si="16"/>
        <v>0</v>
      </c>
      <c r="O127" s="64">
        <f t="shared" si="17"/>
        <v>0</v>
      </c>
      <c r="P127" s="64">
        <f t="shared" si="18"/>
        <v>0</v>
      </c>
      <c r="Q127" s="65" t="str">
        <f t="shared" si="19"/>
        <v/>
      </c>
      <c r="R127" s="66" t="str">
        <f t="shared" si="20"/>
        <v>OVERSTOCK</v>
      </c>
      <c r="S127" s="66" t="str">
        <f t="shared" si="21"/>
        <v>N/A</v>
      </c>
      <c r="T127" s="60"/>
    </row>
    <row r="128" spans="1:20" ht="16.5" customHeight="1" x14ac:dyDescent="0.35">
      <c r="A128" s="72" t="str">
        <f>IF(JAN_26!A128="","",JAN_26!A128)</f>
        <v>Gentian violet</v>
      </c>
      <c r="B128" s="72" t="str">
        <f>IF(JAN_26!B128="","",JAN_26!B128)</f>
        <v>bottle</v>
      </c>
      <c r="C128" s="55">
        <f>IF(JAN_26!C128="","",JAN_26!C128)</f>
        <v>1000</v>
      </c>
      <c r="D128" s="55">
        <f>IF(JUL_26!A128="","",JUL_26!F128)</f>
        <v>0</v>
      </c>
      <c r="E128" s="61"/>
      <c r="F128" s="55">
        <f t="shared" si="11"/>
        <v>0</v>
      </c>
      <c r="G128" s="61"/>
      <c r="H128" s="61"/>
      <c r="I128" s="55">
        <f t="shared" si="12"/>
        <v>0</v>
      </c>
      <c r="J128" s="55" t="str">
        <f t="shared" si="13"/>
        <v/>
      </c>
      <c r="K128" s="55">
        <f t="shared" si="14"/>
        <v>0</v>
      </c>
      <c r="L128" s="55">
        <f t="shared" si="15"/>
        <v>0</v>
      </c>
      <c r="M128" s="67">
        <f>IF(A128="",0,(IF(ISNUMBER(JUN_26!G128),JUN_26!G128,0)+IF(ISNUMBER(JUL_26!G128),JUL_26!G128,0)+IF(ISNUMBER(AUG_26!G128),AUG_26!G128,0))/3)</f>
        <v>0</v>
      </c>
      <c r="N128" s="67">
        <f t="shared" si="16"/>
        <v>0</v>
      </c>
      <c r="O128" s="67">
        <f t="shared" si="17"/>
        <v>0</v>
      </c>
      <c r="P128" s="67">
        <f t="shared" si="18"/>
        <v>0</v>
      </c>
      <c r="Q128" s="68" t="str">
        <f t="shared" si="19"/>
        <v/>
      </c>
      <c r="R128" s="69" t="str">
        <f t="shared" si="20"/>
        <v>STOCKOUT</v>
      </c>
      <c r="S128" s="69" t="str">
        <f t="shared" si="21"/>
        <v>N/A</v>
      </c>
      <c r="T128" s="60"/>
    </row>
    <row r="129" spans="1:20" ht="16.5" customHeight="1" x14ac:dyDescent="0.35">
      <c r="A129" s="71" t="str">
        <f>IF(JAN_26!A129="","",JAN_26!A129)</f>
        <v>Glibenclamide</v>
      </c>
      <c r="B129" s="71" t="str">
        <f>IF(JAN_26!B129="","",JAN_26!B129)</f>
        <v>tab</v>
      </c>
      <c r="C129" s="53">
        <f>IF(JAN_26!C129="","",JAN_26!C129)</f>
        <v>10</v>
      </c>
      <c r="D129" s="53">
        <f>IF(JUL_26!A129="","",JUL_26!F129)</f>
        <v>100</v>
      </c>
      <c r="E129" s="61"/>
      <c r="F129" s="53">
        <f t="shared" si="11"/>
        <v>100</v>
      </c>
      <c r="G129" s="61"/>
      <c r="H129" s="61"/>
      <c r="I129" s="53">
        <f t="shared" si="12"/>
        <v>0</v>
      </c>
      <c r="J129" s="53" t="str">
        <f t="shared" si="13"/>
        <v/>
      </c>
      <c r="K129" s="53">
        <f t="shared" si="14"/>
        <v>0</v>
      </c>
      <c r="L129" s="53">
        <f t="shared" si="15"/>
        <v>1000</v>
      </c>
      <c r="M129" s="64">
        <f>IF(A129="",0,(IF(ISNUMBER(JUN_26!G129),JUN_26!G129,0)+IF(ISNUMBER(JUL_26!G129),JUL_26!G129,0)+IF(ISNUMBER(AUG_26!G129),AUG_26!G129,0))/3)</f>
        <v>0</v>
      </c>
      <c r="N129" s="64">
        <f t="shared" si="16"/>
        <v>0</v>
      </c>
      <c r="O129" s="64">
        <f t="shared" si="17"/>
        <v>0</v>
      </c>
      <c r="P129" s="64">
        <f t="shared" si="18"/>
        <v>0</v>
      </c>
      <c r="Q129" s="65" t="str">
        <f t="shared" si="19"/>
        <v/>
      </c>
      <c r="R129" s="66" t="str">
        <f t="shared" si="20"/>
        <v>OVERSTOCK</v>
      </c>
      <c r="S129" s="66" t="str">
        <f t="shared" si="21"/>
        <v>N/A</v>
      </c>
      <c r="T129" s="60"/>
    </row>
    <row r="130" spans="1:20" ht="16.5" customHeight="1" x14ac:dyDescent="0.35">
      <c r="A130" s="72" t="str">
        <f>IF(JAN_26!A130="","",JAN_26!A130)</f>
        <v>Glocuse 10%</v>
      </c>
      <c r="B130" s="72" t="str">
        <f>IF(JAN_26!B130="","",JAN_26!B130)</f>
        <v>Item</v>
      </c>
      <c r="C130" s="55">
        <f>IF(JAN_26!C130="","",JAN_26!C130)</f>
        <v>1000</v>
      </c>
      <c r="D130" s="55">
        <f>IF(JUL_26!A130="","",JUL_26!F130)</f>
        <v>10</v>
      </c>
      <c r="E130" s="61"/>
      <c r="F130" s="55">
        <f t="shared" si="11"/>
        <v>10</v>
      </c>
      <c r="G130" s="61"/>
      <c r="H130" s="61"/>
      <c r="I130" s="55">
        <f t="shared" si="12"/>
        <v>0</v>
      </c>
      <c r="J130" s="55" t="str">
        <f t="shared" si="13"/>
        <v/>
      </c>
      <c r="K130" s="55">
        <f t="shared" si="14"/>
        <v>0</v>
      </c>
      <c r="L130" s="55">
        <f t="shared" si="15"/>
        <v>10000</v>
      </c>
      <c r="M130" s="67">
        <f>IF(A130="",0,(IF(ISNUMBER(JUN_26!G130),JUN_26!G130,0)+IF(ISNUMBER(JUL_26!G130),JUL_26!G130,0)+IF(ISNUMBER(AUG_26!G130),AUG_26!G130,0))/3)</f>
        <v>0</v>
      </c>
      <c r="N130" s="67">
        <f t="shared" si="16"/>
        <v>0</v>
      </c>
      <c r="O130" s="67">
        <f t="shared" si="17"/>
        <v>0</v>
      </c>
      <c r="P130" s="67">
        <f t="shared" si="18"/>
        <v>0</v>
      </c>
      <c r="Q130" s="68" t="str">
        <f t="shared" si="19"/>
        <v/>
      </c>
      <c r="R130" s="69" t="str">
        <f t="shared" si="20"/>
        <v>OVERSTOCK</v>
      </c>
      <c r="S130" s="69" t="str">
        <f t="shared" si="21"/>
        <v>N/A</v>
      </c>
      <c r="T130" s="60"/>
    </row>
    <row r="131" spans="1:20" ht="16.5" customHeight="1" x14ac:dyDescent="0.35">
      <c r="A131" s="71" t="str">
        <f>IF(JAN_26!A131="","",JAN_26!A131)</f>
        <v>Glovessterile size 7.5 (pair)</v>
      </c>
      <c r="B131" s="71" t="str">
        <f>IF(JAN_26!B131="","",JAN_26!B131)</f>
        <v>pair/piece</v>
      </c>
      <c r="C131" s="53">
        <f>IF(JAN_26!C131="","",JAN_26!C131)</f>
        <v>300</v>
      </c>
      <c r="D131" s="53">
        <f>IF(JUL_26!A131="","",JUL_26!F131)</f>
        <v>123</v>
      </c>
      <c r="E131" s="61"/>
      <c r="F131" s="53">
        <f t="shared" ref="F131:F194" si="22">IF(A131="","",D131+IF(ISNUMBER(E131),E131,0)-IF(ISNUMBER(G131),G131,0))</f>
        <v>123</v>
      </c>
      <c r="G131" s="61"/>
      <c r="H131" s="61"/>
      <c r="I131" s="53">
        <f t="shared" ref="I131:I194" si="23">IF(AND(ISNUMBER(G131),ISNUMBER(C131)),G131*C131,0)</f>
        <v>0</v>
      </c>
      <c r="J131" s="53" t="str">
        <f t="shared" ref="J131:J194" si="24">IF(AND(ISNUMBER(G131),ISNUMBER(H131)),H131-I131,"")</f>
        <v/>
      </c>
      <c r="K131" s="53">
        <f t="shared" ref="K131:K194" si="25">IF(OR(A131="",M131=0),0,MAX(O131-F131,0))</f>
        <v>0</v>
      </c>
      <c r="L131" s="53">
        <f t="shared" ref="L131:L194" si="26">IF(AND(ISNUMBER(C131),ISNUMBER(F131)),F131*C131,0)</f>
        <v>36900</v>
      </c>
      <c r="M131" s="64">
        <f>IF(A131="",0,(IF(ISNUMBER(JUN_26!G131),JUN_26!G131,0)+IF(ISNUMBER(JUL_26!G131),JUL_26!G131,0)+IF(ISNUMBER(AUG_26!G131),AUG_26!G131,0))/3)</f>
        <v>0</v>
      </c>
      <c r="N131" s="64">
        <f t="shared" ref="N131:N194" si="27">IF(M131=0,0,M131*Lead_Time_Months)</f>
        <v>0</v>
      </c>
      <c r="O131" s="64">
        <f t="shared" ref="O131:O194" si="28">IF(M131=0,0,M131*Max_Stock_Months)</f>
        <v>0</v>
      </c>
      <c r="P131" s="64">
        <f t="shared" ref="P131:P194" si="29">IF(M131=0,0,M131*Security_Stock_Months)</f>
        <v>0</v>
      </c>
      <c r="Q131" s="65" t="str">
        <f t="shared" ref="Q131:Q194" si="30">IF(OR(A131="",M131=0,F131&lt;=0),"",ROUND(F131/M131,1))</f>
        <v/>
      </c>
      <c r="R131" s="66" t="str">
        <f t="shared" ref="R131:R194" si="31">IF(A131="","",IF(F131&lt;=0,"STOCKOUT",IF(F131&lt;=P131,"LOW STOCK",IF(F131&gt;O131,"OVERSTOCK","ADEQUATE"))))</f>
        <v>OVERSTOCK</v>
      </c>
      <c r="S131" s="66" t="str">
        <f t="shared" ref="S131:S194" si="32">IF(AND(ISNUMBER(G131),ISNUMBER(H131)),IF(J131&gt;=0,"BALANCED","DEFICIT"),"N/A")</f>
        <v>N/A</v>
      </c>
      <c r="T131" s="60"/>
    </row>
    <row r="132" spans="1:20" ht="16.5" customHeight="1" x14ac:dyDescent="0.35">
      <c r="A132" s="72" t="str">
        <f>IF(JAN_26!A132="","",JAN_26!A132)</f>
        <v>Glovessterile size 8 (pair)</v>
      </c>
      <c r="B132" s="72" t="str">
        <f>IF(JAN_26!B132="","",JAN_26!B132)</f>
        <v>pair/piece</v>
      </c>
      <c r="C132" s="55">
        <f>IF(JAN_26!C132="","",JAN_26!C132)</f>
        <v>300</v>
      </c>
      <c r="D132" s="55">
        <f>IF(JUL_26!A132="","",JUL_26!F132)</f>
        <v>100</v>
      </c>
      <c r="E132" s="61"/>
      <c r="F132" s="55">
        <f t="shared" si="22"/>
        <v>100</v>
      </c>
      <c r="G132" s="61"/>
      <c r="H132" s="61"/>
      <c r="I132" s="55">
        <f t="shared" si="23"/>
        <v>0</v>
      </c>
      <c r="J132" s="55" t="str">
        <f t="shared" si="24"/>
        <v/>
      </c>
      <c r="K132" s="55">
        <f t="shared" si="25"/>
        <v>0</v>
      </c>
      <c r="L132" s="55">
        <f t="shared" si="26"/>
        <v>30000</v>
      </c>
      <c r="M132" s="67">
        <f>IF(A132="",0,(IF(ISNUMBER(JUN_26!G132),JUN_26!G132,0)+IF(ISNUMBER(JUL_26!G132),JUL_26!G132,0)+IF(ISNUMBER(AUG_26!G132),AUG_26!G132,0))/3)</f>
        <v>0</v>
      </c>
      <c r="N132" s="67">
        <f t="shared" si="27"/>
        <v>0</v>
      </c>
      <c r="O132" s="67">
        <f t="shared" si="28"/>
        <v>0</v>
      </c>
      <c r="P132" s="67">
        <f t="shared" si="29"/>
        <v>0</v>
      </c>
      <c r="Q132" s="68" t="str">
        <f t="shared" si="30"/>
        <v/>
      </c>
      <c r="R132" s="69" t="str">
        <f t="shared" si="31"/>
        <v>OVERSTOCK</v>
      </c>
      <c r="S132" s="69" t="str">
        <f t="shared" si="32"/>
        <v>N/A</v>
      </c>
      <c r="T132" s="60"/>
    </row>
    <row r="133" spans="1:20" ht="16.5" customHeight="1" x14ac:dyDescent="0.35">
      <c r="A133" s="71" t="str">
        <f>IF(JAN_26!A133="","",JAN_26!A133)</f>
        <v>Glucose 5%</v>
      </c>
      <c r="B133" s="71" t="str">
        <f>IF(JAN_26!B133="","",JAN_26!B133)</f>
        <v>Item</v>
      </c>
      <c r="C133" s="53">
        <f>IF(JAN_26!C133="","",JAN_26!C133)</f>
        <v>1000</v>
      </c>
      <c r="D133" s="53">
        <f>IF(JUL_26!A133="","",JUL_26!F133)</f>
        <v>420</v>
      </c>
      <c r="E133" s="61"/>
      <c r="F133" s="53">
        <f t="shared" si="22"/>
        <v>420</v>
      </c>
      <c r="G133" s="61"/>
      <c r="H133" s="61"/>
      <c r="I133" s="53">
        <f t="shared" si="23"/>
        <v>0</v>
      </c>
      <c r="J133" s="53" t="str">
        <f t="shared" si="24"/>
        <v/>
      </c>
      <c r="K133" s="53">
        <f t="shared" si="25"/>
        <v>0</v>
      </c>
      <c r="L133" s="53">
        <f t="shared" si="26"/>
        <v>420000</v>
      </c>
      <c r="M133" s="64">
        <f>IF(A133="",0,(IF(ISNUMBER(JUN_26!G133),JUN_26!G133,0)+IF(ISNUMBER(JUL_26!G133),JUL_26!G133,0)+IF(ISNUMBER(AUG_26!G133),AUG_26!G133,0))/3)</f>
        <v>0</v>
      </c>
      <c r="N133" s="64">
        <f t="shared" si="27"/>
        <v>0</v>
      </c>
      <c r="O133" s="64">
        <f t="shared" si="28"/>
        <v>0</v>
      </c>
      <c r="P133" s="64">
        <f t="shared" si="29"/>
        <v>0</v>
      </c>
      <c r="Q133" s="65" t="str">
        <f t="shared" si="30"/>
        <v/>
      </c>
      <c r="R133" s="66" t="str">
        <f t="shared" si="31"/>
        <v>OVERSTOCK</v>
      </c>
      <c r="S133" s="66" t="str">
        <f t="shared" si="32"/>
        <v>N/A</v>
      </c>
      <c r="T133" s="60"/>
    </row>
    <row r="134" spans="1:20" ht="16.5" customHeight="1" x14ac:dyDescent="0.35">
      <c r="A134" s="72" t="str">
        <f>IF(JAN_26!A134="","",JAN_26!A134)</f>
        <v>Griseoflovine</v>
      </c>
      <c r="B134" s="72" t="str">
        <f>IF(JAN_26!B134="","",JAN_26!B134)</f>
        <v>tablet</v>
      </c>
      <c r="C134" s="55">
        <f>IF(JAN_26!C134="","",JAN_26!C134)</f>
        <v>50</v>
      </c>
      <c r="D134" s="55">
        <f>IF(JUL_26!A134="","",JUL_26!F134)</f>
        <v>70</v>
      </c>
      <c r="E134" s="61"/>
      <c r="F134" s="55">
        <f t="shared" si="22"/>
        <v>70</v>
      </c>
      <c r="G134" s="61"/>
      <c r="H134" s="61"/>
      <c r="I134" s="55">
        <f t="shared" si="23"/>
        <v>0</v>
      </c>
      <c r="J134" s="55" t="str">
        <f t="shared" si="24"/>
        <v/>
      </c>
      <c r="K134" s="55">
        <f t="shared" si="25"/>
        <v>0</v>
      </c>
      <c r="L134" s="55">
        <f t="shared" si="26"/>
        <v>3500</v>
      </c>
      <c r="M134" s="67">
        <f>IF(A134="",0,(IF(ISNUMBER(JUN_26!G134),JUN_26!G134,0)+IF(ISNUMBER(JUL_26!G134),JUL_26!G134,0)+IF(ISNUMBER(AUG_26!G134),AUG_26!G134,0))/3)</f>
        <v>0</v>
      </c>
      <c r="N134" s="67">
        <f t="shared" si="27"/>
        <v>0</v>
      </c>
      <c r="O134" s="67">
        <f t="shared" si="28"/>
        <v>0</v>
      </c>
      <c r="P134" s="67">
        <f t="shared" si="29"/>
        <v>0</v>
      </c>
      <c r="Q134" s="68" t="str">
        <f t="shared" si="30"/>
        <v/>
      </c>
      <c r="R134" s="69" t="str">
        <f t="shared" si="31"/>
        <v>OVERSTOCK</v>
      </c>
      <c r="S134" s="69" t="str">
        <f t="shared" si="32"/>
        <v>N/A</v>
      </c>
      <c r="T134" s="60"/>
    </row>
    <row r="135" spans="1:20" ht="16.5" customHeight="1" x14ac:dyDescent="0.35">
      <c r="A135" s="71" t="str">
        <f>IF(JAN_26!A135="","",JAN_26!A135)</f>
        <v>guaze</v>
      </c>
      <c r="B135" s="71" t="str">
        <f>IF(JAN_26!B135="","",JAN_26!B135)</f>
        <v>item</v>
      </c>
      <c r="C135" s="53">
        <f>IF(JAN_26!C135="","",JAN_26!C135)</f>
        <v>100</v>
      </c>
      <c r="D135" s="53">
        <f>IF(JUL_26!A135="","",JUL_26!F135)</f>
        <v>0</v>
      </c>
      <c r="E135" s="61"/>
      <c r="F135" s="53">
        <f t="shared" si="22"/>
        <v>0</v>
      </c>
      <c r="G135" s="61"/>
      <c r="H135" s="61"/>
      <c r="I135" s="53">
        <f t="shared" si="23"/>
        <v>0</v>
      </c>
      <c r="J135" s="53" t="str">
        <f t="shared" si="24"/>
        <v/>
      </c>
      <c r="K135" s="53">
        <f t="shared" si="25"/>
        <v>0</v>
      </c>
      <c r="L135" s="53">
        <f t="shared" si="26"/>
        <v>0</v>
      </c>
      <c r="M135" s="64">
        <f>IF(A135="",0,(IF(ISNUMBER(JUN_26!G135),JUN_26!G135,0)+IF(ISNUMBER(JUL_26!G135),JUL_26!G135,0)+IF(ISNUMBER(AUG_26!G135),AUG_26!G135,0))/3)</f>
        <v>0</v>
      </c>
      <c r="N135" s="64">
        <f t="shared" si="27"/>
        <v>0</v>
      </c>
      <c r="O135" s="64">
        <f t="shared" si="28"/>
        <v>0</v>
      </c>
      <c r="P135" s="64">
        <f t="shared" si="29"/>
        <v>0</v>
      </c>
      <c r="Q135" s="65" t="str">
        <f t="shared" si="30"/>
        <v/>
      </c>
      <c r="R135" s="66" t="str">
        <f t="shared" si="31"/>
        <v>STOCKOUT</v>
      </c>
      <c r="S135" s="66" t="str">
        <f t="shared" si="32"/>
        <v>N/A</v>
      </c>
      <c r="T135" s="60"/>
    </row>
    <row r="136" spans="1:20" ht="16.5" customHeight="1" x14ac:dyDescent="0.35">
      <c r="A136" s="72" t="str">
        <f>IF(JAN_26!A136="","",JAN_26!A136)</f>
        <v>GYNANFORT</v>
      </c>
      <c r="B136" s="72" t="str">
        <f>IF(JAN_26!B136="","",JAN_26!B136)</f>
        <v>Ovule</v>
      </c>
      <c r="C136" s="55">
        <f>IF(JAN_26!C136="","",JAN_26!C136)</f>
        <v>350</v>
      </c>
      <c r="D136" s="55">
        <f>IF(JUL_26!A136="","",JUL_26!F136)</f>
        <v>0</v>
      </c>
      <c r="E136" s="61"/>
      <c r="F136" s="55">
        <f t="shared" si="22"/>
        <v>0</v>
      </c>
      <c r="G136" s="61"/>
      <c r="H136" s="61"/>
      <c r="I136" s="55">
        <f t="shared" si="23"/>
        <v>0</v>
      </c>
      <c r="J136" s="55" t="str">
        <f t="shared" si="24"/>
        <v/>
      </c>
      <c r="K136" s="55">
        <f t="shared" si="25"/>
        <v>0</v>
      </c>
      <c r="L136" s="55">
        <f t="shared" si="26"/>
        <v>0</v>
      </c>
      <c r="M136" s="67">
        <f>IF(A136="",0,(IF(ISNUMBER(JUN_26!G136),JUN_26!G136,0)+IF(ISNUMBER(JUL_26!G136),JUL_26!G136,0)+IF(ISNUMBER(AUG_26!G136),AUG_26!G136,0))/3)</f>
        <v>0</v>
      </c>
      <c r="N136" s="67">
        <f t="shared" si="27"/>
        <v>0</v>
      </c>
      <c r="O136" s="67">
        <f t="shared" si="28"/>
        <v>0</v>
      </c>
      <c r="P136" s="67">
        <f t="shared" si="29"/>
        <v>0</v>
      </c>
      <c r="Q136" s="68" t="str">
        <f t="shared" si="30"/>
        <v/>
      </c>
      <c r="R136" s="69" t="str">
        <f t="shared" si="31"/>
        <v>STOCKOUT</v>
      </c>
      <c r="S136" s="69" t="str">
        <f t="shared" si="32"/>
        <v>N/A</v>
      </c>
      <c r="T136" s="60"/>
    </row>
    <row r="137" spans="1:20" ht="16.5" customHeight="1" x14ac:dyDescent="0.35">
      <c r="A137" s="71" t="str">
        <f>IF(JAN_26!A137="","",JAN_26!A137)</f>
        <v>HCT</v>
      </c>
      <c r="B137" s="71" t="str">
        <f>IF(JAN_26!B137="","",JAN_26!B137)</f>
        <v>tablet</v>
      </c>
      <c r="C137" s="53">
        <f>IF(JAN_26!C137="","",JAN_26!C137)</f>
        <v>10</v>
      </c>
      <c r="D137" s="53">
        <f>IF(JUL_26!A137="","",JUL_26!F137)</f>
        <v>1010</v>
      </c>
      <c r="E137" s="61"/>
      <c r="F137" s="53">
        <f t="shared" si="22"/>
        <v>1010</v>
      </c>
      <c r="G137" s="61"/>
      <c r="H137" s="61"/>
      <c r="I137" s="53">
        <f t="shared" si="23"/>
        <v>0</v>
      </c>
      <c r="J137" s="53" t="str">
        <f t="shared" si="24"/>
        <v/>
      </c>
      <c r="K137" s="53">
        <f t="shared" si="25"/>
        <v>0</v>
      </c>
      <c r="L137" s="53">
        <f t="shared" si="26"/>
        <v>10100</v>
      </c>
      <c r="M137" s="64">
        <f>IF(A137="",0,(IF(ISNUMBER(JUN_26!G137),JUN_26!G137,0)+IF(ISNUMBER(JUL_26!G137),JUL_26!G137,0)+IF(ISNUMBER(AUG_26!G137),AUG_26!G137,0))/3)</f>
        <v>0</v>
      </c>
      <c r="N137" s="64">
        <f t="shared" si="27"/>
        <v>0</v>
      </c>
      <c r="O137" s="64">
        <f t="shared" si="28"/>
        <v>0</v>
      </c>
      <c r="P137" s="64">
        <f t="shared" si="29"/>
        <v>0</v>
      </c>
      <c r="Q137" s="65" t="str">
        <f t="shared" si="30"/>
        <v/>
      </c>
      <c r="R137" s="66" t="str">
        <f t="shared" si="31"/>
        <v>OVERSTOCK</v>
      </c>
      <c r="S137" s="66" t="str">
        <f t="shared" si="32"/>
        <v>N/A</v>
      </c>
      <c r="T137" s="60"/>
    </row>
    <row r="138" spans="1:20" ht="16.5" customHeight="1" x14ac:dyDescent="0.35">
      <c r="A138" s="72" t="str">
        <f>IF(JAN_26!A138="","",JAN_26!A138)</f>
        <v>hydrogen peroxide</v>
      </c>
      <c r="B138" s="72" t="str">
        <f>IF(JAN_26!B138="","",JAN_26!B138)</f>
        <v>bottle</v>
      </c>
      <c r="C138" s="55">
        <f>IF(JAN_26!C138="","",JAN_26!C138)</f>
        <v>1500</v>
      </c>
      <c r="D138" s="55">
        <f>IF(JUL_26!A138="","",JUL_26!F138)</f>
        <v>0</v>
      </c>
      <c r="E138" s="61"/>
      <c r="F138" s="55">
        <f t="shared" si="22"/>
        <v>0</v>
      </c>
      <c r="G138" s="61"/>
      <c r="H138" s="61"/>
      <c r="I138" s="55">
        <f t="shared" si="23"/>
        <v>0</v>
      </c>
      <c r="J138" s="55" t="str">
        <f t="shared" si="24"/>
        <v/>
      </c>
      <c r="K138" s="55">
        <f t="shared" si="25"/>
        <v>0</v>
      </c>
      <c r="L138" s="55">
        <f t="shared" si="26"/>
        <v>0</v>
      </c>
      <c r="M138" s="67">
        <f>IF(A138="",0,(IF(ISNUMBER(JUN_26!G138),JUN_26!G138,0)+IF(ISNUMBER(JUL_26!G138),JUL_26!G138,0)+IF(ISNUMBER(AUG_26!G138),AUG_26!G138,0))/3)</f>
        <v>0</v>
      </c>
      <c r="N138" s="67">
        <f t="shared" si="27"/>
        <v>0</v>
      </c>
      <c r="O138" s="67">
        <f t="shared" si="28"/>
        <v>0</v>
      </c>
      <c r="P138" s="67">
        <f t="shared" si="29"/>
        <v>0</v>
      </c>
      <c r="Q138" s="68" t="str">
        <f t="shared" si="30"/>
        <v/>
      </c>
      <c r="R138" s="69" t="str">
        <f t="shared" si="31"/>
        <v>STOCKOUT</v>
      </c>
      <c r="S138" s="69" t="str">
        <f t="shared" si="32"/>
        <v>N/A</v>
      </c>
      <c r="T138" s="60"/>
    </row>
    <row r="139" spans="1:20" ht="16.5" customHeight="1" x14ac:dyDescent="0.35">
      <c r="A139" s="71" t="str">
        <f>IF(JAN_26!A139="","",JAN_26!A139)</f>
        <v>hyoscine inject</v>
      </c>
      <c r="B139" s="71" t="str">
        <f>IF(JAN_26!B139="","",JAN_26!B139)</f>
        <v>amp</v>
      </c>
      <c r="C139" s="53">
        <f>IF(JAN_26!C139="","",JAN_26!C139)</f>
        <v>400</v>
      </c>
      <c r="D139" s="53">
        <f>IF(JUL_26!A139="","",JUL_26!F139)</f>
        <v>0</v>
      </c>
      <c r="E139" s="61"/>
      <c r="F139" s="53">
        <f t="shared" si="22"/>
        <v>0</v>
      </c>
      <c r="G139" s="61"/>
      <c r="H139" s="61"/>
      <c r="I139" s="53">
        <f t="shared" si="23"/>
        <v>0</v>
      </c>
      <c r="J139" s="53" t="str">
        <f t="shared" si="24"/>
        <v/>
      </c>
      <c r="K139" s="53">
        <f t="shared" si="25"/>
        <v>0</v>
      </c>
      <c r="L139" s="53">
        <f t="shared" si="26"/>
        <v>0</v>
      </c>
      <c r="M139" s="64">
        <f>IF(A139="",0,(IF(ISNUMBER(JUN_26!G139),JUN_26!G139,0)+IF(ISNUMBER(JUL_26!G139),JUL_26!G139,0)+IF(ISNUMBER(AUG_26!G139),AUG_26!G139,0))/3)</f>
        <v>0</v>
      </c>
      <c r="N139" s="64">
        <f t="shared" si="27"/>
        <v>0</v>
      </c>
      <c r="O139" s="64">
        <f t="shared" si="28"/>
        <v>0</v>
      </c>
      <c r="P139" s="64">
        <f t="shared" si="29"/>
        <v>0</v>
      </c>
      <c r="Q139" s="65" t="str">
        <f t="shared" si="30"/>
        <v/>
      </c>
      <c r="R139" s="66" t="str">
        <f t="shared" si="31"/>
        <v>STOCKOUT</v>
      </c>
      <c r="S139" s="66" t="str">
        <f t="shared" si="32"/>
        <v>N/A</v>
      </c>
      <c r="T139" s="60"/>
    </row>
    <row r="140" spans="1:20" ht="16.5" customHeight="1" x14ac:dyDescent="0.35">
      <c r="A140" s="72" t="str">
        <f>IF(JAN_26!A140="","",JAN_26!A140)</f>
        <v>hyoscine tabs</v>
      </c>
      <c r="B140" s="72" t="str">
        <f>IF(JAN_26!B140="","",JAN_26!B140)</f>
        <v>tablet</v>
      </c>
      <c r="C140" s="55">
        <f>IF(JAN_26!C140="","",JAN_26!C140)</f>
        <v>25</v>
      </c>
      <c r="D140" s="55">
        <f>IF(JUL_26!A140="","",JUL_26!F140)</f>
        <v>0</v>
      </c>
      <c r="E140" s="61"/>
      <c r="F140" s="55">
        <f t="shared" si="22"/>
        <v>0</v>
      </c>
      <c r="G140" s="61"/>
      <c r="H140" s="61"/>
      <c r="I140" s="55">
        <f t="shared" si="23"/>
        <v>0</v>
      </c>
      <c r="J140" s="55" t="str">
        <f t="shared" si="24"/>
        <v/>
      </c>
      <c r="K140" s="55">
        <f t="shared" si="25"/>
        <v>0</v>
      </c>
      <c r="L140" s="55">
        <f t="shared" si="26"/>
        <v>0</v>
      </c>
      <c r="M140" s="67">
        <f>IF(A140="",0,(IF(ISNUMBER(JUN_26!G140),JUN_26!G140,0)+IF(ISNUMBER(JUL_26!G140),JUL_26!G140,0)+IF(ISNUMBER(AUG_26!G140),AUG_26!G140,0))/3)</f>
        <v>0</v>
      </c>
      <c r="N140" s="67">
        <f t="shared" si="27"/>
        <v>0</v>
      </c>
      <c r="O140" s="67">
        <f t="shared" si="28"/>
        <v>0</v>
      </c>
      <c r="P140" s="67">
        <f t="shared" si="29"/>
        <v>0</v>
      </c>
      <c r="Q140" s="68" t="str">
        <f t="shared" si="30"/>
        <v/>
      </c>
      <c r="R140" s="69" t="str">
        <f t="shared" si="31"/>
        <v>STOCKOUT</v>
      </c>
      <c r="S140" s="69" t="str">
        <f t="shared" si="32"/>
        <v>N/A</v>
      </c>
      <c r="T140" s="60"/>
    </row>
    <row r="141" spans="1:20" ht="16.5" customHeight="1" x14ac:dyDescent="0.35">
      <c r="A141" s="71" t="str">
        <f>IF(JAN_26!A141="","",JAN_26!A141)</f>
        <v>Ibumol (para + ibu) syrup</v>
      </c>
      <c r="B141" s="71" t="str">
        <f>IF(JAN_26!B141="","",JAN_26!B141)</f>
        <v>syrup</v>
      </c>
      <c r="C141" s="53">
        <f>IF(JAN_26!C141="","",JAN_26!C141)</f>
        <v>1500</v>
      </c>
      <c r="D141" s="53">
        <f>IF(JUL_26!A141="","",JUL_26!F141)</f>
        <v>0</v>
      </c>
      <c r="E141" s="61"/>
      <c r="F141" s="53">
        <f t="shared" si="22"/>
        <v>0</v>
      </c>
      <c r="G141" s="61"/>
      <c r="H141" s="61"/>
      <c r="I141" s="53">
        <f t="shared" si="23"/>
        <v>0</v>
      </c>
      <c r="J141" s="53" t="str">
        <f t="shared" si="24"/>
        <v/>
      </c>
      <c r="K141" s="53">
        <f t="shared" si="25"/>
        <v>0</v>
      </c>
      <c r="L141" s="53">
        <f t="shared" si="26"/>
        <v>0</v>
      </c>
      <c r="M141" s="64">
        <f>IF(A141="",0,(IF(ISNUMBER(JUN_26!G141),JUN_26!G141,0)+IF(ISNUMBER(JUL_26!G141),JUL_26!G141,0)+IF(ISNUMBER(AUG_26!G141),AUG_26!G141,0))/3)</f>
        <v>0</v>
      </c>
      <c r="N141" s="64">
        <f t="shared" si="27"/>
        <v>0</v>
      </c>
      <c r="O141" s="64">
        <f t="shared" si="28"/>
        <v>0</v>
      </c>
      <c r="P141" s="64">
        <f t="shared" si="29"/>
        <v>0</v>
      </c>
      <c r="Q141" s="65" t="str">
        <f t="shared" si="30"/>
        <v/>
      </c>
      <c r="R141" s="66" t="str">
        <f t="shared" si="31"/>
        <v>STOCKOUT</v>
      </c>
      <c r="S141" s="66" t="str">
        <f t="shared" si="32"/>
        <v>N/A</v>
      </c>
      <c r="T141" s="60"/>
    </row>
    <row r="142" spans="1:20" ht="16.5" customHeight="1" x14ac:dyDescent="0.35">
      <c r="A142" s="72" t="str">
        <f>IF(JAN_26!A142="","",JAN_26!A142)</f>
        <v>ibumol (para + ibu) tab</v>
      </c>
      <c r="B142" s="72" t="str">
        <f>IF(JAN_26!B142="","",JAN_26!B142)</f>
        <v>tablet</v>
      </c>
      <c r="C142" s="55">
        <f>IF(JAN_26!C142="","",JAN_26!C142)</f>
        <v>90</v>
      </c>
      <c r="D142" s="55">
        <f>IF(JUL_26!A142="","",JUL_26!F142)</f>
        <v>0</v>
      </c>
      <c r="E142" s="61"/>
      <c r="F142" s="55">
        <f t="shared" si="22"/>
        <v>0</v>
      </c>
      <c r="G142" s="61"/>
      <c r="H142" s="61"/>
      <c r="I142" s="55">
        <f t="shared" si="23"/>
        <v>0</v>
      </c>
      <c r="J142" s="55" t="str">
        <f t="shared" si="24"/>
        <v/>
      </c>
      <c r="K142" s="55">
        <f t="shared" si="25"/>
        <v>0</v>
      </c>
      <c r="L142" s="55">
        <f t="shared" si="26"/>
        <v>0</v>
      </c>
      <c r="M142" s="67">
        <f>IF(A142="",0,(IF(ISNUMBER(JUN_26!G142),JUN_26!G142,0)+IF(ISNUMBER(JUL_26!G142),JUL_26!G142,0)+IF(ISNUMBER(AUG_26!G142),AUG_26!G142,0))/3)</f>
        <v>0</v>
      </c>
      <c r="N142" s="67">
        <f t="shared" si="27"/>
        <v>0</v>
      </c>
      <c r="O142" s="67">
        <f t="shared" si="28"/>
        <v>0</v>
      </c>
      <c r="P142" s="67">
        <f t="shared" si="29"/>
        <v>0</v>
      </c>
      <c r="Q142" s="68" t="str">
        <f t="shared" si="30"/>
        <v/>
      </c>
      <c r="R142" s="69" t="str">
        <f t="shared" si="31"/>
        <v>STOCKOUT</v>
      </c>
      <c r="S142" s="69" t="str">
        <f t="shared" si="32"/>
        <v>N/A</v>
      </c>
      <c r="T142" s="60"/>
    </row>
    <row r="143" spans="1:20" ht="16.5" customHeight="1" x14ac:dyDescent="0.35">
      <c r="A143" s="71" t="str">
        <f>IF(JAN_26!A143="","",JAN_26!A143)</f>
        <v>Ibuprofen</v>
      </c>
      <c r="B143" s="71" t="str">
        <f>IF(JAN_26!B143="","",JAN_26!B143)</f>
        <v>tablet</v>
      </c>
      <c r="C143" s="53">
        <f>IF(JAN_26!C143="","",JAN_26!C143)</f>
        <v>15</v>
      </c>
      <c r="D143" s="53">
        <f>IF(JUL_26!A143="","",JUL_26!F143)</f>
        <v>880</v>
      </c>
      <c r="E143" s="61"/>
      <c r="F143" s="53">
        <f t="shared" si="22"/>
        <v>880</v>
      </c>
      <c r="G143" s="61"/>
      <c r="H143" s="61"/>
      <c r="I143" s="53">
        <f t="shared" si="23"/>
        <v>0</v>
      </c>
      <c r="J143" s="53" t="str">
        <f t="shared" si="24"/>
        <v/>
      </c>
      <c r="K143" s="53">
        <f t="shared" si="25"/>
        <v>0</v>
      </c>
      <c r="L143" s="53">
        <f t="shared" si="26"/>
        <v>13200</v>
      </c>
      <c r="M143" s="64">
        <f>IF(A143="",0,(IF(ISNUMBER(JUN_26!G143),JUN_26!G143,0)+IF(ISNUMBER(JUL_26!G143),JUL_26!G143,0)+IF(ISNUMBER(AUG_26!G143),AUG_26!G143,0))/3)</f>
        <v>0</v>
      </c>
      <c r="N143" s="64">
        <f t="shared" si="27"/>
        <v>0</v>
      </c>
      <c r="O143" s="64">
        <f t="shared" si="28"/>
        <v>0</v>
      </c>
      <c r="P143" s="64">
        <f t="shared" si="29"/>
        <v>0</v>
      </c>
      <c r="Q143" s="65" t="str">
        <f t="shared" si="30"/>
        <v/>
      </c>
      <c r="R143" s="66" t="str">
        <f t="shared" si="31"/>
        <v>OVERSTOCK</v>
      </c>
      <c r="S143" s="66" t="str">
        <f t="shared" si="32"/>
        <v>N/A</v>
      </c>
      <c r="T143" s="60"/>
    </row>
    <row r="144" spans="1:20" ht="16.5" customHeight="1" x14ac:dyDescent="0.35">
      <c r="A144" s="72" t="str">
        <f>IF(JAN_26!A144="","",JAN_26!A144)</f>
        <v>ibuprofen syrup</v>
      </c>
      <c r="B144" s="72" t="str">
        <f>IF(JAN_26!B144="","",JAN_26!B144)</f>
        <v>bottle</v>
      </c>
      <c r="C144" s="55">
        <f>IF(JAN_26!C144="","",JAN_26!C144)</f>
        <v>1500</v>
      </c>
      <c r="D144" s="55">
        <f>IF(JUL_26!A144="","",JUL_26!F144)</f>
        <v>0</v>
      </c>
      <c r="E144" s="61"/>
      <c r="F144" s="55">
        <f t="shared" si="22"/>
        <v>0</v>
      </c>
      <c r="G144" s="61"/>
      <c r="H144" s="61"/>
      <c r="I144" s="55">
        <f t="shared" si="23"/>
        <v>0</v>
      </c>
      <c r="J144" s="55" t="str">
        <f t="shared" si="24"/>
        <v/>
      </c>
      <c r="K144" s="55">
        <f t="shared" si="25"/>
        <v>0</v>
      </c>
      <c r="L144" s="55">
        <f t="shared" si="26"/>
        <v>0</v>
      </c>
      <c r="M144" s="67">
        <f>IF(A144="",0,(IF(ISNUMBER(JUN_26!G144),JUN_26!G144,0)+IF(ISNUMBER(JUL_26!G144),JUL_26!G144,0)+IF(ISNUMBER(AUG_26!G144),AUG_26!G144,0))/3)</f>
        <v>0</v>
      </c>
      <c r="N144" s="67">
        <f t="shared" si="27"/>
        <v>0</v>
      </c>
      <c r="O144" s="67">
        <f t="shared" si="28"/>
        <v>0</v>
      </c>
      <c r="P144" s="67">
        <f t="shared" si="29"/>
        <v>0</v>
      </c>
      <c r="Q144" s="68" t="str">
        <f t="shared" si="30"/>
        <v/>
      </c>
      <c r="R144" s="69" t="str">
        <f t="shared" si="31"/>
        <v>STOCKOUT</v>
      </c>
      <c r="S144" s="69" t="str">
        <f t="shared" si="32"/>
        <v>N/A</v>
      </c>
      <c r="T144" s="60"/>
    </row>
    <row r="145" spans="1:20" ht="16.5" customHeight="1" x14ac:dyDescent="0.35">
      <c r="A145" s="71" t="str">
        <f>IF(JAN_26!A145="","",JAN_26!A145)</f>
        <v>iodine</v>
      </c>
      <c r="B145" s="71" t="str">
        <f>IF(JAN_26!B145="","",JAN_26!B145)</f>
        <v>bottle</v>
      </c>
      <c r="C145" s="53">
        <f>IF(JAN_26!C145="","",JAN_26!C145)</f>
        <v>1500</v>
      </c>
      <c r="D145" s="53">
        <f>IF(JUL_26!A145="","",JUL_26!F145)</f>
        <v>0</v>
      </c>
      <c r="E145" s="61"/>
      <c r="F145" s="53">
        <f t="shared" si="22"/>
        <v>0</v>
      </c>
      <c r="G145" s="61"/>
      <c r="H145" s="61"/>
      <c r="I145" s="53">
        <f t="shared" si="23"/>
        <v>0</v>
      </c>
      <c r="J145" s="53" t="str">
        <f t="shared" si="24"/>
        <v/>
      </c>
      <c r="K145" s="53">
        <f t="shared" si="25"/>
        <v>0</v>
      </c>
      <c r="L145" s="53">
        <f t="shared" si="26"/>
        <v>0</v>
      </c>
      <c r="M145" s="64">
        <f>IF(A145="",0,(IF(ISNUMBER(JUN_26!G145),JUN_26!G145,0)+IF(ISNUMBER(JUL_26!G145),JUL_26!G145,0)+IF(ISNUMBER(AUG_26!G145),AUG_26!G145,0))/3)</f>
        <v>0</v>
      </c>
      <c r="N145" s="64">
        <f t="shared" si="27"/>
        <v>0</v>
      </c>
      <c r="O145" s="64">
        <f t="shared" si="28"/>
        <v>0</v>
      </c>
      <c r="P145" s="64">
        <f t="shared" si="29"/>
        <v>0</v>
      </c>
      <c r="Q145" s="65" t="str">
        <f t="shared" si="30"/>
        <v/>
      </c>
      <c r="R145" s="66" t="str">
        <f t="shared" si="31"/>
        <v>STOCKOUT</v>
      </c>
      <c r="S145" s="66" t="str">
        <f t="shared" si="32"/>
        <v>N/A</v>
      </c>
      <c r="T145" s="60"/>
    </row>
    <row r="146" spans="1:20" ht="16.5" customHeight="1" x14ac:dyDescent="0.35">
      <c r="A146" s="72" t="str">
        <f>IF(JAN_26!A146="","",JAN_26!A146)</f>
        <v>Iron/Folicacid/vit B12 Syrup 200ml</v>
      </c>
      <c r="B146" s="72" t="str">
        <f>IF(JAN_26!B146="","",JAN_26!B146)</f>
        <v>bottle</v>
      </c>
      <c r="C146" s="55">
        <f>IF(JAN_26!C146="","",JAN_26!C146)</f>
        <v>1000</v>
      </c>
      <c r="D146" s="55">
        <f>IF(JUL_26!A146="","",JUL_26!F146)</f>
        <v>17</v>
      </c>
      <c r="E146" s="61"/>
      <c r="F146" s="55">
        <f t="shared" si="22"/>
        <v>17</v>
      </c>
      <c r="G146" s="61"/>
      <c r="H146" s="61"/>
      <c r="I146" s="55">
        <f t="shared" si="23"/>
        <v>0</v>
      </c>
      <c r="J146" s="55" t="str">
        <f t="shared" si="24"/>
        <v/>
      </c>
      <c r="K146" s="55">
        <f t="shared" si="25"/>
        <v>0</v>
      </c>
      <c r="L146" s="55">
        <f t="shared" si="26"/>
        <v>17000</v>
      </c>
      <c r="M146" s="67">
        <f>IF(A146="",0,(IF(ISNUMBER(JUN_26!G146),JUN_26!G146,0)+IF(ISNUMBER(JUL_26!G146),JUL_26!G146,0)+IF(ISNUMBER(AUG_26!G146),AUG_26!G146,0))/3)</f>
        <v>0</v>
      </c>
      <c r="N146" s="67">
        <f t="shared" si="27"/>
        <v>0</v>
      </c>
      <c r="O146" s="67">
        <f t="shared" si="28"/>
        <v>0</v>
      </c>
      <c r="P146" s="67">
        <f t="shared" si="29"/>
        <v>0</v>
      </c>
      <c r="Q146" s="68" t="str">
        <f t="shared" si="30"/>
        <v/>
      </c>
      <c r="R146" s="69" t="str">
        <f t="shared" si="31"/>
        <v>OVERSTOCK</v>
      </c>
      <c r="S146" s="69" t="str">
        <f t="shared" si="32"/>
        <v>N/A</v>
      </c>
      <c r="T146" s="60"/>
    </row>
    <row r="147" spans="1:20" ht="16.5" customHeight="1" x14ac:dyDescent="0.35">
      <c r="A147" s="71" t="str">
        <f>IF(JAN_26!A147="","",JAN_26!A147)</f>
        <v>jadelle</v>
      </c>
      <c r="B147" s="71" t="str">
        <f>IF(JAN_26!B147="","",JAN_26!B147)</f>
        <v>item</v>
      </c>
      <c r="C147" s="53">
        <f>IF(JAN_26!C147="","",JAN_26!C147)</f>
        <v>4000</v>
      </c>
      <c r="D147" s="53">
        <f>IF(JUL_26!A147="","",JUL_26!F147)</f>
        <v>0</v>
      </c>
      <c r="E147" s="61"/>
      <c r="F147" s="53">
        <f t="shared" si="22"/>
        <v>0</v>
      </c>
      <c r="G147" s="61"/>
      <c r="H147" s="61"/>
      <c r="I147" s="53">
        <f t="shared" si="23"/>
        <v>0</v>
      </c>
      <c r="J147" s="53" t="str">
        <f t="shared" si="24"/>
        <v/>
      </c>
      <c r="K147" s="53">
        <f t="shared" si="25"/>
        <v>0</v>
      </c>
      <c r="L147" s="53">
        <f t="shared" si="26"/>
        <v>0</v>
      </c>
      <c r="M147" s="64">
        <f>IF(A147="",0,(IF(ISNUMBER(JUN_26!G147),JUN_26!G147,0)+IF(ISNUMBER(JUL_26!G147),JUL_26!G147,0)+IF(ISNUMBER(AUG_26!G147),AUG_26!G147,0))/3)</f>
        <v>0</v>
      </c>
      <c r="N147" s="64">
        <f t="shared" si="27"/>
        <v>0</v>
      </c>
      <c r="O147" s="64">
        <f t="shared" si="28"/>
        <v>0</v>
      </c>
      <c r="P147" s="64">
        <f t="shared" si="29"/>
        <v>0</v>
      </c>
      <c r="Q147" s="65" t="str">
        <f t="shared" si="30"/>
        <v/>
      </c>
      <c r="R147" s="66" t="str">
        <f t="shared" si="31"/>
        <v>STOCKOUT</v>
      </c>
      <c r="S147" s="66" t="str">
        <f t="shared" si="32"/>
        <v>N/A</v>
      </c>
      <c r="T147" s="60"/>
    </row>
    <row r="148" spans="1:20" ht="16.5" customHeight="1" x14ac:dyDescent="0.35">
      <c r="A148" s="72" t="str">
        <f>IF(JAN_26!A148="","",JAN_26!A148)</f>
        <v>ketamin</v>
      </c>
      <c r="B148" s="72" t="str">
        <f>IF(JAN_26!B148="","",JAN_26!B148)</f>
        <v>vial</v>
      </c>
      <c r="C148" s="55">
        <f>IF(JAN_26!C148="","",JAN_26!C148)</f>
        <v>1000</v>
      </c>
      <c r="D148" s="55">
        <f>IF(JUL_26!A148="","",JUL_26!F148)</f>
        <v>20</v>
      </c>
      <c r="E148" s="61"/>
      <c r="F148" s="55">
        <f t="shared" si="22"/>
        <v>20</v>
      </c>
      <c r="G148" s="61"/>
      <c r="H148" s="61"/>
      <c r="I148" s="55">
        <f t="shared" si="23"/>
        <v>0</v>
      </c>
      <c r="J148" s="55" t="str">
        <f t="shared" si="24"/>
        <v/>
      </c>
      <c r="K148" s="55">
        <f t="shared" si="25"/>
        <v>0</v>
      </c>
      <c r="L148" s="55">
        <f t="shared" si="26"/>
        <v>20000</v>
      </c>
      <c r="M148" s="67">
        <f>IF(A148="",0,(IF(ISNUMBER(JUN_26!G148),JUN_26!G148,0)+IF(ISNUMBER(JUL_26!G148),JUL_26!G148,0)+IF(ISNUMBER(AUG_26!G148),AUG_26!G148,0))/3)</f>
        <v>0</v>
      </c>
      <c r="N148" s="67">
        <f t="shared" si="27"/>
        <v>0</v>
      </c>
      <c r="O148" s="67">
        <f t="shared" si="28"/>
        <v>0</v>
      </c>
      <c r="P148" s="67">
        <f t="shared" si="29"/>
        <v>0</v>
      </c>
      <c r="Q148" s="68" t="str">
        <f t="shared" si="30"/>
        <v/>
      </c>
      <c r="R148" s="69" t="str">
        <f t="shared" si="31"/>
        <v>OVERSTOCK</v>
      </c>
      <c r="S148" s="69" t="str">
        <f t="shared" si="32"/>
        <v>N/A</v>
      </c>
      <c r="T148" s="60"/>
    </row>
    <row r="149" spans="1:20" ht="16.5" customHeight="1" x14ac:dyDescent="0.35">
      <c r="A149" s="71" t="str">
        <f>IF(JAN_26!A149="","",JAN_26!A149)</f>
        <v>ketoconazole cream</v>
      </c>
      <c r="B149" s="71" t="str">
        <f>IF(JAN_26!B149="","",JAN_26!B149)</f>
        <v>item</v>
      </c>
      <c r="C149" s="53">
        <f>IF(JAN_26!C149="","",JAN_26!C149)</f>
        <v>1000</v>
      </c>
      <c r="D149" s="53">
        <f>IF(JUL_26!A149="","",JUL_26!F149)</f>
        <v>0</v>
      </c>
      <c r="E149" s="61"/>
      <c r="F149" s="53">
        <f t="shared" si="22"/>
        <v>0</v>
      </c>
      <c r="G149" s="61"/>
      <c r="H149" s="61"/>
      <c r="I149" s="53">
        <f t="shared" si="23"/>
        <v>0</v>
      </c>
      <c r="J149" s="53" t="str">
        <f t="shared" si="24"/>
        <v/>
      </c>
      <c r="K149" s="53">
        <f t="shared" si="25"/>
        <v>0</v>
      </c>
      <c r="L149" s="53">
        <f t="shared" si="26"/>
        <v>0</v>
      </c>
      <c r="M149" s="64">
        <f>IF(A149="",0,(IF(ISNUMBER(JUN_26!G149),JUN_26!G149,0)+IF(ISNUMBER(JUL_26!G149),JUL_26!G149,0)+IF(ISNUMBER(AUG_26!G149),AUG_26!G149,0))/3)</f>
        <v>0</v>
      </c>
      <c r="N149" s="64">
        <f t="shared" si="27"/>
        <v>0</v>
      </c>
      <c r="O149" s="64">
        <f t="shared" si="28"/>
        <v>0</v>
      </c>
      <c r="P149" s="64">
        <f t="shared" si="29"/>
        <v>0</v>
      </c>
      <c r="Q149" s="65" t="str">
        <f t="shared" si="30"/>
        <v/>
      </c>
      <c r="R149" s="66" t="str">
        <f t="shared" si="31"/>
        <v>STOCKOUT</v>
      </c>
      <c r="S149" s="66" t="str">
        <f t="shared" si="32"/>
        <v>N/A</v>
      </c>
      <c r="T149" s="60"/>
    </row>
    <row r="150" spans="1:20" ht="16.5" customHeight="1" x14ac:dyDescent="0.35">
      <c r="A150" s="72" t="str">
        <f>IF(JAN_26!A150="","",JAN_26!A150)</f>
        <v>ketoconazole TABLETS</v>
      </c>
      <c r="B150" s="72" t="str">
        <f>IF(JAN_26!B150="","",JAN_26!B150)</f>
        <v>tablet</v>
      </c>
      <c r="C150" s="55">
        <f>IF(JAN_26!C150="","",JAN_26!C150)</f>
        <v>100</v>
      </c>
      <c r="D150" s="55">
        <f>IF(JUL_26!A150="","",JUL_26!F150)</f>
        <v>0</v>
      </c>
      <c r="E150" s="61"/>
      <c r="F150" s="55">
        <f t="shared" si="22"/>
        <v>0</v>
      </c>
      <c r="G150" s="61"/>
      <c r="H150" s="61"/>
      <c r="I150" s="55">
        <f t="shared" si="23"/>
        <v>0</v>
      </c>
      <c r="J150" s="55" t="str">
        <f t="shared" si="24"/>
        <v/>
      </c>
      <c r="K150" s="55">
        <f t="shared" si="25"/>
        <v>0</v>
      </c>
      <c r="L150" s="55">
        <f t="shared" si="26"/>
        <v>0</v>
      </c>
      <c r="M150" s="67">
        <f>IF(A150="",0,(IF(ISNUMBER(JUN_26!G150),JUN_26!G150,0)+IF(ISNUMBER(JUL_26!G150),JUL_26!G150,0)+IF(ISNUMBER(AUG_26!G150),AUG_26!G150,0))/3)</f>
        <v>0</v>
      </c>
      <c r="N150" s="67">
        <f t="shared" si="27"/>
        <v>0</v>
      </c>
      <c r="O150" s="67">
        <f t="shared" si="28"/>
        <v>0</v>
      </c>
      <c r="P150" s="67">
        <f t="shared" si="29"/>
        <v>0</v>
      </c>
      <c r="Q150" s="68" t="str">
        <f t="shared" si="30"/>
        <v/>
      </c>
      <c r="R150" s="69" t="str">
        <f t="shared" si="31"/>
        <v>STOCKOUT</v>
      </c>
      <c r="S150" s="69" t="str">
        <f t="shared" si="32"/>
        <v>N/A</v>
      </c>
      <c r="T150" s="60"/>
    </row>
    <row r="151" spans="1:20" ht="16.5" customHeight="1" x14ac:dyDescent="0.35">
      <c r="A151" s="71" t="str">
        <f>IF(JAN_26!A151="","",JAN_26!A151)</f>
        <v>KLIPAL</v>
      </c>
      <c r="B151" s="71" t="str">
        <f>IF(JAN_26!B151="","",JAN_26!B151)</f>
        <v>tablet</v>
      </c>
      <c r="C151" s="53">
        <f>IF(JAN_26!C151="","",JAN_26!C151)</f>
        <v>200</v>
      </c>
      <c r="D151" s="53">
        <f>IF(JUL_26!A151="","",JUL_26!F151)</f>
        <v>0</v>
      </c>
      <c r="E151" s="61"/>
      <c r="F151" s="53">
        <f t="shared" si="22"/>
        <v>0</v>
      </c>
      <c r="G151" s="61"/>
      <c r="H151" s="61"/>
      <c r="I151" s="53">
        <f t="shared" si="23"/>
        <v>0</v>
      </c>
      <c r="J151" s="53" t="str">
        <f t="shared" si="24"/>
        <v/>
      </c>
      <c r="K151" s="53">
        <f t="shared" si="25"/>
        <v>0</v>
      </c>
      <c r="L151" s="53">
        <f t="shared" si="26"/>
        <v>0</v>
      </c>
      <c r="M151" s="64">
        <f>IF(A151="",0,(IF(ISNUMBER(JUN_26!G151),JUN_26!G151,0)+IF(ISNUMBER(JUL_26!G151),JUL_26!G151,0)+IF(ISNUMBER(AUG_26!G151),AUG_26!G151,0))/3)</f>
        <v>0</v>
      </c>
      <c r="N151" s="64">
        <f t="shared" si="27"/>
        <v>0</v>
      </c>
      <c r="O151" s="64">
        <f t="shared" si="28"/>
        <v>0</v>
      </c>
      <c r="P151" s="64">
        <f t="shared" si="29"/>
        <v>0</v>
      </c>
      <c r="Q151" s="65" t="str">
        <f t="shared" si="30"/>
        <v/>
      </c>
      <c r="R151" s="66" t="str">
        <f t="shared" si="31"/>
        <v>STOCKOUT</v>
      </c>
      <c r="S151" s="66" t="str">
        <f t="shared" si="32"/>
        <v>N/A</v>
      </c>
      <c r="T151" s="60"/>
    </row>
    <row r="152" spans="1:20" ht="16.5" customHeight="1" x14ac:dyDescent="0.35">
      <c r="A152" s="72" t="str">
        <f>IF(JAN_26!A152="","",JAN_26!A152)</f>
        <v>levefloxacine</v>
      </c>
      <c r="B152" s="72" t="str">
        <f>IF(JAN_26!B152="","",JAN_26!B152)</f>
        <v>tabs</v>
      </c>
      <c r="C152" s="55">
        <f>IF(JAN_26!C152="","",JAN_26!C152)</f>
        <v>150</v>
      </c>
      <c r="D152" s="55">
        <f>IF(JUL_26!A152="","",JUL_26!F152)</f>
        <v>0</v>
      </c>
      <c r="E152" s="61"/>
      <c r="F152" s="55">
        <f t="shared" si="22"/>
        <v>0</v>
      </c>
      <c r="G152" s="61"/>
      <c r="H152" s="61"/>
      <c r="I152" s="55">
        <f t="shared" si="23"/>
        <v>0</v>
      </c>
      <c r="J152" s="55" t="str">
        <f t="shared" si="24"/>
        <v/>
      </c>
      <c r="K152" s="55">
        <f t="shared" si="25"/>
        <v>0</v>
      </c>
      <c r="L152" s="55">
        <f t="shared" si="26"/>
        <v>0</v>
      </c>
      <c r="M152" s="67">
        <f>IF(A152="",0,(IF(ISNUMBER(JUN_26!G152),JUN_26!G152,0)+IF(ISNUMBER(JUL_26!G152),JUL_26!G152,0)+IF(ISNUMBER(AUG_26!G152),AUG_26!G152,0))/3)</f>
        <v>0</v>
      </c>
      <c r="N152" s="67">
        <f t="shared" si="27"/>
        <v>0</v>
      </c>
      <c r="O152" s="67">
        <f t="shared" si="28"/>
        <v>0</v>
      </c>
      <c r="P152" s="67">
        <f t="shared" si="29"/>
        <v>0</v>
      </c>
      <c r="Q152" s="68" t="str">
        <f t="shared" si="30"/>
        <v/>
      </c>
      <c r="R152" s="69" t="str">
        <f t="shared" si="31"/>
        <v>STOCKOUT</v>
      </c>
      <c r="S152" s="69" t="str">
        <f t="shared" si="32"/>
        <v>N/A</v>
      </c>
      <c r="T152" s="60"/>
    </row>
    <row r="153" spans="1:20" ht="16.5" customHeight="1" x14ac:dyDescent="0.35">
      <c r="A153" s="71" t="str">
        <f>IF(JAN_26!A153="","",JAN_26!A153)</f>
        <v>lidocaine</v>
      </c>
      <c r="B153" s="71" t="str">
        <f>IF(JAN_26!B153="","",JAN_26!B153)</f>
        <v>vial</v>
      </c>
      <c r="C153" s="53">
        <f>IF(JAN_26!C153="","",JAN_26!C153)</f>
        <v>1200</v>
      </c>
      <c r="D153" s="53">
        <f>IF(JUL_26!A153="","",JUL_26!F153)</f>
        <v>47</v>
      </c>
      <c r="E153" s="61"/>
      <c r="F153" s="53">
        <f t="shared" si="22"/>
        <v>47</v>
      </c>
      <c r="G153" s="61"/>
      <c r="H153" s="61"/>
      <c r="I153" s="53">
        <f t="shared" si="23"/>
        <v>0</v>
      </c>
      <c r="J153" s="53" t="str">
        <f t="shared" si="24"/>
        <v/>
      </c>
      <c r="K153" s="53">
        <f t="shared" si="25"/>
        <v>0</v>
      </c>
      <c r="L153" s="53">
        <f t="shared" si="26"/>
        <v>56400</v>
      </c>
      <c r="M153" s="64">
        <f>IF(A153="",0,(IF(ISNUMBER(JUN_26!G153),JUN_26!G153,0)+IF(ISNUMBER(JUL_26!G153),JUL_26!G153,0)+IF(ISNUMBER(AUG_26!G153),AUG_26!G153,0))/3)</f>
        <v>0</v>
      </c>
      <c r="N153" s="64">
        <f t="shared" si="27"/>
        <v>0</v>
      </c>
      <c r="O153" s="64">
        <f t="shared" si="28"/>
        <v>0</v>
      </c>
      <c r="P153" s="64">
        <f t="shared" si="29"/>
        <v>0</v>
      </c>
      <c r="Q153" s="65" t="str">
        <f t="shared" si="30"/>
        <v/>
      </c>
      <c r="R153" s="66" t="str">
        <f t="shared" si="31"/>
        <v>OVERSTOCK</v>
      </c>
      <c r="S153" s="66" t="str">
        <f t="shared" si="32"/>
        <v>N/A</v>
      </c>
      <c r="T153" s="60"/>
    </row>
    <row r="154" spans="1:20" ht="16.5" customHeight="1" x14ac:dyDescent="0.35">
      <c r="A154" s="72" t="str">
        <f>IF(JAN_26!A154="","",JAN_26!A154)</f>
        <v>lidocaine (1%)</v>
      </c>
      <c r="B154" s="72" t="str">
        <f>IF(JAN_26!B154="","",JAN_26!B154)</f>
        <v>inj</v>
      </c>
      <c r="C154" s="55">
        <f>IF(JAN_26!C154="","",JAN_26!C154)</f>
        <v>500</v>
      </c>
      <c r="D154" s="55">
        <f>IF(JUL_26!A154="","",JUL_26!F154)</f>
        <v>0</v>
      </c>
      <c r="E154" s="61"/>
      <c r="F154" s="55">
        <f t="shared" si="22"/>
        <v>0</v>
      </c>
      <c r="G154" s="61"/>
      <c r="H154" s="61"/>
      <c r="I154" s="55">
        <f t="shared" si="23"/>
        <v>0</v>
      </c>
      <c r="J154" s="55" t="str">
        <f t="shared" si="24"/>
        <v/>
      </c>
      <c r="K154" s="55">
        <f t="shared" si="25"/>
        <v>0</v>
      </c>
      <c r="L154" s="55">
        <f t="shared" si="26"/>
        <v>0</v>
      </c>
      <c r="M154" s="67">
        <f>IF(A154="",0,(IF(ISNUMBER(JUN_26!G154),JUN_26!G154,0)+IF(ISNUMBER(JUL_26!G154),JUL_26!G154,0)+IF(ISNUMBER(AUG_26!G154),AUG_26!G154,0))/3)</f>
        <v>0</v>
      </c>
      <c r="N154" s="67">
        <f t="shared" si="27"/>
        <v>0</v>
      </c>
      <c r="O154" s="67">
        <f t="shared" si="28"/>
        <v>0</v>
      </c>
      <c r="P154" s="67">
        <f t="shared" si="29"/>
        <v>0</v>
      </c>
      <c r="Q154" s="68" t="str">
        <f t="shared" si="30"/>
        <v/>
      </c>
      <c r="R154" s="69" t="str">
        <f t="shared" si="31"/>
        <v>STOCKOUT</v>
      </c>
      <c r="S154" s="69" t="str">
        <f t="shared" si="32"/>
        <v>N/A</v>
      </c>
      <c r="T154" s="60"/>
    </row>
    <row r="155" spans="1:20" ht="16.5" customHeight="1" x14ac:dyDescent="0.35">
      <c r="A155" s="71" t="str">
        <f>IF(JAN_26!A155="","",JAN_26!A155)</f>
        <v>lidocaine + adrenaline</v>
      </c>
      <c r="B155" s="71" t="str">
        <f>IF(JAN_26!B155="","",JAN_26!B155)</f>
        <v>vial</v>
      </c>
      <c r="C155" s="53">
        <f>IF(JAN_26!C155="","",JAN_26!C155)</f>
        <v>1500</v>
      </c>
      <c r="D155" s="53">
        <f>IF(JUL_26!A155="","",JUL_26!F155)</f>
        <v>0</v>
      </c>
      <c r="E155" s="61"/>
      <c r="F155" s="53">
        <f t="shared" si="22"/>
        <v>0</v>
      </c>
      <c r="G155" s="61"/>
      <c r="H155" s="61"/>
      <c r="I155" s="53">
        <f t="shared" si="23"/>
        <v>0</v>
      </c>
      <c r="J155" s="53" t="str">
        <f t="shared" si="24"/>
        <v/>
      </c>
      <c r="K155" s="53">
        <f t="shared" si="25"/>
        <v>0</v>
      </c>
      <c r="L155" s="53">
        <f t="shared" si="26"/>
        <v>0</v>
      </c>
      <c r="M155" s="64">
        <f>IF(A155="",0,(IF(ISNUMBER(JUN_26!G155),JUN_26!G155,0)+IF(ISNUMBER(JUL_26!G155),JUL_26!G155,0)+IF(ISNUMBER(AUG_26!G155),AUG_26!G155,0))/3)</f>
        <v>0</v>
      </c>
      <c r="N155" s="64">
        <f t="shared" si="27"/>
        <v>0</v>
      </c>
      <c r="O155" s="64">
        <f t="shared" si="28"/>
        <v>0</v>
      </c>
      <c r="P155" s="64">
        <f t="shared" si="29"/>
        <v>0</v>
      </c>
      <c r="Q155" s="65" t="str">
        <f t="shared" si="30"/>
        <v/>
      </c>
      <c r="R155" s="66" t="str">
        <f t="shared" si="31"/>
        <v>STOCKOUT</v>
      </c>
      <c r="S155" s="66" t="str">
        <f t="shared" si="32"/>
        <v>N/A</v>
      </c>
      <c r="T155" s="60"/>
    </row>
    <row r="156" spans="1:20" ht="16.5" customHeight="1" x14ac:dyDescent="0.35">
      <c r="A156" s="72" t="str">
        <f>IF(JAN_26!A156="","",JAN_26!A156)</f>
        <v>Lisinopril 10 mg</v>
      </c>
      <c r="B156" s="72" t="str">
        <f>IF(JAN_26!B156="","",JAN_26!B156)</f>
        <v>tablet</v>
      </c>
      <c r="C156" s="55">
        <f>IF(JAN_26!C156="","",JAN_26!C156)</f>
        <v>300</v>
      </c>
      <c r="D156" s="55">
        <f>IF(JUL_26!A156="","",JUL_26!F156)</f>
        <v>0</v>
      </c>
      <c r="E156" s="61"/>
      <c r="F156" s="55">
        <f t="shared" si="22"/>
        <v>0</v>
      </c>
      <c r="G156" s="61"/>
      <c r="H156" s="61"/>
      <c r="I156" s="55">
        <f t="shared" si="23"/>
        <v>0</v>
      </c>
      <c r="J156" s="55" t="str">
        <f t="shared" si="24"/>
        <v/>
      </c>
      <c r="K156" s="55">
        <f t="shared" si="25"/>
        <v>0</v>
      </c>
      <c r="L156" s="55">
        <f t="shared" si="26"/>
        <v>0</v>
      </c>
      <c r="M156" s="67">
        <f>IF(A156="",0,(IF(ISNUMBER(JUN_26!G156),JUN_26!G156,0)+IF(ISNUMBER(JUL_26!G156),JUL_26!G156,0)+IF(ISNUMBER(AUG_26!G156),AUG_26!G156,0))/3)</f>
        <v>0</v>
      </c>
      <c r="N156" s="67">
        <f t="shared" si="27"/>
        <v>0</v>
      </c>
      <c r="O156" s="67">
        <f t="shared" si="28"/>
        <v>0</v>
      </c>
      <c r="P156" s="67">
        <f t="shared" si="29"/>
        <v>0</v>
      </c>
      <c r="Q156" s="68" t="str">
        <f t="shared" si="30"/>
        <v/>
      </c>
      <c r="R156" s="69" t="str">
        <f t="shared" si="31"/>
        <v>STOCKOUT</v>
      </c>
      <c r="S156" s="69" t="str">
        <f t="shared" si="32"/>
        <v>N/A</v>
      </c>
      <c r="T156" s="60"/>
    </row>
    <row r="157" spans="1:20" ht="16.5" customHeight="1" x14ac:dyDescent="0.35">
      <c r="A157" s="71" t="str">
        <f>IF(JAN_26!A157="","",JAN_26!A157)</f>
        <v>Lisinoprile 20mg</v>
      </c>
      <c r="B157" s="71" t="str">
        <f>IF(JAN_26!B157="","",JAN_26!B157)</f>
        <v>tablet</v>
      </c>
      <c r="C157" s="53">
        <f>IF(JAN_26!C157="","",JAN_26!C157)</f>
        <v>350</v>
      </c>
      <c r="D157" s="53">
        <f>IF(JUL_26!A157="","",JUL_26!F157)</f>
        <v>0</v>
      </c>
      <c r="E157" s="61"/>
      <c r="F157" s="53">
        <f t="shared" si="22"/>
        <v>0</v>
      </c>
      <c r="G157" s="61"/>
      <c r="H157" s="61"/>
      <c r="I157" s="53">
        <f t="shared" si="23"/>
        <v>0</v>
      </c>
      <c r="J157" s="53" t="str">
        <f t="shared" si="24"/>
        <v/>
      </c>
      <c r="K157" s="53">
        <f t="shared" si="25"/>
        <v>0</v>
      </c>
      <c r="L157" s="53">
        <f t="shared" si="26"/>
        <v>0</v>
      </c>
      <c r="M157" s="64">
        <f>IF(A157="",0,(IF(ISNUMBER(JUN_26!G157),JUN_26!G157,0)+IF(ISNUMBER(JUL_26!G157),JUL_26!G157,0)+IF(ISNUMBER(AUG_26!G157),AUG_26!G157,0))/3)</f>
        <v>0</v>
      </c>
      <c r="N157" s="64">
        <f t="shared" si="27"/>
        <v>0</v>
      </c>
      <c r="O157" s="64">
        <f t="shared" si="28"/>
        <v>0</v>
      </c>
      <c r="P157" s="64">
        <f t="shared" si="29"/>
        <v>0</v>
      </c>
      <c r="Q157" s="65" t="str">
        <f t="shared" si="30"/>
        <v/>
      </c>
      <c r="R157" s="66" t="str">
        <f t="shared" si="31"/>
        <v>STOCKOUT</v>
      </c>
      <c r="S157" s="66" t="str">
        <f t="shared" si="32"/>
        <v>N/A</v>
      </c>
      <c r="T157" s="60"/>
    </row>
    <row r="158" spans="1:20" ht="16.5" customHeight="1" x14ac:dyDescent="0.35">
      <c r="A158" s="72" t="str">
        <f>IF(JAN_26!A158="","",JAN_26!A158)</f>
        <v>litacod tab</v>
      </c>
      <c r="B158" s="72" t="str">
        <f>IF(JAN_26!B158="","",JAN_26!B158)</f>
        <v>tablet</v>
      </c>
      <c r="C158" s="55">
        <f>IF(JAN_26!C158="","",JAN_26!C158)</f>
        <v>75</v>
      </c>
      <c r="D158" s="55">
        <f>IF(JUL_26!A158="","",JUL_26!F158)</f>
        <v>0</v>
      </c>
      <c r="E158" s="61"/>
      <c r="F158" s="55">
        <f t="shared" si="22"/>
        <v>0</v>
      </c>
      <c r="G158" s="61"/>
      <c r="H158" s="61"/>
      <c r="I158" s="55">
        <f t="shared" si="23"/>
        <v>0</v>
      </c>
      <c r="J158" s="55" t="str">
        <f t="shared" si="24"/>
        <v/>
      </c>
      <c r="K158" s="55">
        <f t="shared" si="25"/>
        <v>0</v>
      </c>
      <c r="L158" s="55">
        <f t="shared" si="26"/>
        <v>0</v>
      </c>
      <c r="M158" s="67">
        <f>IF(A158="",0,(IF(ISNUMBER(JUN_26!G158),JUN_26!G158,0)+IF(ISNUMBER(JUL_26!G158),JUL_26!G158,0)+IF(ISNUMBER(AUG_26!G158),AUG_26!G158,0))/3)</f>
        <v>0</v>
      </c>
      <c r="N158" s="67">
        <f t="shared" si="27"/>
        <v>0</v>
      </c>
      <c r="O158" s="67">
        <f t="shared" si="28"/>
        <v>0</v>
      </c>
      <c r="P158" s="67">
        <f t="shared" si="29"/>
        <v>0</v>
      </c>
      <c r="Q158" s="68" t="str">
        <f t="shared" si="30"/>
        <v/>
      </c>
      <c r="R158" s="69" t="str">
        <f t="shared" si="31"/>
        <v>STOCKOUT</v>
      </c>
      <c r="S158" s="69" t="str">
        <f t="shared" si="32"/>
        <v>N/A</v>
      </c>
      <c r="T158" s="60"/>
    </row>
    <row r="159" spans="1:20" ht="16.5" customHeight="1" x14ac:dyDescent="0.35">
      <c r="A159" s="71" t="str">
        <f>IF(JAN_26!A159="","",JAN_26!A159)</f>
        <v>litacold sp</v>
      </c>
      <c r="B159" s="71" t="str">
        <f>IF(JAN_26!B159="","",JAN_26!B159)</f>
        <v>bottle</v>
      </c>
      <c r="C159" s="53">
        <f>IF(JAN_26!C159="","",JAN_26!C159)</f>
        <v>1700</v>
      </c>
      <c r="D159" s="53">
        <f>IF(JUL_26!A159="","",JUL_26!F159)</f>
        <v>0</v>
      </c>
      <c r="E159" s="61"/>
      <c r="F159" s="53">
        <f t="shared" si="22"/>
        <v>0</v>
      </c>
      <c r="G159" s="61"/>
      <c r="H159" s="61"/>
      <c r="I159" s="53">
        <f t="shared" si="23"/>
        <v>0</v>
      </c>
      <c r="J159" s="53" t="str">
        <f t="shared" si="24"/>
        <v/>
      </c>
      <c r="K159" s="53">
        <f t="shared" si="25"/>
        <v>0</v>
      </c>
      <c r="L159" s="53">
        <f t="shared" si="26"/>
        <v>0</v>
      </c>
      <c r="M159" s="64">
        <f>IF(A159="",0,(IF(ISNUMBER(JUN_26!G159),JUN_26!G159,0)+IF(ISNUMBER(JUL_26!G159),JUL_26!G159,0)+IF(ISNUMBER(AUG_26!G159),AUG_26!G159,0))/3)</f>
        <v>0</v>
      </c>
      <c r="N159" s="64">
        <f t="shared" si="27"/>
        <v>0</v>
      </c>
      <c r="O159" s="64">
        <f t="shared" si="28"/>
        <v>0</v>
      </c>
      <c r="P159" s="64">
        <f t="shared" si="29"/>
        <v>0</v>
      </c>
      <c r="Q159" s="65" t="str">
        <f t="shared" si="30"/>
        <v/>
      </c>
      <c r="R159" s="66" t="str">
        <f t="shared" si="31"/>
        <v>STOCKOUT</v>
      </c>
      <c r="S159" s="66" t="str">
        <f t="shared" si="32"/>
        <v>N/A</v>
      </c>
      <c r="T159" s="60"/>
    </row>
    <row r="160" spans="1:20" ht="16.5" customHeight="1" x14ac:dyDescent="0.35">
      <c r="A160" s="72" t="str">
        <f>IF(JAN_26!A160="","",JAN_26!A160)</f>
        <v>LLINS</v>
      </c>
      <c r="B160" s="72" t="str">
        <f>IF(JAN_26!B160="","",JAN_26!B160)</f>
        <v>item</v>
      </c>
      <c r="C160" s="55" t="str">
        <f>IF(JAN_26!C160="","",JAN_26!C160)</f>
        <v/>
      </c>
      <c r="D160" s="55">
        <f>IF(JUL_26!A160="","",JUL_26!F160)</f>
        <v>0</v>
      </c>
      <c r="E160" s="61"/>
      <c r="F160" s="55">
        <f t="shared" si="22"/>
        <v>0</v>
      </c>
      <c r="G160" s="61"/>
      <c r="H160" s="61"/>
      <c r="I160" s="55">
        <f t="shared" si="23"/>
        <v>0</v>
      </c>
      <c r="J160" s="55" t="str">
        <f t="shared" si="24"/>
        <v/>
      </c>
      <c r="K160" s="55">
        <f t="shared" si="25"/>
        <v>0</v>
      </c>
      <c r="L160" s="55">
        <f t="shared" si="26"/>
        <v>0</v>
      </c>
      <c r="M160" s="67">
        <f>IF(A160="",0,(IF(ISNUMBER(JUN_26!G160),JUN_26!G160,0)+IF(ISNUMBER(JUL_26!G160),JUL_26!G160,0)+IF(ISNUMBER(AUG_26!G160),AUG_26!G160,0))/3)</f>
        <v>0</v>
      </c>
      <c r="N160" s="67">
        <f t="shared" si="27"/>
        <v>0</v>
      </c>
      <c r="O160" s="67">
        <f t="shared" si="28"/>
        <v>0</v>
      </c>
      <c r="P160" s="67">
        <f t="shared" si="29"/>
        <v>0</v>
      </c>
      <c r="Q160" s="68" t="str">
        <f t="shared" si="30"/>
        <v/>
      </c>
      <c r="R160" s="69" t="str">
        <f t="shared" si="31"/>
        <v>STOCKOUT</v>
      </c>
      <c r="S160" s="69" t="str">
        <f t="shared" si="32"/>
        <v>N/A</v>
      </c>
      <c r="T160" s="60"/>
    </row>
    <row r="161" spans="1:20" ht="16.5" customHeight="1" x14ac:dyDescent="0.35">
      <c r="A161" s="71" t="str">
        <f>IF(JAN_26!A161="","",JAN_26!A161)</f>
        <v>Loperamide</v>
      </c>
      <c r="B161" s="71" t="str">
        <f>IF(JAN_26!B161="","",JAN_26!B161)</f>
        <v>tablet</v>
      </c>
      <c r="C161" s="53">
        <f>IF(JAN_26!C161="","",JAN_26!C161)</f>
        <v>50</v>
      </c>
      <c r="D161" s="53">
        <f>IF(JUL_26!A161="","",JUL_26!F161)</f>
        <v>0</v>
      </c>
      <c r="E161" s="61"/>
      <c r="F161" s="53">
        <f t="shared" si="22"/>
        <v>0</v>
      </c>
      <c r="G161" s="61"/>
      <c r="H161" s="61"/>
      <c r="I161" s="53">
        <f t="shared" si="23"/>
        <v>0</v>
      </c>
      <c r="J161" s="53" t="str">
        <f t="shared" si="24"/>
        <v/>
      </c>
      <c r="K161" s="53">
        <f t="shared" si="25"/>
        <v>0</v>
      </c>
      <c r="L161" s="53">
        <f t="shared" si="26"/>
        <v>0</v>
      </c>
      <c r="M161" s="64">
        <f>IF(A161="",0,(IF(ISNUMBER(JUN_26!G161),JUN_26!G161,0)+IF(ISNUMBER(JUL_26!G161),JUL_26!G161,0)+IF(ISNUMBER(AUG_26!G161),AUG_26!G161,0))/3)</f>
        <v>0</v>
      </c>
      <c r="N161" s="64">
        <f t="shared" si="27"/>
        <v>0</v>
      </c>
      <c r="O161" s="64">
        <f t="shared" si="28"/>
        <v>0</v>
      </c>
      <c r="P161" s="64">
        <f t="shared" si="29"/>
        <v>0</v>
      </c>
      <c r="Q161" s="65" t="str">
        <f t="shared" si="30"/>
        <v/>
      </c>
      <c r="R161" s="66" t="str">
        <f t="shared" si="31"/>
        <v>STOCKOUT</v>
      </c>
      <c r="S161" s="66" t="str">
        <f t="shared" si="32"/>
        <v>N/A</v>
      </c>
      <c r="T161" s="60"/>
    </row>
    <row r="162" spans="1:20" ht="16.5" customHeight="1" x14ac:dyDescent="0.35">
      <c r="A162" s="72" t="str">
        <f>IF(JAN_26!A162="","",JAN_26!A162)</f>
        <v>loratadine</v>
      </c>
      <c r="B162" s="72" t="str">
        <f>IF(JAN_26!B162="","",JAN_26!B162)</f>
        <v>tab</v>
      </c>
      <c r="C162" s="55">
        <f>IF(JAN_26!C162="","",JAN_26!C162)</f>
        <v>250</v>
      </c>
      <c r="D162" s="55">
        <f>IF(JUL_26!A162="","",JUL_26!F162)</f>
        <v>0</v>
      </c>
      <c r="E162" s="61"/>
      <c r="F162" s="55">
        <f t="shared" si="22"/>
        <v>0</v>
      </c>
      <c r="G162" s="61"/>
      <c r="H162" s="61"/>
      <c r="I162" s="55">
        <f t="shared" si="23"/>
        <v>0</v>
      </c>
      <c r="J162" s="55" t="str">
        <f t="shared" si="24"/>
        <v/>
      </c>
      <c r="K162" s="55">
        <f t="shared" si="25"/>
        <v>0</v>
      </c>
      <c r="L162" s="55">
        <f t="shared" si="26"/>
        <v>0</v>
      </c>
      <c r="M162" s="67">
        <f>IF(A162="",0,(IF(ISNUMBER(JUN_26!G162),JUN_26!G162,0)+IF(ISNUMBER(JUL_26!G162),JUL_26!G162,0)+IF(ISNUMBER(AUG_26!G162),AUG_26!G162,0))/3)</f>
        <v>0</v>
      </c>
      <c r="N162" s="67">
        <f t="shared" si="27"/>
        <v>0</v>
      </c>
      <c r="O162" s="67">
        <f t="shared" si="28"/>
        <v>0</v>
      </c>
      <c r="P162" s="67">
        <f t="shared" si="29"/>
        <v>0</v>
      </c>
      <c r="Q162" s="68" t="str">
        <f t="shared" si="30"/>
        <v/>
      </c>
      <c r="R162" s="69" t="str">
        <f t="shared" si="31"/>
        <v>STOCKOUT</v>
      </c>
      <c r="S162" s="69" t="str">
        <f t="shared" si="32"/>
        <v>N/A</v>
      </c>
      <c r="T162" s="60"/>
    </row>
    <row r="163" spans="1:20" ht="16.5" customHeight="1" x14ac:dyDescent="0.35">
      <c r="A163" s="71" t="str">
        <f>IF(JAN_26!A163="","",JAN_26!A163)</f>
        <v>Loxen inj</v>
      </c>
      <c r="B163" s="71" t="str">
        <f>IF(JAN_26!B163="","",JAN_26!B163)</f>
        <v>amp</v>
      </c>
      <c r="C163" s="53">
        <f>IF(JAN_26!C163="","",JAN_26!C163)</f>
        <v>2000</v>
      </c>
      <c r="D163" s="53">
        <f>IF(JUL_26!A163="","",JUL_26!F163)</f>
        <v>0</v>
      </c>
      <c r="E163" s="61"/>
      <c r="F163" s="53">
        <f t="shared" si="22"/>
        <v>0</v>
      </c>
      <c r="G163" s="61"/>
      <c r="H163" s="61"/>
      <c r="I163" s="53">
        <f t="shared" si="23"/>
        <v>0</v>
      </c>
      <c r="J163" s="53" t="str">
        <f t="shared" si="24"/>
        <v/>
      </c>
      <c r="K163" s="53">
        <f t="shared" si="25"/>
        <v>0</v>
      </c>
      <c r="L163" s="53">
        <f t="shared" si="26"/>
        <v>0</v>
      </c>
      <c r="M163" s="64">
        <f>IF(A163="",0,(IF(ISNUMBER(JUN_26!G163),JUN_26!G163,0)+IF(ISNUMBER(JUL_26!G163),JUL_26!G163,0)+IF(ISNUMBER(AUG_26!G163),AUG_26!G163,0))/3)</f>
        <v>0</v>
      </c>
      <c r="N163" s="64">
        <f t="shared" si="27"/>
        <v>0</v>
      </c>
      <c r="O163" s="64">
        <f t="shared" si="28"/>
        <v>0</v>
      </c>
      <c r="P163" s="64">
        <f t="shared" si="29"/>
        <v>0</v>
      </c>
      <c r="Q163" s="65" t="str">
        <f t="shared" si="30"/>
        <v/>
      </c>
      <c r="R163" s="66" t="str">
        <f t="shared" si="31"/>
        <v>STOCKOUT</v>
      </c>
      <c r="S163" s="66" t="str">
        <f t="shared" si="32"/>
        <v>N/A</v>
      </c>
      <c r="T163" s="60"/>
    </row>
    <row r="164" spans="1:20" ht="16.5" customHeight="1" x14ac:dyDescent="0.35">
      <c r="A164" s="72" t="str">
        <f>IF(JAN_26!A164="","",JAN_26!A164)</f>
        <v>Maalox</v>
      </c>
      <c r="B164" s="72" t="str">
        <f>IF(JAN_26!B164="","",JAN_26!B164)</f>
        <v>sachet</v>
      </c>
      <c r="C164" s="55">
        <f>IF(JAN_26!C164="","",JAN_26!C164)</f>
        <v>200</v>
      </c>
      <c r="D164" s="55">
        <f>IF(JUL_26!A164="","",JUL_26!F164)</f>
        <v>0</v>
      </c>
      <c r="E164" s="61"/>
      <c r="F164" s="55">
        <f t="shared" si="22"/>
        <v>0</v>
      </c>
      <c r="G164" s="61"/>
      <c r="H164" s="61"/>
      <c r="I164" s="55">
        <f t="shared" si="23"/>
        <v>0</v>
      </c>
      <c r="J164" s="55" t="str">
        <f t="shared" si="24"/>
        <v/>
      </c>
      <c r="K164" s="55">
        <f t="shared" si="25"/>
        <v>0</v>
      </c>
      <c r="L164" s="55">
        <f t="shared" si="26"/>
        <v>0</v>
      </c>
      <c r="M164" s="67">
        <f>IF(A164="",0,(IF(ISNUMBER(JUN_26!G164),JUN_26!G164,0)+IF(ISNUMBER(JUL_26!G164),JUL_26!G164,0)+IF(ISNUMBER(AUG_26!G164),AUG_26!G164,0))/3)</f>
        <v>0</v>
      </c>
      <c r="N164" s="67">
        <f t="shared" si="27"/>
        <v>0</v>
      </c>
      <c r="O164" s="67">
        <f t="shared" si="28"/>
        <v>0</v>
      </c>
      <c r="P164" s="67">
        <f t="shared" si="29"/>
        <v>0</v>
      </c>
      <c r="Q164" s="68" t="str">
        <f t="shared" si="30"/>
        <v/>
      </c>
      <c r="R164" s="69" t="str">
        <f t="shared" si="31"/>
        <v>STOCKOUT</v>
      </c>
      <c r="S164" s="69" t="str">
        <f t="shared" si="32"/>
        <v>N/A</v>
      </c>
      <c r="T164" s="60"/>
    </row>
    <row r="165" spans="1:20" ht="16.5" customHeight="1" x14ac:dyDescent="0.35">
      <c r="A165" s="71" t="str">
        <f>IF(JAN_26!A165="","",JAN_26!A165)</f>
        <v>Malacure 40/320</v>
      </c>
      <c r="B165" s="71" t="str">
        <f>IF(JAN_26!B165="","",JAN_26!B165)</f>
        <v>box</v>
      </c>
      <c r="C165" s="53">
        <f>IF(JAN_26!C165="","",JAN_26!C165)</f>
        <v>4000</v>
      </c>
      <c r="D165" s="53">
        <f>IF(JUL_26!A165="","",JUL_26!F165)</f>
        <v>0</v>
      </c>
      <c r="E165" s="61"/>
      <c r="F165" s="53">
        <f t="shared" si="22"/>
        <v>0</v>
      </c>
      <c r="G165" s="61"/>
      <c r="H165" s="61"/>
      <c r="I165" s="53">
        <f t="shared" si="23"/>
        <v>0</v>
      </c>
      <c r="J165" s="53" t="str">
        <f t="shared" si="24"/>
        <v/>
      </c>
      <c r="K165" s="53">
        <f t="shared" si="25"/>
        <v>0</v>
      </c>
      <c r="L165" s="53">
        <f t="shared" si="26"/>
        <v>0</v>
      </c>
      <c r="M165" s="64">
        <f>IF(A165="",0,(IF(ISNUMBER(JUN_26!G165),JUN_26!G165,0)+IF(ISNUMBER(JUL_26!G165),JUL_26!G165,0)+IF(ISNUMBER(AUG_26!G165),AUG_26!G165,0))/3)</f>
        <v>0</v>
      </c>
      <c r="N165" s="64">
        <f t="shared" si="27"/>
        <v>0</v>
      </c>
      <c r="O165" s="64">
        <f t="shared" si="28"/>
        <v>0</v>
      </c>
      <c r="P165" s="64">
        <f t="shared" si="29"/>
        <v>0</v>
      </c>
      <c r="Q165" s="65" t="str">
        <f t="shared" si="30"/>
        <v/>
      </c>
      <c r="R165" s="66" t="str">
        <f t="shared" si="31"/>
        <v>STOCKOUT</v>
      </c>
      <c r="S165" s="66" t="str">
        <f t="shared" si="32"/>
        <v>N/A</v>
      </c>
      <c r="T165" s="60"/>
    </row>
    <row r="166" spans="1:20" ht="16.5" customHeight="1" x14ac:dyDescent="0.35">
      <c r="A166" s="72" t="str">
        <f>IF(JAN_26!A166="","",JAN_26!A166)</f>
        <v>Maxidrol eye drop</v>
      </c>
      <c r="B166" s="72" t="str">
        <f>IF(JAN_26!B166="","",JAN_26!B166)</f>
        <v>bottle</v>
      </c>
      <c r="C166" s="55">
        <f>IF(JAN_26!C166="","",JAN_26!C166)</f>
        <v>1600</v>
      </c>
      <c r="D166" s="55">
        <f>IF(JUL_26!A166="","",JUL_26!F166)</f>
        <v>0</v>
      </c>
      <c r="E166" s="61"/>
      <c r="F166" s="55">
        <f t="shared" si="22"/>
        <v>0</v>
      </c>
      <c r="G166" s="61"/>
      <c r="H166" s="61"/>
      <c r="I166" s="55">
        <f t="shared" si="23"/>
        <v>0</v>
      </c>
      <c r="J166" s="55" t="str">
        <f t="shared" si="24"/>
        <v/>
      </c>
      <c r="K166" s="55">
        <f t="shared" si="25"/>
        <v>0</v>
      </c>
      <c r="L166" s="55">
        <f t="shared" si="26"/>
        <v>0</v>
      </c>
      <c r="M166" s="67">
        <f>IF(A166="",0,(IF(ISNUMBER(JUN_26!G166),JUN_26!G166,0)+IF(ISNUMBER(JUL_26!G166),JUL_26!G166,0)+IF(ISNUMBER(AUG_26!G166),AUG_26!G166,0))/3)</f>
        <v>0</v>
      </c>
      <c r="N166" s="67">
        <f t="shared" si="27"/>
        <v>0</v>
      </c>
      <c r="O166" s="67">
        <f t="shared" si="28"/>
        <v>0</v>
      </c>
      <c r="P166" s="67">
        <f t="shared" si="29"/>
        <v>0</v>
      </c>
      <c r="Q166" s="68" t="str">
        <f t="shared" si="30"/>
        <v/>
      </c>
      <c r="R166" s="69" t="str">
        <f t="shared" si="31"/>
        <v>STOCKOUT</v>
      </c>
      <c r="S166" s="69" t="str">
        <f t="shared" si="32"/>
        <v>N/A</v>
      </c>
      <c r="T166" s="60"/>
    </row>
    <row r="167" spans="1:20" ht="16.5" customHeight="1" x14ac:dyDescent="0.35">
      <c r="A167" s="71" t="str">
        <f>IF(JAN_26!A167="","",JAN_26!A167)</f>
        <v>Mebendazole</v>
      </c>
      <c r="B167" s="71" t="str">
        <f>IF(JAN_26!B167="","",JAN_26!B167)</f>
        <v>Cards</v>
      </c>
      <c r="C167" s="53">
        <f>IF(JAN_26!C167="","",JAN_26!C167)</f>
        <v>200</v>
      </c>
      <c r="D167" s="53">
        <f>IF(JUL_26!A167="","",JUL_26!F167)</f>
        <v>0</v>
      </c>
      <c r="E167" s="61"/>
      <c r="F167" s="53">
        <f t="shared" si="22"/>
        <v>0</v>
      </c>
      <c r="G167" s="61"/>
      <c r="H167" s="61"/>
      <c r="I167" s="53">
        <f t="shared" si="23"/>
        <v>0</v>
      </c>
      <c r="J167" s="53" t="str">
        <f t="shared" si="24"/>
        <v/>
      </c>
      <c r="K167" s="53">
        <f t="shared" si="25"/>
        <v>0</v>
      </c>
      <c r="L167" s="53">
        <f t="shared" si="26"/>
        <v>0</v>
      </c>
      <c r="M167" s="64">
        <f>IF(A167="",0,(IF(ISNUMBER(JUN_26!G167),JUN_26!G167,0)+IF(ISNUMBER(JUL_26!G167),JUL_26!G167,0)+IF(ISNUMBER(AUG_26!G167),AUG_26!G167,0))/3)</f>
        <v>0</v>
      </c>
      <c r="N167" s="64">
        <f t="shared" si="27"/>
        <v>0</v>
      </c>
      <c r="O167" s="64">
        <f t="shared" si="28"/>
        <v>0</v>
      </c>
      <c r="P167" s="64">
        <f t="shared" si="29"/>
        <v>0</v>
      </c>
      <c r="Q167" s="65" t="str">
        <f t="shared" si="30"/>
        <v/>
      </c>
      <c r="R167" s="66" t="str">
        <f t="shared" si="31"/>
        <v>STOCKOUT</v>
      </c>
      <c r="S167" s="66" t="str">
        <f t="shared" si="32"/>
        <v>N/A</v>
      </c>
      <c r="T167" s="60"/>
    </row>
    <row r="168" spans="1:20" ht="16.5" customHeight="1" x14ac:dyDescent="0.35">
      <c r="A168" s="72" t="str">
        <f>IF(JAN_26!A168="","",JAN_26!A168)</f>
        <v>Metformin</v>
      </c>
      <c r="B168" s="72" t="str">
        <f>IF(JAN_26!B168="","",JAN_26!B168)</f>
        <v>box</v>
      </c>
      <c r="C168" s="55">
        <f>IF(JAN_26!C168="","",JAN_26!C168)</f>
        <v>30</v>
      </c>
      <c r="D168" s="55">
        <f>IF(JUL_26!A168="","",JUL_26!F168)</f>
        <v>200</v>
      </c>
      <c r="E168" s="61"/>
      <c r="F168" s="55">
        <f t="shared" si="22"/>
        <v>200</v>
      </c>
      <c r="G168" s="61"/>
      <c r="H168" s="61"/>
      <c r="I168" s="55">
        <f t="shared" si="23"/>
        <v>0</v>
      </c>
      <c r="J168" s="55" t="str">
        <f t="shared" si="24"/>
        <v/>
      </c>
      <c r="K168" s="55">
        <f t="shared" si="25"/>
        <v>0</v>
      </c>
      <c r="L168" s="55">
        <f t="shared" si="26"/>
        <v>6000</v>
      </c>
      <c r="M168" s="67">
        <f>IF(A168="",0,(IF(ISNUMBER(JUN_26!G168),JUN_26!G168,0)+IF(ISNUMBER(JUL_26!G168),JUL_26!G168,0)+IF(ISNUMBER(AUG_26!G168),AUG_26!G168,0))/3)</f>
        <v>0</v>
      </c>
      <c r="N168" s="67">
        <f t="shared" si="27"/>
        <v>0</v>
      </c>
      <c r="O168" s="67">
        <f t="shared" si="28"/>
        <v>0</v>
      </c>
      <c r="P168" s="67">
        <f t="shared" si="29"/>
        <v>0</v>
      </c>
      <c r="Q168" s="68" t="str">
        <f t="shared" si="30"/>
        <v/>
      </c>
      <c r="R168" s="69" t="str">
        <f t="shared" si="31"/>
        <v>OVERSTOCK</v>
      </c>
      <c r="S168" s="69" t="str">
        <f t="shared" si="32"/>
        <v>N/A</v>
      </c>
      <c r="T168" s="60"/>
    </row>
    <row r="169" spans="1:20" ht="16.5" customHeight="1" x14ac:dyDescent="0.35">
      <c r="A169" s="71" t="str">
        <f>IF(JAN_26!A169="","",JAN_26!A169)</f>
        <v>Metro-infusion</v>
      </c>
      <c r="B169" s="71" t="str">
        <f>IF(JAN_26!B169="","",JAN_26!B169)</f>
        <v>item</v>
      </c>
      <c r="C169" s="53">
        <f>IF(JAN_26!C169="","",JAN_26!C169)</f>
        <v>1000</v>
      </c>
      <c r="D169" s="53">
        <f>IF(JUL_26!A169="","",JUL_26!F169)</f>
        <v>23</v>
      </c>
      <c r="E169" s="61"/>
      <c r="F169" s="53">
        <f t="shared" si="22"/>
        <v>23</v>
      </c>
      <c r="G169" s="61"/>
      <c r="H169" s="61"/>
      <c r="I169" s="53">
        <f t="shared" si="23"/>
        <v>0</v>
      </c>
      <c r="J169" s="53" t="str">
        <f t="shared" si="24"/>
        <v/>
      </c>
      <c r="K169" s="53">
        <f t="shared" si="25"/>
        <v>0</v>
      </c>
      <c r="L169" s="53">
        <f t="shared" si="26"/>
        <v>23000</v>
      </c>
      <c r="M169" s="64">
        <f>IF(A169="",0,(IF(ISNUMBER(JUN_26!G169),JUN_26!G169,0)+IF(ISNUMBER(JUL_26!G169),JUL_26!G169,0)+IF(ISNUMBER(AUG_26!G169),AUG_26!G169,0))/3)</f>
        <v>0</v>
      </c>
      <c r="N169" s="64">
        <f t="shared" si="27"/>
        <v>0</v>
      </c>
      <c r="O169" s="64">
        <f t="shared" si="28"/>
        <v>0</v>
      </c>
      <c r="P169" s="64">
        <f t="shared" si="29"/>
        <v>0</v>
      </c>
      <c r="Q169" s="65" t="str">
        <f t="shared" si="30"/>
        <v/>
      </c>
      <c r="R169" s="66" t="str">
        <f t="shared" si="31"/>
        <v>OVERSTOCK</v>
      </c>
      <c r="S169" s="66" t="str">
        <f t="shared" si="32"/>
        <v>N/A</v>
      </c>
      <c r="T169" s="60"/>
    </row>
    <row r="170" spans="1:20" ht="16.5" customHeight="1" x14ac:dyDescent="0.35">
      <c r="A170" s="72" t="str">
        <f>IF(JAN_26!A170="","",JAN_26!A170)</f>
        <v>Metro-syrup</v>
      </c>
      <c r="B170" s="72" t="str">
        <f>IF(JAN_26!B170="","",JAN_26!B170)</f>
        <v>bottle</v>
      </c>
      <c r="C170" s="55">
        <f>IF(JAN_26!C170="","",JAN_26!C170)</f>
        <v>1000</v>
      </c>
      <c r="D170" s="55">
        <f>IF(JUL_26!A170="","",JUL_26!F170)</f>
        <v>99</v>
      </c>
      <c r="E170" s="61"/>
      <c r="F170" s="55">
        <f t="shared" si="22"/>
        <v>99</v>
      </c>
      <c r="G170" s="61"/>
      <c r="H170" s="61"/>
      <c r="I170" s="55">
        <f t="shared" si="23"/>
        <v>0</v>
      </c>
      <c r="J170" s="55" t="str">
        <f t="shared" si="24"/>
        <v/>
      </c>
      <c r="K170" s="55">
        <f t="shared" si="25"/>
        <v>0</v>
      </c>
      <c r="L170" s="55">
        <f t="shared" si="26"/>
        <v>99000</v>
      </c>
      <c r="M170" s="67">
        <f>IF(A170="",0,(IF(ISNUMBER(JUN_26!G170),JUN_26!G170,0)+IF(ISNUMBER(JUL_26!G170),JUL_26!G170,0)+IF(ISNUMBER(AUG_26!G170),AUG_26!G170,0))/3)</f>
        <v>0</v>
      </c>
      <c r="N170" s="67">
        <f t="shared" si="27"/>
        <v>0</v>
      </c>
      <c r="O170" s="67">
        <f t="shared" si="28"/>
        <v>0</v>
      </c>
      <c r="P170" s="67">
        <f t="shared" si="29"/>
        <v>0</v>
      </c>
      <c r="Q170" s="68" t="str">
        <f t="shared" si="30"/>
        <v/>
      </c>
      <c r="R170" s="69" t="str">
        <f t="shared" si="31"/>
        <v>OVERSTOCK</v>
      </c>
      <c r="S170" s="69" t="str">
        <f t="shared" si="32"/>
        <v>N/A</v>
      </c>
      <c r="T170" s="60"/>
    </row>
    <row r="171" spans="1:20" ht="16.5" customHeight="1" x14ac:dyDescent="0.35">
      <c r="A171" s="71" t="str">
        <f>IF(JAN_26!A171="","",JAN_26!A171)</f>
        <v>Metrochopramide inj</v>
      </c>
      <c r="B171" s="71" t="str">
        <f>IF(JAN_26!B171="","",JAN_26!B171)</f>
        <v>amp</v>
      </c>
      <c r="C171" s="53">
        <f>IF(JAN_26!C171="","",JAN_26!C171)</f>
        <v>500</v>
      </c>
      <c r="D171" s="53">
        <f>IF(JUL_26!A171="","",JUL_26!F171)</f>
        <v>8</v>
      </c>
      <c r="E171" s="61"/>
      <c r="F171" s="53">
        <f t="shared" si="22"/>
        <v>8</v>
      </c>
      <c r="G171" s="61"/>
      <c r="H171" s="61"/>
      <c r="I171" s="53">
        <f t="shared" si="23"/>
        <v>0</v>
      </c>
      <c r="J171" s="53" t="str">
        <f t="shared" si="24"/>
        <v/>
      </c>
      <c r="K171" s="53">
        <f t="shared" si="25"/>
        <v>0</v>
      </c>
      <c r="L171" s="53">
        <f t="shared" si="26"/>
        <v>4000</v>
      </c>
      <c r="M171" s="64">
        <f>IF(A171="",0,(IF(ISNUMBER(JUN_26!G171),JUN_26!G171,0)+IF(ISNUMBER(JUL_26!G171),JUL_26!G171,0)+IF(ISNUMBER(AUG_26!G171),AUG_26!G171,0))/3)</f>
        <v>0</v>
      </c>
      <c r="N171" s="64">
        <f t="shared" si="27"/>
        <v>0</v>
      </c>
      <c r="O171" s="64">
        <f t="shared" si="28"/>
        <v>0</v>
      </c>
      <c r="P171" s="64">
        <f t="shared" si="29"/>
        <v>0</v>
      </c>
      <c r="Q171" s="65" t="str">
        <f t="shared" si="30"/>
        <v/>
      </c>
      <c r="R171" s="66" t="str">
        <f t="shared" si="31"/>
        <v>OVERSTOCK</v>
      </c>
      <c r="S171" s="66" t="str">
        <f t="shared" si="32"/>
        <v>N/A</v>
      </c>
      <c r="T171" s="60"/>
    </row>
    <row r="172" spans="1:20" ht="16.5" customHeight="1" x14ac:dyDescent="0.35">
      <c r="A172" s="72" t="str">
        <f>IF(JAN_26!A172="","",JAN_26!A172)</f>
        <v>Metronidazole(250 mg) tabs</v>
      </c>
      <c r="B172" s="72" t="str">
        <f>IF(JAN_26!B172="","",JAN_26!B172)</f>
        <v>tablet</v>
      </c>
      <c r="C172" s="55">
        <f>IF(JAN_26!C172="","",JAN_26!C172)</f>
        <v>15</v>
      </c>
      <c r="D172" s="55">
        <f>IF(JUL_26!A172="","",JUL_26!F172)</f>
        <v>0</v>
      </c>
      <c r="E172" s="61"/>
      <c r="F172" s="55">
        <f t="shared" si="22"/>
        <v>0</v>
      </c>
      <c r="G172" s="61"/>
      <c r="H172" s="61"/>
      <c r="I172" s="55">
        <f t="shared" si="23"/>
        <v>0</v>
      </c>
      <c r="J172" s="55" t="str">
        <f t="shared" si="24"/>
        <v/>
      </c>
      <c r="K172" s="55">
        <f t="shared" si="25"/>
        <v>0</v>
      </c>
      <c r="L172" s="55">
        <f t="shared" si="26"/>
        <v>0</v>
      </c>
      <c r="M172" s="67">
        <f>IF(A172="",0,(IF(ISNUMBER(JUN_26!G172),JUN_26!G172,0)+IF(ISNUMBER(JUL_26!G172),JUL_26!G172,0)+IF(ISNUMBER(AUG_26!G172),AUG_26!G172,0))/3)</f>
        <v>0</v>
      </c>
      <c r="N172" s="67">
        <f t="shared" si="27"/>
        <v>0</v>
      </c>
      <c r="O172" s="67">
        <f t="shared" si="28"/>
        <v>0</v>
      </c>
      <c r="P172" s="67">
        <f t="shared" si="29"/>
        <v>0</v>
      </c>
      <c r="Q172" s="68" t="str">
        <f t="shared" si="30"/>
        <v/>
      </c>
      <c r="R172" s="69" t="str">
        <f t="shared" si="31"/>
        <v>STOCKOUT</v>
      </c>
      <c r="S172" s="69" t="str">
        <f t="shared" si="32"/>
        <v>N/A</v>
      </c>
      <c r="T172" s="60"/>
    </row>
    <row r="173" spans="1:20" ht="16.5" customHeight="1" x14ac:dyDescent="0.35">
      <c r="A173" s="71" t="str">
        <f>IF(JAN_26!A173="","",JAN_26!A173)</f>
        <v>Metronidazole(500mg) tabs</v>
      </c>
      <c r="B173" s="71" t="str">
        <f>IF(JAN_26!B173="","",JAN_26!B173)</f>
        <v>tablet</v>
      </c>
      <c r="C173" s="53">
        <f>IF(JAN_26!C173="","",JAN_26!C173)</f>
        <v>30</v>
      </c>
      <c r="D173" s="53">
        <f>IF(JUL_26!A173="","",JUL_26!F173)</f>
        <v>0</v>
      </c>
      <c r="E173" s="61"/>
      <c r="F173" s="53">
        <f t="shared" si="22"/>
        <v>0</v>
      </c>
      <c r="G173" s="61"/>
      <c r="H173" s="61"/>
      <c r="I173" s="53">
        <f t="shared" si="23"/>
        <v>0</v>
      </c>
      <c r="J173" s="53" t="str">
        <f t="shared" si="24"/>
        <v/>
      </c>
      <c r="K173" s="53">
        <f t="shared" si="25"/>
        <v>0</v>
      </c>
      <c r="L173" s="53">
        <f t="shared" si="26"/>
        <v>0</v>
      </c>
      <c r="M173" s="64">
        <f>IF(A173="",0,(IF(ISNUMBER(JUN_26!G173),JUN_26!G173,0)+IF(ISNUMBER(JUL_26!G173),JUL_26!G173,0)+IF(ISNUMBER(AUG_26!G173),AUG_26!G173,0))/3)</f>
        <v>0</v>
      </c>
      <c r="N173" s="64">
        <f t="shared" si="27"/>
        <v>0</v>
      </c>
      <c r="O173" s="64">
        <f t="shared" si="28"/>
        <v>0</v>
      </c>
      <c r="P173" s="64">
        <f t="shared" si="29"/>
        <v>0</v>
      </c>
      <c r="Q173" s="65" t="str">
        <f t="shared" si="30"/>
        <v/>
      </c>
      <c r="R173" s="66" t="str">
        <f t="shared" si="31"/>
        <v>STOCKOUT</v>
      </c>
      <c r="S173" s="66" t="str">
        <f t="shared" si="32"/>
        <v>N/A</v>
      </c>
      <c r="T173" s="60"/>
    </row>
    <row r="174" spans="1:20" ht="16.5" customHeight="1" x14ac:dyDescent="0.35">
      <c r="A174" s="72" t="str">
        <f>IF(JAN_26!A174="","",JAN_26!A174)</f>
        <v>Miconazole</v>
      </c>
      <c r="B174" s="72" t="str">
        <f>IF(JAN_26!B174="","",JAN_26!B174)</f>
        <v>item</v>
      </c>
      <c r="C174" s="55">
        <f>IF(JAN_26!C174="","",JAN_26!C174)</f>
        <v>1000</v>
      </c>
      <c r="D174" s="55">
        <f>IF(JUL_26!A174="","",JUL_26!F174)</f>
        <v>98</v>
      </c>
      <c r="E174" s="61"/>
      <c r="F174" s="55">
        <f t="shared" si="22"/>
        <v>98</v>
      </c>
      <c r="G174" s="61"/>
      <c r="H174" s="61"/>
      <c r="I174" s="55">
        <f t="shared" si="23"/>
        <v>0</v>
      </c>
      <c r="J174" s="55" t="str">
        <f t="shared" si="24"/>
        <v/>
      </c>
      <c r="K174" s="55">
        <f t="shared" si="25"/>
        <v>0</v>
      </c>
      <c r="L174" s="55">
        <f t="shared" si="26"/>
        <v>98000</v>
      </c>
      <c r="M174" s="67">
        <f>IF(A174="",0,(IF(ISNUMBER(JUN_26!G174),JUN_26!G174,0)+IF(ISNUMBER(JUL_26!G174),JUL_26!G174,0)+IF(ISNUMBER(AUG_26!G174),AUG_26!G174,0))/3)</f>
        <v>0</v>
      </c>
      <c r="N174" s="67">
        <f t="shared" si="27"/>
        <v>0</v>
      </c>
      <c r="O174" s="67">
        <f t="shared" si="28"/>
        <v>0</v>
      </c>
      <c r="P174" s="67">
        <f t="shared" si="29"/>
        <v>0</v>
      </c>
      <c r="Q174" s="68" t="str">
        <f t="shared" si="30"/>
        <v/>
      </c>
      <c r="R174" s="69" t="str">
        <f t="shared" si="31"/>
        <v>OVERSTOCK</v>
      </c>
      <c r="S174" s="69" t="str">
        <f t="shared" si="32"/>
        <v>N/A</v>
      </c>
      <c r="T174" s="60"/>
    </row>
    <row r="175" spans="1:20" ht="16.5" customHeight="1" x14ac:dyDescent="0.35">
      <c r="A175" s="71" t="str">
        <f>IF(JAN_26!A175="","",JAN_26!A175)</f>
        <v>microlut</v>
      </c>
      <c r="B175" s="71" t="str">
        <f>IF(JAN_26!B175="","",JAN_26!B175)</f>
        <v>tab</v>
      </c>
      <c r="C175" s="53" t="str">
        <f>IF(JAN_26!C175="","",JAN_26!C175)</f>
        <v/>
      </c>
      <c r="D175" s="53">
        <f>IF(JUL_26!A175="","",JUL_26!F175)</f>
        <v>0</v>
      </c>
      <c r="E175" s="61"/>
      <c r="F175" s="53">
        <f t="shared" si="22"/>
        <v>0</v>
      </c>
      <c r="G175" s="61"/>
      <c r="H175" s="61"/>
      <c r="I175" s="53">
        <f t="shared" si="23"/>
        <v>0</v>
      </c>
      <c r="J175" s="53" t="str">
        <f t="shared" si="24"/>
        <v/>
      </c>
      <c r="K175" s="53">
        <f t="shared" si="25"/>
        <v>0</v>
      </c>
      <c r="L175" s="53">
        <f t="shared" si="26"/>
        <v>0</v>
      </c>
      <c r="M175" s="64">
        <f>IF(A175="",0,(IF(ISNUMBER(JUN_26!G175),JUN_26!G175,0)+IF(ISNUMBER(JUL_26!G175),JUL_26!G175,0)+IF(ISNUMBER(AUG_26!G175),AUG_26!G175,0))/3)</f>
        <v>0</v>
      </c>
      <c r="N175" s="64">
        <f t="shared" si="27"/>
        <v>0</v>
      </c>
      <c r="O175" s="64">
        <f t="shared" si="28"/>
        <v>0</v>
      </c>
      <c r="P175" s="64">
        <f t="shared" si="29"/>
        <v>0</v>
      </c>
      <c r="Q175" s="65" t="str">
        <f t="shared" si="30"/>
        <v/>
      </c>
      <c r="R175" s="66" t="str">
        <f t="shared" si="31"/>
        <v>STOCKOUT</v>
      </c>
      <c r="S175" s="66" t="str">
        <f t="shared" si="32"/>
        <v>N/A</v>
      </c>
      <c r="T175" s="60"/>
    </row>
    <row r="176" spans="1:20" ht="16.5" customHeight="1" x14ac:dyDescent="0.35">
      <c r="A176" s="72" t="str">
        <f>IF(JAN_26!A176="","",JAN_26!A176)</f>
        <v>mixtard</v>
      </c>
      <c r="B176" s="72" t="str">
        <f>IF(JAN_26!B176="","",JAN_26!B176)</f>
        <v>amp</v>
      </c>
      <c r="C176" s="55">
        <f>IF(JAN_26!C176="","",JAN_26!C176)</f>
        <v>8500</v>
      </c>
      <c r="D176" s="55">
        <f>IF(JUL_26!A176="","",JUL_26!F176)</f>
        <v>0</v>
      </c>
      <c r="E176" s="61"/>
      <c r="F176" s="55">
        <f t="shared" si="22"/>
        <v>0</v>
      </c>
      <c r="G176" s="61"/>
      <c r="H176" s="61"/>
      <c r="I176" s="55">
        <f t="shared" si="23"/>
        <v>0</v>
      </c>
      <c r="J176" s="55" t="str">
        <f t="shared" si="24"/>
        <v/>
      </c>
      <c r="K176" s="55">
        <f t="shared" si="25"/>
        <v>0</v>
      </c>
      <c r="L176" s="55">
        <f t="shared" si="26"/>
        <v>0</v>
      </c>
      <c r="M176" s="67">
        <f>IF(A176="",0,(IF(ISNUMBER(JUN_26!G176),JUN_26!G176,0)+IF(ISNUMBER(JUL_26!G176),JUL_26!G176,0)+IF(ISNUMBER(AUG_26!G176),AUG_26!G176,0))/3)</f>
        <v>0</v>
      </c>
      <c r="N176" s="67">
        <f t="shared" si="27"/>
        <v>0</v>
      </c>
      <c r="O176" s="67">
        <f t="shared" si="28"/>
        <v>0</v>
      </c>
      <c r="P176" s="67">
        <f t="shared" si="29"/>
        <v>0</v>
      </c>
      <c r="Q176" s="68" t="str">
        <f t="shared" si="30"/>
        <v/>
      </c>
      <c r="R176" s="69" t="str">
        <f t="shared" si="31"/>
        <v>STOCKOUT</v>
      </c>
      <c r="S176" s="69" t="str">
        <f t="shared" si="32"/>
        <v>N/A</v>
      </c>
      <c r="T176" s="60"/>
    </row>
    <row r="177" spans="1:20" ht="16.5" customHeight="1" x14ac:dyDescent="0.35">
      <c r="A177" s="71" t="str">
        <f>IF(JAN_26!A177="","",JAN_26!A177)</f>
        <v>Multivitamin</v>
      </c>
      <c r="B177" s="71" t="str">
        <f>IF(JAN_26!B177="","",JAN_26!B177)</f>
        <v>tablet</v>
      </c>
      <c r="C177" s="53">
        <f>IF(JAN_26!C177="","",JAN_26!C177)</f>
        <v>15</v>
      </c>
      <c r="D177" s="53">
        <f>IF(JUL_26!A177="","",JUL_26!F177)</f>
        <v>0</v>
      </c>
      <c r="E177" s="61"/>
      <c r="F177" s="53">
        <f t="shared" si="22"/>
        <v>0</v>
      </c>
      <c r="G177" s="61"/>
      <c r="H177" s="61"/>
      <c r="I177" s="53">
        <f t="shared" si="23"/>
        <v>0</v>
      </c>
      <c r="J177" s="53" t="str">
        <f t="shared" si="24"/>
        <v/>
      </c>
      <c r="K177" s="53">
        <f t="shared" si="25"/>
        <v>0</v>
      </c>
      <c r="L177" s="53">
        <f t="shared" si="26"/>
        <v>0</v>
      </c>
      <c r="M177" s="64">
        <f>IF(A177="",0,(IF(ISNUMBER(JUN_26!G177),JUN_26!G177,0)+IF(ISNUMBER(JUL_26!G177),JUL_26!G177,0)+IF(ISNUMBER(AUG_26!G177),AUG_26!G177,0))/3)</f>
        <v>0</v>
      </c>
      <c r="N177" s="64">
        <f t="shared" si="27"/>
        <v>0</v>
      </c>
      <c r="O177" s="64">
        <f t="shared" si="28"/>
        <v>0</v>
      </c>
      <c r="P177" s="64">
        <f t="shared" si="29"/>
        <v>0</v>
      </c>
      <c r="Q177" s="65" t="str">
        <f t="shared" si="30"/>
        <v/>
      </c>
      <c r="R177" s="66" t="str">
        <f t="shared" si="31"/>
        <v>STOCKOUT</v>
      </c>
      <c r="S177" s="66" t="str">
        <f t="shared" si="32"/>
        <v>N/A</v>
      </c>
      <c r="T177" s="60"/>
    </row>
    <row r="178" spans="1:20" ht="16.5" customHeight="1" x14ac:dyDescent="0.35">
      <c r="A178" s="72" t="str">
        <f>IF(JAN_26!A178="","",JAN_26!A178)</f>
        <v>Multivitamin sp</v>
      </c>
      <c r="B178" s="72" t="str">
        <f>IF(JAN_26!B178="","",JAN_26!B178)</f>
        <v>bottle</v>
      </c>
      <c r="C178" s="55">
        <f>IF(JAN_26!C178="","",JAN_26!C178)</f>
        <v>1000</v>
      </c>
      <c r="D178" s="55">
        <f>IF(JUL_26!A178="","",JUL_26!F178)</f>
        <v>0</v>
      </c>
      <c r="E178" s="61"/>
      <c r="F178" s="55">
        <f t="shared" si="22"/>
        <v>0</v>
      </c>
      <c r="G178" s="61"/>
      <c r="H178" s="61"/>
      <c r="I178" s="55">
        <f t="shared" si="23"/>
        <v>0</v>
      </c>
      <c r="J178" s="55" t="str">
        <f t="shared" si="24"/>
        <v/>
      </c>
      <c r="K178" s="55">
        <f t="shared" si="25"/>
        <v>0</v>
      </c>
      <c r="L178" s="55">
        <f t="shared" si="26"/>
        <v>0</v>
      </c>
      <c r="M178" s="67">
        <f>IF(A178="",0,(IF(ISNUMBER(JUN_26!G178),JUN_26!G178,0)+IF(ISNUMBER(JUL_26!G178),JUL_26!G178,0)+IF(ISNUMBER(AUG_26!G178),AUG_26!G178,0))/3)</f>
        <v>0</v>
      </c>
      <c r="N178" s="67">
        <f t="shared" si="27"/>
        <v>0</v>
      </c>
      <c r="O178" s="67">
        <f t="shared" si="28"/>
        <v>0</v>
      </c>
      <c r="P178" s="67">
        <f t="shared" si="29"/>
        <v>0</v>
      </c>
      <c r="Q178" s="68" t="str">
        <f t="shared" si="30"/>
        <v/>
      </c>
      <c r="R178" s="69" t="str">
        <f t="shared" si="31"/>
        <v>STOCKOUT</v>
      </c>
      <c r="S178" s="69" t="str">
        <f t="shared" si="32"/>
        <v>N/A</v>
      </c>
      <c r="T178" s="60"/>
    </row>
    <row r="179" spans="1:20" ht="16.5" customHeight="1" x14ac:dyDescent="0.35">
      <c r="A179" s="71" t="str">
        <f>IF(JAN_26!A179="","",JAN_26!A179)</f>
        <v>NEOMDEX</v>
      </c>
      <c r="B179" s="71" t="str">
        <f>IF(JAN_26!B179="","",JAN_26!B179)</f>
        <v>item</v>
      </c>
      <c r="C179" s="53">
        <f>IF(JAN_26!C179="","",JAN_26!C179)</f>
        <v>1000</v>
      </c>
      <c r="D179" s="53">
        <f>IF(JUL_26!A179="","",JUL_26!F179)</f>
        <v>0</v>
      </c>
      <c r="E179" s="61"/>
      <c r="F179" s="53">
        <f t="shared" si="22"/>
        <v>0</v>
      </c>
      <c r="G179" s="61"/>
      <c r="H179" s="61"/>
      <c r="I179" s="53">
        <f t="shared" si="23"/>
        <v>0</v>
      </c>
      <c r="J179" s="53" t="str">
        <f t="shared" si="24"/>
        <v/>
      </c>
      <c r="K179" s="53">
        <f t="shared" si="25"/>
        <v>0</v>
      </c>
      <c r="L179" s="53">
        <f t="shared" si="26"/>
        <v>0</v>
      </c>
      <c r="M179" s="64">
        <f>IF(A179="",0,(IF(ISNUMBER(JUN_26!G179),JUN_26!G179,0)+IF(ISNUMBER(JUL_26!G179),JUL_26!G179,0)+IF(ISNUMBER(AUG_26!G179),AUG_26!G179,0))/3)</f>
        <v>0</v>
      </c>
      <c r="N179" s="64">
        <f t="shared" si="27"/>
        <v>0</v>
      </c>
      <c r="O179" s="64">
        <f t="shared" si="28"/>
        <v>0</v>
      </c>
      <c r="P179" s="64">
        <f t="shared" si="29"/>
        <v>0</v>
      </c>
      <c r="Q179" s="65" t="str">
        <f t="shared" si="30"/>
        <v/>
      </c>
      <c r="R179" s="66" t="str">
        <f t="shared" si="31"/>
        <v>STOCKOUT</v>
      </c>
      <c r="S179" s="66" t="str">
        <f t="shared" si="32"/>
        <v>N/A</v>
      </c>
      <c r="T179" s="60"/>
    </row>
    <row r="180" spans="1:20" ht="16.5" customHeight="1" x14ac:dyDescent="0.35">
      <c r="A180" s="72" t="str">
        <f>IF(JAN_26!A180="","",JAN_26!A180)</f>
        <v>neomycin</v>
      </c>
      <c r="B180" s="72" t="str">
        <f>IF(JAN_26!B180="","",JAN_26!B180)</f>
        <v>packet</v>
      </c>
      <c r="C180" s="55">
        <f>IF(JAN_26!C180="","",JAN_26!C180)</f>
        <v>1000</v>
      </c>
      <c r="D180" s="55">
        <f>IF(JUL_26!A180="","",JUL_26!F180)</f>
        <v>100</v>
      </c>
      <c r="E180" s="61"/>
      <c r="F180" s="55">
        <f t="shared" si="22"/>
        <v>100</v>
      </c>
      <c r="G180" s="61"/>
      <c r="H180" s="61"/>
      <c r="I180" s="55">
        <f t="shared" si="23"/>
        <v>0</v>
      </c>
      <c r="J180" s="55" t="str">
        <f t="shared" si="24"/>
        <v/>
      </c>
      <c r="K180" s="55">
        <f t="shared" si="25"/>
        <v>0</v>
      </c>
      <c r="L180" s="55">
        <f t="shared" si="26"/>
        <v>100000</v>
      </c>
      <c r="M180" s="67">
        <f>IF(A180="",0,(IF(ISNUMBER(JUN_26!G180),JUN_26!G180,0)+IF(ISNUMBER(JUL_26!G180),JUL_26!G180,0)+IF(ISNUMBER(AUG_26!G180),AUG_26!G180,0))/3)</f>
        <v>0</v>
      </c>
      <c r="N180" s="67">
        <f t="shared" si="27"/>
        <v>0</v>
      </c>
      <c r="O180" s="67">
        <f t="shared" si="28"/>
        <v>0</v>
      </c>
      <c r="P180" s="67">
        <f t="shared" si="29"/>
        <v>0</v>
      </c>
      <c r="Q180" s="68" t="str">
        <f t="shared" si="30"/>
        <v/>
      </c>
      <c r="R180" s="69" t="str">
        <f t="shared" si="31"/>
        <v>OVERSTOCK</v>
      </c>
      <c r="S180" s="69" t="str">
        <f t="shared" si="32"/>
        <v>N/A</v>
      </c>
      <c r="T180" s="60"/>
    </row>
    <row r="181" spans="1:20" ht="16.5" customHeight="1" x14ac:dyDescent="0.35">
      <c r="A181" s="71" t="str">
        <f>IF(JAN_26!A181="","",JAN_26!A181)</f>
        <v>neoskin</v>
      </c>
      <c r="B181" s="71" t="str">
        <f>IF(JAN_26!B181="","",JAN_26!B181)</f>
        <v>item</v>
      </c>
      <c r="C181" s="53">
        <f>IF(JAN_26!C181="","",JAN_26!C181)</f>
        <v>1500</v>
      </c>
      <c r="D181" s="53">
        <f>IF(JUL_26!A181="","",JUL_26!F181)</f>
        <v>0</v>
      </c>
      <c r="E181" s="61"/>
      <c r="F181" s="53">
        <f t="shared" si="22"/>
        <v>0</v>
      </c>
      <c r="G181" s="61"/>
      <c r="H181" s="61"/>
      <c r="I181" s="53">
        <f t="shared" si="23"/>
        <v>0</v>
      </c>
      <c r="J181" s="53" t="str">
        <f t="shared" si="24"/>
        <v/>
      </c>
      <c r="K181" s="53">
        <f t="shared" si="25"/>
        <v>0</v>
      </c>
      <c r="L181" s="53">
        <f t="shared" si="26"/>
        <v>0</v>
      </c>
      <c r="M181" s="64">
        <f>IF(A181="",0,(IF(ISNUMBER(JUN_26!G181),JUN_26!G181,0)+IF(ISNUMBER(JUL_26!G181),JUL_26!G181,0)+IF(ISNUMBER(AUG_26!G181),AUG_26!G181,0))/3)</f>
        <v>0</v>
      </c>
      <c r="N181" s="64">
        <f t="shared" si="27"/>
        <v>0</v>
      </c>
      <c r="O181" s="64">
        <f t="shared" si="28"/>
        <v>0</v>
      </c>
      <c r="P181" s="64">
        <f t="shared" si="29"/>
        <v>0</v>
      </c>
      <c r="Q181" s="65" t="str">
        <f t="shared" si="30"/>
        <v/>
      </c>
      <c r="R181" s="66" t="str">
        <f t="shared" si="31"/>
        <v>STOCKOUT</v>
      </c>
      <c r="S181" s="66" t="str">
        <f t="shared" si="32"/>
        <v>N/A</v>
      </c>
      <c r="T181" s="60"/>
    </row>
    <row r="182" spans="1:20" ht="16.5" customHeight="1" x14ac:dyDescent="0.35">
      <c r="A182" s="72" t="str">
        <f>IF(JAN_26!A182="","",JAN_26!A182)</f>
        <v>Nifedipine 10mg tabs</v>
      </c>
      <c r="B182" s="72" t="str">
        <f>IF(JAN_26!B182="","",JAN_26!B182)</f>
        <v>tabs</v>
      </c>
      <c r="C182" s="55">
        <f>IF(JAN_26!C182="","",JAN_26!C182)</f>
        <v>10</v>
      </c>
      <c r="D182" s="55">
        <f>IF(JUL_26!A182="","",JUL_26!F182)</f>
        <v>192</v>
      </c>
      <c r="E182" s="61"/>
      <c r="F182" s="55">
        <f t="shared" si="22"/>
        <v>192</v>
      </c>
      <c r="G182" s="61"/>
      <c r="H182" s="61"/>
      <c r="I182" s="55">
        <f t="shared" si="23"/>
        <v>0</v>
      </c>
      <c r="J182" s="55" t="str">
        <f t="shared" si="24"/>
        <v/>
      </c>
      <c r="K182" s="55">
        <f t="shared" si="25"/>
        <v>0</v>
      </c>
      <c r="L182" s="55">
        <f t="shared" si="26"/>
        <v>1920</v>
      </c>
      <c r="M182" s="67">
        <f>IF(A182="",0,(IF(ISNUMBER(JUN_26!G182),JUN_26!G182,0)+IF(ISNUMBER(JUL_26!G182),JUL_26!G182,0)+IF(ISNUMBER(AUG_26!G182),AUG_26!G182,0))/3)</f>
        <v>0</v>
      </c>
      <c r="N182" s="67">
        <f t="shared" si="27"/>
        <v>0</v>
      </c>
      <c r="O182" s="67">
        <f t="shared" si="28"/>
        <v>0</v>
      </c>
      <c r="P182" s="67">
        <f t="shared" si="29"/>
        <v>0</v>
      </c>
      <c r="Q182" s="68" t="str">
        <f t="shared" si="30"/>
        <v/>
      </c>
      <c r="R182" s="69" t="str">
        <f t="shared" si="31"/>
        <v>OVERSTOCK</v>
      </c>
      <c r="S182" s="69" t="str">
        <f t="shared" si="32"/>
        <v>N/A</v>
      </c>
      <c r="T182" s="60"/>
    </row>
    <row r="183" spans="1:20" ht="16.5" customHeight="1" x14ac:dyDescent="0.35">
      <c r="A183" s="71" t="str">
        <f>IF(JAN_26!A183="","",JAN_26!A183)</f>
        <v>Nifidipine 20mg</v>
      </c>
      <c r="B183" s="71" t="str">
        <f>IF(JAN_26!B183="","",JAN_26!B183)</f>
        <v>tab</v>
      </c>
      <c r="C183" s="53">
        <f>IF(JAN_26!C183="","",JAN_26!C183)</f>
        <v>20</v>
      </c>
      <c r="D183" s="53">
        <f>IF(JUL_26!A183="","",JUL_26!F183)</f>
        <v>790</v>
      </c>
      <c r="E183" s="61"/>
      <c r="F183" s="53">
        <f t="shared" si="22"/>
        <v>790</v>
      </c>
      <c r="G183" s="61"/>
      <c r="H183" s="61"/>
      <c r="I183" s="53">
        <f t="shared" si="23"/>
        <v>0</v>
      </c>
      <c r="J183" s="53" t="str">
        <f t="shared" si="24"/>
        <v/>
      </c>
      <c r="K183" s="53">
        <f t="shared" si="25"/>
        <v>0</v>
      </c>
      <c r="L183" s="53">
        <f t="shared" si="26"/>
        <v>15800</v>
      </c>
      <c r="M183" s="64">
        <f>IF(A183="",0,(IF(ISNUMBER(JUN_26!G183),JUN_26!G183,0)+IF(ISNUMBER(JUL_26!G183),JUL_26!G183,0)+IF(ISNUMBER(AUG_26!G183),AUG_26!G183,0))/3)</f>
        <v>0</v>
      </c>
      <c r="N183" s="64">
        <f t="shared" si="27"/>
        <v>0</v>
      </c>
      <c r="O183" s="64">
        <f t="shared" si="28"/>
        <v>0</v>
      </c>
      <c r="P183" s="64">
        <f t="shared" si="29"/>
        <v>0</v>
      </c>
      <c r="Q183" s="65" t="str">
        <f t="shared" si="30"/>
        <v/>
      </c>
      <c r="R183" s="66" t="str">
        <f t="shared" si="31"/>
        <v>OVERSTOCK</v>
      </c>
      <c r="S183" s="66" t="str">
        <f t="shared" si="32"/>
        <v>N/A</v>
      </c>
      <c r="T183" s="60"/>
    </row>
    <row r="184" spans="1:20" ht="16.5" customHeight="1" x14ac:dyDescent="0.35">
      <c r="A184" s="72" t="str">
        <f>IF(JAN_26!A184="","",JAN_26!A184)</f>
        <v>Nifluril capsules</v>
      </c>
      <c r="B184" s="72" t="str">
        <f>IF(JAN_26!B184="","",JAN_26!B184)</f>
        <v>packet</v>
      </c>
      <c r="C184" s="55">
        <f>IF(JAN_26!C184="","",JAN_26!C184)</f>
        <v>2000</v>
      </c>
      <c r="D184" s="55">
        <f>IF(JUL_26!A184="","",JUL_26!F184)</f>
        <v>0</v>
      </c>
      <c r="E184" s="61"/>
      <c r="F184" s="55">
        <f t="shared" si="22"/>
        <v>0</v>
      </c>
      <c r="G184" s="61"/>
      <c r="H184" s="61"/>
      <c r="I184" s="55">
        <f t="shared" si="23"/>
        <v>0</v>
      </c>
      <c r="J184" s="55" t="str">
        <f t="shared" si="24"/>
        <v/>
      </c>
      <c r="K184" s="55">
        <f t="shared" si="25"/>
        <v>0</v>
      </c>
      <c r="L184" s="55">
        <f t="shared" si="26"/>
        <v>0</v>
      </c>
      <c r="M184" s="67">
        <f>IF(A184="",0,(IF(ISNUMBER(JUN_26!G184),JUN_26!G184,0)+IF(ISNUMBER(JUL_26!G184),JUL_26!G184,0)+IF(ISNUMBER(AUG_26!G184),AUG_26!G184,0))/3)</f>
        <v>0</v>
      </c>
      <c r="N184" s="67">
        <f t="shared" si="27"/>
        <v>0</v>
      </c>
      <c r="O184" s="67">
        <f t="shared" si="28"/>
        <v>0</v>
      </c>
      <c r="P184" s="67">
        <f t="shared" si="29"/>
        <v>0</v>
      </c>
      <c r="Q184" s="68" t="str">
        <f t="shared" si="30"/>
        <v/>
      </c>
      <c r="R184" s="69" t="str">
        <f t="shared" si="31"/>
        <v>STOCKOUT</v>
      </c>
      <c r="S184" s="69" t="str">
        <f t="shared" si="32"/>
        <v>N/A</v>
      </c>
      <c r="T184" s="60"/>
    </row>
    <row r="185" spans="1:20" ht="16.5" customHeight="1" x14ac:dyDescent="0.35">
      <c r="A185" s="71" t="str">
        <f>IF(JAN_26!A185="","",JAN_26!A185)</f>
        <v>Norbactin</v>
      </c>
      <c r="B185" s="71" t="str">
        <f>IF(JAN_26!B185="","",JAN_26!B185)</f>
        <v>tablet</v>
      </c>
      <c r="C185" s="53">
        <f>IF(JAN_26!C185="","",JAN_26!C185)</f>
        <v>150</v>
      </c>
      <c r="D185" s="53">
        <f>IF(JUL_26!A185="","",JUL_26!F185)</f>
        <v>0</v>
      </c>
      <c r="E185" s="61"/>
      <c r="F185" s="53">
        <f t="shared" si="22"/>
        <v>0</v>
      </c>
      <c r="G185" s="61"/>
      <c r="H185" s="61"/>
      <c r="I185" s="53">
        <f t="shared" si="23"/>
        <v>0</v>
      </c>
      <c r="J185" s="53" t="str">
        <f t="shared" si="24"/>
        <v/>
      </c>
      <c r="K185" s="53">
        <f t="shared" si="25"/>
        <v>0</v>
      </c>
      <c r="L185" s="53">
        <f t="shared" si="26"/>
        <v>0</v>
      </c>
      <c r="M185" s="64">
        <f>IF(A185="",0,(IF(ISNUMBER(JUN_26!G185),JUN_26!G185,0)+IF(ISNUMBER(JUL_26!G185),JUL_26!G185,0)+IF(ISNUMBER(AUG_26!G185),AUG_26!G185,0))/3)</f>
        <v>0</v>
      </c>
      <c r="N185" s="64">
        <f t="shared" si="27"/>
        <v>0</v>
      </c>
      <c r="O185" s="64">
        <f t="shared" si="28"/>
        <v>0</v>
      </c>
      <c r="P185" s="64">
        <f t="shared" si="29"/>
        <v>0</v>
      </c>
      <c r="Q185" s="65" t="str">
        <f t="shared" si="30"/>
        <v/>
      </c>
      <c r="R185" s="66" t="str">
        <f t="shared" si="31"/>
        <v>STOCKOUT</v>
      </c>
      <c r="S185" s="66" t="str">
        <f t="shared" si="32"/>
        <v>N/A</v>
      </c>
      <c r="T185" s="60"/>
    </row>
    <row r="186" spans="1:20" ht="16.5" customHeight="1" x14ac:dyDescent="0.35">
      <c r="A186" s="72" t="str">
        <f>IF(JAN_26!A186="","",JAN_26!A186)</f>
        <v>Normal saline</v>
      </c>
      <c r="B186" s="72" t="str">
        <f>IF(JAN_26!B186="","",JAN_26!B186)</f>
        <v>Item</v>
      </c>
      <c r="C186" s="55">
        <f>IF(JAN_26!C186="","",JAN_26!C186)</f>
        <v>1000</v>
      </c>
      <c r="D186" s="55">
        <f>IF(JUL_26!A186="","",JUL_26!F186)</f>
        <v>0</v>
      </c>
      <c r="E186" s="61"/>
      <c r="F186" s="55">
        <f t="shared" si="22"/>
        <v>0</v>
      </c>
      <c r="G186" s="61"/>
      <c r="H186" s="61"/>
      <c r="I186" s="55">
        <f t="shared" si="23"/>
        <v>0</v>
      </c>
      <c r="J186" s="55" t="str">
        <f t="shared" si="24"/>
        <v/>
      </c>
      <c r="K186" s="55">
        <f t="shared" si="25"/>
        <v>0</v>
      </c>
      <c r="L186" s="55">
        <f t="shared" si="26"/>
        <v>0</v>
      </c>
      <c r="M186" s="67">
        <f>IF(A186="",0,(IF(ISNUMBER(JUN_26!G186),JUN_26!G186,0)+IF(ISNUMBER(JUL_26!G186),JUL_26!G186,0)+IF(ISNUMBER(AUG_26!G186),AUG_26!G186,0))/3)</f>
        <v>0</v>
      </c>
      <c r="N186" s="67">
        <f t="shared" si="27"/>
        <v>0</v>
      </c>
      <c r="O186" s="67">
        <f t="shared" si="28"/>
        <v>0</v>
      </c>
      <c r="P186" s="67">
        <f t="shared" si="29"/>
        <v>0</v>
      </c>
      <c r="Q186" s="68" t="str">
        <f t="shared" si="30"/>
        <v/>
      </c>
      <c r="R186" s="69" t="str">
        <f t="shared" si="31"/>
        <v>STOCKOUT</v>
      </c>
      <c r="S186" s="69" t="str">
        <f t="shared" si="32"/>
        <v>N/A</v>
      </c>
      <c r="T186" s="60"/>
    </row>
    <row r="187" spans="1:20" ht="16.5" customHeight="1" x14ac:dyDescent="0.35">
      <c r="A187" s="71" t="str">
        <f>IF(JAN_26!A187="","",JAN_26!A187)</f>
        <v>nortz</v>
      </c>
      <c r="B187" s="71" t="str">
        <f>IF(JAN_26!B187="","",JAN_26!B187)</f>
        <v>tab</v>
      </c>
      <c r="C187" s="53">
        <f>IF(JAN_26!C187="","",JAN_26!C187)</f>
        <v>150</v>
      </c>
      <c r="D187" s="53">
        <f>IF(JUL_26!A187="","",JUL_26!F187)</f>
        <v>0</v>
      </c>
      <c r="E187" s="61"/>
      <c r="F187" s="53">
        <f t="shared" si="22"/>
        <v>0</v>
      </c>
      <c r="G187" s="61"/>
      <c r="H187" s="61"/>
      <c r="I187" s="53">
        <f t="shared" si="23"/>
        <v>0</v>
      </c>
      <c r="J187" s="53" t="str">
        <f t="shared" si="24"/>
        <v/>
      </c>
      <c r="K187" s="53">
        <f t="shared" si="25"/>
        <v>0</v>
      </c>
      <c r="L187" s="53">
        <f t="shared" si="26"/>
        <v>0</v>
      </c>
      <c r="M187" s="64">
        <f>IF(A187="",0,(IF(ISNUMBER(JUN_26!G187),JUN_26!G187,0)+IF(ISNUMBER(JUL_26!G187),JUL_26!G187,0)+IF(ISNUMBER(AUG_26!G187),AUG_26!G187,0))/3)</f>
        <v>0</v>
      </c>
      <c r="N187" s="64">
        <f t="shared" si="27"/>
        <v>0</v>
      </c>
      <c r="O187" s="64">
        <f t="shared" si="28"/>
        <v>0</v>
      </c>
      <c r="P187" s="64">
        <f t="shared" si="29"/>
        <v>0</v>
      </c>
      <c r="Q187" s="65" t="str">
        <f t="shared" si="30"/>
        <v/>
      </c>
      <c r="R187" s="66" t="str">
        <f t="shared" si="31"/>
        <v>STOCKOUT</v>
      </c>
      <c r="S187" s="66" t="str">
        <f t="shared" si="32"/>
        <v>N/A</v>
      </c>
      <c r="T187" s="60"/>
    </row>
    <row r="188" spans="1:20" ht="16.5" customHeight="1" x14ac:dyDescent="0.35">
      <c r="A188" s="72" t="str">
        <f>IF(JAN_26!A188="","",JAN_26!A188)</f>
        <v>NYSTATIN SUPPO</v>
      </c>
      <c r="B188" s="72" t="str">
        <f>IF(JAN_26!B188="","",JAN_26!B188)</f>
        <v>item</v>
      </c>
      <c r="C188" s="55">
        <f>IF(JAN_26!C188="","",JAN_26!C188)</f>
        <v>150</v>
      </c>
      <c r="D188" s="55">
        <f>IF(JUL_26!A188="","",JUL_26!F188)</f>
        <v>0</v>
      </c>
      <c r="E188" s="61"/>
      <c r="F188" s="55">
        <f t="shared" si="22"/>
        <v>0</v>
      </c>
      <c r="G188" s="61"/>
      <c r="H188" s="61"/>
      <c r="I188" s="55">
        <f t="shared" si="23"/>
        <v>0</v>
      </c>
      <c r="J188" s="55" t="str">
        <f t="shared" si="24"/>
        <v/>
      </c>
      <c r="K188" s="55">
        <f t="shared" si="25"/>
        <v>0</v>
      </c>
      <c r="L188" s="55">
        <f t="shared" si="26"/>
        <v>0</v>
      </c>
      <c r="M188" s="67">
        <f>IF(A188="",0,(IF(ISNUMBER(JUN_26!G188),JUN_26!G188,0)+IF(ISNUMBER(JUL_26!G188),JUL_26!G188,0)+IF(ISNUMBER(AUG_26!G188),AUG_26!G188,0))/3)</f>
        <v>0</v>
      </c>
      <c r="N188" s="67">
        <f t="shared" si="27"/>
        <v>0</v>
      </c>
      <c r="O188" s="67">
        <f t="shared" si="28"/>
        <v>0</v>
      </c>
      <c r="P188" s="67">
        <f t="shared" si="29"/>
        <v>0</v>
      </c>
      <c r="Q188" s="68" t="str">
        <f t="shared" si="30"/>
        <v/>
      </c>
      <c r="R188" s="69" t="str">
        <f t="shared" si="31"/>
        <v>STOCKOUT</v>
      </c>
      <c r="S188" s="69" t="str">
        <f t="shared" si="32"/>
        <v>N/A</v>
      </c>
      <c r="T188" s="60"/>
    </row>
    <row r="189" spans="1:20" ht="16.5" customHeight="1" x14ac:dyDescent="0.35">
      <c r="A189" s="71" t="str">
        <f>IF(JAN_26!A189="","",JAN_26!A189)</f>
        <v>Nystatin syrup</v>
      </c>
      <c r="B189" s="71" t="str">
        <f>IF(JAN_26!B189="","",JAN_26!B189)</f>
        <v>bottle</v>
      </c>
      <c r="C189" s="53">
        <f>IF(JAN_26!C189="","",JAN_26!C189)</f>
        <v>1000</v>
      </c>
      <c r="D189" s="53">
        <f>IF(JUL_26!A189="","",JUL_26!F189)</f>
        <v>0</v>
      </c>
      <c r="E189" s="61"/>
      <c r="F189" s="53">
        <f t="shared" si="22"/>
        <v>0</v>
      </c>
      <c r="G189" s="61"/>
      <c r="H189" s="61"/>
      <c r="I189" s="53">
        <f t="shared" si="23"/>
        <v>0</v>
      </c>
      <c r="J189" s="53" t="str">
        <f t="shared" si="24"/>
        <v/>
      </c>
      <c r="K189" s="53">
        <f t="shared" si="25"/>
        <v>0</v>
      </c>
      <c r="L189" s="53">
        <f t="shared" si="26"/>
        <v>0</v>
      </c>
      <c r="M189" s="64">
        <f>IF(A189="",0,(IF(ISNUMBER(JUN_26!G189),JUN_26!G189,0)+IF(ISNUMBER(JUL_26!G189),JUL_26!G189,0)+IF(ISNUMBER(AUG_26!G189),AUG_26!G189,0))/3)</f>
        <v>0</v>
      </c>
      <c r="N189" s="64">
        <f t="shared" si="27"/>
        <v>0</v>
      </c>
      <c r="O189" s="64">
        <f t="shared" si="28"/>
        <v>0</v>
      </c>
      <c r="P189" s="64">
        <f t="shared" si="29"/>
        <v>0</v>
      </c>
      <c r="Q189" s="65" t="str">
        <f t="shared" si="30"/>
        <v/>
      </c>
      <c r="R189" s="66" t="str">
        <f t="shared" si="31"/>
        <v>STOCKOUT</v>
      </c>
      <c r="S189" s="66" t="str">
        <f t="shared" si="32"/>
        <v>N/A</v>
      </c>
      <c r="T189" s="60"/>
    </row>
    <row r="190" spans="1:20" ht="16.5" customHeight="1" x14ac:dyDescent="0.35">
      <c r="A190" s="72" t="str">
        <f>IF(JAN_26!A190="","",JAN_26!A190)</f>
        <v>Nystatin Tablets</v>
      </c>
      <c r="B190" s="72" t="str">
        <f>IF(JAN_26!B190="","",JAN_26!B190)</f>
        <v>tabs</v>
      </c>
      <c r="C190" s="55">
        <f>IF(JAN_26!C190="","",JAN_26!C190)</f>
        <v>100</v>
      </c>
      <c r="D190" s="55">
        <f>IF(JUL_26!A190="","",JUL_26!F190)</f>
        <v>220</v>
      </c>
      <c r="E190" s="61"/>
      <c r="F190" s="55">
        <f t="shared" si="22"/>
        <v>220</v>
      </c>
      <c r="G190" s="61"/>
      <c r="H190" s="61"/>
      <c r="I190" s="55">
        <f t="shared" si="23"/>
        <v>0</v>
      </c>
      <c r="J190" s="55" t="str">
        <f t="shared" si="24"/>
        <v/>
      </c>
      <c r="K190" s="55">
        <f t="shared" si="25"/>
        <v>0</v>
      </c>
      <c r="L190" s="55">
        <f t="shared" si="26"/>
        <v>22000</v>
      </c>
      <c r="M190" s="67">
        <f>IF(A190="",0,(IF(ISNUMBER(JUN_26!G190),JUN_26!G190,0)+IF(ISNUMBER(JUL_26!G190),JUL_26!G190,0)+IF(ISNUMBER(AUG_26!G190),AUG_26!G190,0))/3)</f>
        <v>0</v>
      </c>
      <c r="N190" s="67">
        <f t="shared" si="27"/>
        <v>0</v>
      </c>
      <c r="O190" s="67">
        <f t="shared" si="28"/>
        <v>0</v>
      </c>
      <c r="P190" s="67">
        <f t="shared" si="29"/>
        <v>0</v>
      </c>
      <c r="Q190" s="68" t="str">
        <f t="shared" si="30"/>
        <v/>
      </c>
      <c r="R190" s="69" t="str">
        <f t="shared" si="31"/>
        <v>OVERSTOCK</v>
      </c>
      <c r="S190" s="69" t="str">
        <f t="shared" si="32"/>
        <v>N/A</v>
      </c>
      <c r="T190" s="60"/>
    </row>
    <row r="191" spans="1:20" ht="16.5" customHeight="1" x14ac:dyDescent="0.35">
      <c r="A191" s="71" t="str">
        <f>IF(JAN_26!A191="","",JAN_26!A191)</f>
        <v>ofloxacin</v>
      </c>
      <c r="B191" s="71" t="str">
        <f>IF(JAN_26!B191="","",JAN_26!B191)</f>
        <v>tablet</v>
      </c>
      <c r="C191" s="53">
        <f>IF(JAN_26!C191="","",JAN_26!C191)</f>
        <v>200</v>
      </c>
      <c r="D191" s="53">
        <f>IF(JUL_26!A191="","",JUL_26!F191)</f>
        <v>0</v>
      </c>
      <c r="E191" s="61"/>
      <c r="F191" s="53">
        <f t="shared" si="22"/>
        <v>0</v>
      </c>
      <c r="G191" s="61"/>
      <c r="H191" s="61"/>
      <c r="I191" s="53">
        <f t="shared" si="23"/>
        <v>0</v>
      </c>
      <c r="J191" s="53" t="str">
        <f t="shared" si="24"/>
        <v/>
      </c>
      <c r="K191" s="53">
        <f t="shared" si="25"/>
        <v>0</v>
      </c>
      <c r="L191" s="53">
        <f t="shared" si="26"/>
        <v>0</v>
      </c>
      <c r="M191" s="64">
        <f>IF(A191="",0,(IF(ISNUMBER(JUN_26!G191),JUN_26!G191,0)+IF(ISNUMBER(JUL_26!G191),JUL_26!G191,0)+IF(ISNUMBER(AUG_26!G191),AUG_26!G191,0))/3)</f>
        <v>0</v>
      </c>
      <c r="N191" s="64">
        <f t="shared" si="27"/>
        <v>0</v>
      </c>
      <c r="O191" s="64">
        <f t="shared" si="28"/>
        <v>0</v>
      </c>
      <c r="P191" s="64">
        <f t="shared" si="29"/>
        <v>0</v>
      </c>
      <c r="Q191" s="65" t="str">
        <f t="shared" si="30"/>
        <v/>
      </c>
      <c r="R191" s="66" t="str">
        <f t="shared" si="31"/>
        <v>STOCKOUT</v>
      </c>
      <c r="S191" s="66" t="str">
        <f t="shared" si="32"/>
        <v>N/A</v>
      </c>
      <c r="T191" s="60"/>
    </row>
    <row r="192" spans="1:20" ht="16.5" customHeight="1" x14ac:dyDescent="0.35">
      <c r="A192" s="72" t="str">
        <f>IF(JAN_26!A192="","",JAN_26!A192)</f>
        <v>olive oil</v>
      </c>
      <c r="B192" s="72" t="str">
        <f>IF(JAN_26!B192="","",JAN_26!B192)</f>
        <v>bottle</v>
      </c>
      <c r="C192" s="55">
        <f>IF(JAN_26!C192="","",JAN_26!C192)</f>
        <v>500</v>
      </c>
      <c r="D192" s="55">
        <f>IF(JUL_26!A192="","",JUL_26!F192)</f>
        <v>0</v>
      </c>
      <c r="E192" s="61"/>
      <c r="F192" s="55">
        <f t="shared" si="22"/>
        <v>0</v>
      </c>
      <c r="G192" s="61"/>
      <c r="H192" s="61"/>
      <c r="I192" s="55">
        <f t="shared" si="23"/>
        <v>0</v>
      </c>
      <c r="J192" s="55" t="str">
        <f t="shared" si="24"/>
        <v/>
      </c>
      <c r="K192" s="55">
        <f t="shared" si="25"/>
        <v>0</v>
      </c>
      <c r="L192" s="55">
        <f t="shared" si="26"/>
        <v>0</v>
      </c>
      <c r="M192" s="67">
        <f>IF(A192="",0,(IF(ISNUMBER(JUN_26!G192),JUN_26!G192,0)+IF(ISNUMBER(JUL_26!G192),JUL_26!G192,0)+IF(ISNUMBER(AUG_26!G192),AUG_26!G192,0))/3)</f>
        <v>0</v>
      </c>
      <c r="N192" s="67">
        <f t="shared" si="27"/>
        <v>0</v>
      </c>
      <c r="O192" s="67">
        <f t="shared" si="28"/>
        <v>0</v>
      </c>
      <c r="P192" s="67">
        <f t="shared" si="29"/>
        <v>0</v>
      </c>
      <c r="Q192" s="68" t="str">
        <f t="shared" si="30"/>
        <v/>
      </c>
      <c r="R192" s="69" t="str">
        <f t="shared" si="31"/>
        <v>STOCKOUT</v>
      </c>
      <c r="S192" s="69" t="str">
        <f t="shared" si="32"/>
        <v>N/A</v>
      </c>
      <c r="T192" s="60"/>
    </row>
    <row r="193" spans="1:20" ht="16.5" customHeight="1" x14ac:dyDescent="0.35">
      <c r="A193" s="71" t="str">
        <f>IF(JAN_26!A193="","",JAN_26!A193)</f>
        <v>Omepraxole inj</v>
      </c>
      <c r="B193" s="71" t="str">
        <f>IF(JAN_26!B193="","",JAN_26!B193)</f>
        <v>Packet</v>
      </c>
      <c r="C193" s="53">
        <f>IF(JAN_26!C193="","",JAN_26!C193)</f>
        <v>1500</v>
      </c>
      <c r="D193" s="53">
        <f>IF(JUL_26!A193="","",JUL_26!F193)</f>
        <v>90</v>
      </c>
      <c r="E193" s="61"/>
      <c r="F193" s="53">
        <f t="shared" si="22"/>
        <v>90</v>
      </c>
      <c r="G193" s="61"/>
      <c r="H193" s="61"/>
      <c r="I193" s="53">
        <f t="shared" si="23"/>
        <v>0</v>
      </c>
      <c r="J193" s="53" t="str">
        <f t="shared" si="24"/>
        <v/>
      </c>
      <c r="K193" s="53">
        <f t="shared" si="25"/>
        <v>0</v>
      </c>
      <c r="L193" s="53">
        <f t="shared" si="26"/>
        <v>135000</v>
      </c>
      <c r="M193" s="64">
        <f>IF(A193="",0,(IF(ISNUMBER(JUN_26!G193),JUN_26!G193,0)+IF(ISNUMBER(JUL_26!G193),JUL_26!G193,0)+IF(ISNUMBER(AUG_26!G193),AUG_26!G193,0))/3)</f>
        <v>0</v>
      </c>
      <c r="N193" s="64">
        <f t="shared" si="27"/>
        <v>0</v>
      </c>
      <c r="O193" s="64">
        <f t="shared" si="28"/>
        <v>0</v>
      </c>
      <c r="P193" s="64">
        <f t="shared" si="29"/>
        <v>0</v>
      </c>
      <c r="Q193" s="65" t="str">
        <f t="shared" si="30"/>
        <v/>
      </c>
      <c r="R193" s="66" t="str">
        <f t="shared" si="31"/>
        <v>OVERSTOCK</v>
      </c>
      <c r="S193" s="66" t="str">
        <f t="shared" si="32"/>
        <v>N/A</v>
      </c>
      <c r="T193" s="60"/>
    </row>
    <row r="194" spans="1:20" ht="16.5" customHeight="1" x14ac:dyDescent="0.35">
      <c r="A194" s="72" t="str">
        <f>IF(JAN_26!A194="","",JAN_26!A194)</f>
        <v>Omeprazole caps</v>
      </c>
      <c r="B194" s="72" t="str">
        <f>IF(JAN_26!B194="","",JAN_26!B194)</f>
        <v>tabs</v>
      </c>
      <c r="C194" s="55">
        <f>IF(JAN_26!C194="","",JAN_26!C194)</f>
        <v>50</v>
      </c>
      <c r="D194" s="55">
        <f>IF(JUL_26!A194="","",JUL_26!F194)</f>
        <v>0</v>
      </c>
      <c r="E194" s="61"/>
      <c r="F194" s="55">
        <f t="shared" si="22"/>
        <v>0</v>
      </c>
      <c r="G194" s="61"/>
      <c r="H194" s="61"/>
      <c r="I194" s="55">
        <f t="shared" si="23"/>
        <v>0</v>
      </c>
      <c r="J194" s="55" t="str">
        <f t="shared" si="24"/>
        <v/>
      </c>
      <c r="K194" s="55">
        <f t="shared" si="25"/>
        <v>0</v>
      </c>
      <c r="L194" s="55">
        <f t="shared" si="26"/>
        <v>0</v>
      </c>
      <c r="M194" s="67">
        <f>IF(A194="",0,(IF(ISNUMBER(JUN_26!G194),JUN_26!G194,0)+IF(ISNUMBER(JUL_26!G194),JUL_26!G194,0)+IF(ISNUMBER(AUG_26!G194),AUG_26!G194,0))/3)</f>
        <v>0</v>
      </c>
      <c r="N194" s="67">
        <f t="shared" si="27"/>
        <v>0</v>
      </c>
      <c r="O194" s="67">
        <f t="shared" si="28"/>
        <v>0</v>
      </c>
      <c r="P194" s="67">
        <f t="shared" si="29"/>
        <v>0</v>
      </c>
      <c r="Q194" s="68" t="str">
        <f t="shared" si="30"/>
        <v/>
      </c>
      <c r="R194" s="69" t="str">
        <f t="shared" si="31"/>
        <v>STOCKOUT</v>
      </c>
      <c r="S194" s="69" t="str">
        <f t="shared" si="32"/>
        <v>N/A</v>
      </c>
      <c r="T194" s="60"/>
    </row>
    <row r="195" spans="1:20" ht="16.5" customHeight="1" x14ac:dyDescent="0.35">
      <c r="A195" s="71" t="str">
        <f>IF(JAN_26!A195="","",JAN_26!A195)</f>
        <v>Oracel</v>
      </c>
      <c r="B195" s="71" t="str">
        <f>IF(JAN_26!B195="","",JAN_26!B195)</f>
        <v>tablet</v>
      </c>
      <c r="C195" s="53" t="str">
        <f>IF(JAN_26!C195="","",JAN_26!C195)</f>
        <v/>
      </c>
      <c r="D195" s="53">
        <f>IF(JUL_26!A195="","",JUL_26!F195)</f>
        <v>0</v>
      </c>
      <c r="E195" s="61"/>
      <c r="F195" s="53">
        <f t="shared" ref="F195:F258" si="33">IF(A195="","",D195+IF(ISNUMBER(E195),E195,0)-IF(ISNUMBER(G195),G195,0))</f>
        <v>0</v>
      </c>
      <c r="G195" s="61"/>
      <c r="H195" s="61"/>
      <c r="I195" s="53">
        <f t="shared" ref="I195:I258" si="34">IF(AND(ISNUMBER(G195),ISNUMBER(C195)),G195*C195,0)</f>
        <v>0</v>
      </c>
      <c r="J195" s="53" t="str">
        <f t="shared" ref="J195:J258" si="35">IF(AND(ISNUMBER(G195),ISNUMBER(H195)),H195-I195,"")</f>
        <v/>
      </c>
      <c r="K195" s="53">
        <f t="shared" ref="K195:K258" si="36">IF(OR(A195="",M195=0),0,MAX(O195-F195,0))</f>
        <v>0</v>
      </c>
      <c r="L195" s="53">
        <f t="shared" ref="L195:L258" si="37">IF(AND(ISNUMBER(C195),ISNUMBER(F195)),F195*C195,0)</f>
        <v>0</v>
      </c>
      <c r="M195" s="64">
        <f>IF(A195="",0,(IF(ISNUMBER(JUN_26!G195),JUN_26!G195,0)+IF(ISNUMBER(JUL_26!G195),JUL_26!G195,0)+IF(ISNUMBER(AUG_26!G195),AUG_26!G195,0))/3)</f>
        <v>0</v>
      </c>
      <c r="N195" s="64">
        <f t="shared" ref="N195:N258" si="38">IF(M195=0,0,M195*Lead_Time_Months)</f>
        <v>0</v>
      </c>
      <c r="O195" s="64">
        <f t="shared" ref="O195:O258" si="39">IF(M195=0,0,M195*Max_Stock_Months)</f>
        <v>0</v>
      </c>
      <c r="P195" s="64">
        <f t="shared" ref="P195:P258" si="40">IF(M195=0,0,M195*Security_Stock_Months)</f>
        <v>0</v>
      </c>
      <c r="Q195" s="65" t="str">
        <f t="shared" ref="Q195:Q258" si="41">IF(OR(A195="",M195=0,F195&lt;=0),"",ROUND(F195/M195,1))</f>
        <v/>
      </c>
      <c r="R195" s="66" t="str">
        <f t="shared" ref="R195:R258" si="42">IF(A195="","",IF(F195&lt;=0,"STOCKOUT",IF(F195&lt;=P195,"LOW STOCK",IF(F195&gt;O195,"OVERSTOCK","ADEQUATE"))))</f>
        <v>STOCKOUT</v>
      </c>
      <c r="S195" s="66" t="str">
        <f t="shared" ref="S195:S258" si="43">IF(AND(ISNUMBER(G195),ISNUMBER(H195)),IF(J195&gt;=0,"BALANCED","DEFICIT"),"N/A")</f>
        <v>N/A</v>
      </c>
      <c r="T195" s="60"/>
    </row>
    <row r="196" spans="1:20" ht="16.5" customHeight="1" x14ac:dyDescent="0.35">
      <c r="A196" s="72" t="str">
        <f>IF(JAN_26!A196="","",JAN_26!A196)</f>
        <v>oxytocin injection</v>
      </c>
      <c r="B196" s="72" t="str">
        <f>IF(JAN_26!B196="","",JAN_26!B196)</f>
        <v>amp</v>
      </c>
      <c r="C196" s="55">
        <f>IF(JAN_26!C196="","",JAN_26!C196)</f>
        <v>100</v>
      </c>
      <c r="D196" s="55">
        <f>IF(JUL_26!A196="","",JUL_26!F196)</f>
        <v>100</v>
      </c>
      <c r="E196" s="61"/>
      <c r="F196" s="55">
        <f t="shared" si="33"/>
        <v>100</v>
      </c>
      <c r="G196" s="61"/>
      <c r="H196" s="61"/>
      <c r="I196" s="55">
        <f t="shared" si="34"/>
        <v>0</v>
      </c>
      <c r="J196" s="55" t="str">
        <f t="shared" si="35"/>
        <v/>
      </c>
      <c r="K196" s="55">
        <f t="shared" si="36"/>
        <v>0</v>
      </c>
      <c r="L196" s="55">
        <f t="shared" si="37"/>
        <v>10000</v>
      </c>
      <c r="M196" s="67">
        <f>IF(A196="",0,(IF(ISNUMBER(JUN_26!G196),JUN_26!G196,0)+IF(ISNUMBER(JUL_26!G196),JUL_26!G196,0)+IF(ISNUMBER(AUG_26!G196),AUG_26!G196,0))/3)</f>
        <v>0</v>
      </c>
      <c r="N196" s="67">
        <f t="shared" si="38"/>
        <v>0</v>
      </c>
      <c r="O196" s="67">
        <f t="shared" si="39"/>
        <v>0</v>
      </c>
      <c r="P196" s="67">
        <f t="shared" si="40"/>
        <v>0</v>
      </c>
      <c r="Q196" s="68" t="str">
        <f t="shared" si="41"/>
        <v/>
      </c>
      <c r="R196" s="69" t="str">
        <f t="shared" si="42"/>
        <v>OVERSTOCK</v>
      </c>
      <c r="S196" s="69" t="str">
        <f t="shared" si="43"/>
        <v>N/A</v>
      </c>
      <c r="T196" s="60"/>
    </row>
    <row r="197" spans="1:20" ht="16.5" customHeight="1" x14ac:dyDescent="0.35">
      <c r="A197" s="71" t="str">
        <f>IF(JAN_26!A197="","",JAN_26!A197)</f>
        <v>PARA 100</v>
      </c>
      <c r="B197" s="71" t="str">
        <f>IF(JAN_26!B197="","",JAN_26!B197)</f>
        <v>tablet</v>
      </c>
      <c r="C197" s="53">
        <f>IF(JAN_26!C197="","",JAN_26!C197)</f>
        <v>10</v>
      </c>
      <c r="D197" s="53">
        <f>IF(JUL_26!A197="","",JUL_26!F197)</f>
        <v>0</v>
      </c>
      <c r="E197" s="61"/>
      <c r="F197" s="53">
        <f t="shared" si="33"/>
        <v>0</v>
      </c>
      <c r="G197" s="61"/>
      <c r="H197" s="61"/>
      <c r="I197" s="53">
        <f t="shared" si="34"/>
        <v>0</v>
      </c>
      <c r="J197" s="53" t="str">
        <f t="shared" si="35"/>
        <v/>
      </c>
      <c r="K197" s="53">
        <f t="shared" si="36"/>
        <v>0</v>
      </c>
      <c r="L197" s="53">
        <f t="shared" si="37"/>
        <v>0</v>
      </c>
      <c r="M197" s="64">
        <f>IF(A197="",0,(IF(ISNUMBER(JUN_26!G197),JUN_26!G197,0)+IF(ISNUMBER(JUL_26!G197),JUL_26!G197,0)+IF(ISNUMBER(AUG_26!G197),AUG_26!G197,0))/3)</f>
        <v>0</v>
      </c>
      <c r="N197" s="64">
        <f t="shared" si="38"/>
        <v>0</v>
      </c>
      <c r="O197" s="64">
        <f t="shared" si="39"/>
        <v>0</v>
      </c>
      <c r="P197" s="64">
        <f t="shared" si="40"/>
        <v>0</v>
      </c>
      <c r="Q197" s="65" t="str">
        <f t="shared" si="41"/>
        <v/>
      </c>
      <c r="R197" s="66" t="str">
        <f t="shared" si="42"/>
        <v>STOCKOUT</v>
      </c>
      <c r="S197" s="66" t="str">
        <f t="shared" si="43"/>
        <v>N/A</v>
      </c>
      <c r="T197" s="60"/>
    </row>
    <row r="198" spans="1:20" ht="16.5" customHeight="1" x14ac:dyDescent="0.35">
      <c r="A198" s="72" t="str">
        <f>IF(JAN_26!A198="","",JAN_26!A198)</f>
        <v>Paracet Injection 300mg</v>
      </c>
      <c r="B198" s="72" t="str">
        <f>IF(JAN_26!B198="","",JAN_26!B198)</f>
        <v>amp</v>
      </c>
      <c r="C198" s="55">
        <f>IF(JAN_26!C198="","",JAN_26!C198)</f>
        <v>300</v>
      </c>
      <c r="D198" s="55">
        <f>IF(JUL_26!A198="","",JUL_26!F198)</f>
        <v>110</v>
      </c>
      <c r="E198" s="61"/>
      <c r="F198" s="55">
        <f t="shared" si="33"/>
        <v>110</v>
      </c>
      <c r="G198" s="61"/>
      <c r="H198" s="61"/>
      <c r="I198" s="55">
        <f t="shared" si="34"/>
        <v>0</v>
      </c>
      <c r="J198" s="55" t="str">
        <f t="shared" si="35"/>
        <v/>
      </c>
      <c r="K198" s="55">
        <f t="shared" si="36"/>
        <v>0</v>
      </c>
      <c r="L198" s="55">
        <f t="shared" si="37"/>
        <v>33000</v>
      </c>
      <c r="M198" s="67">
        <f>IF(A198="",0,(IF(ISNUMBER(JUN_26!G198),JUN_26!G198,0)+IF(ISNUMBER(JUL_26!G198),JUL_26!G198,0)+IF(ISNUMBER(AUG_26!G198),AUG_26!G198,0))/3)</f>
        <v>0</v>
      </c>
      <c r="N198" s="67">
        <f t="shared" si="38"/>
        <v>0</v>
      </c>
      <c r="O198" s="67">
        <f t="shared" si="39"/>
        <v>0</v>
      </c>
      <c r="P198" s="67">
        <f t="shared" si="40"/>
        <v>0</v>
      </c>
      <c r="Q198" s="68" t="str">
        <f t="shared" si="41"/>
        <v/>
      </c>
      <c r="R198" s="69" t="str">
        <f t="shared" si="42"/>
        <v>OVERSTOCK</v>
      </c>
      <c r="S198" s="69" t="str">
        <f t="shared" si="43"/>
        <v>N/A</v>
      </c>
      <c r="T198" s="60"/>
    </row>
    <row r="199" spans="1:20" ht="16.5" customHeight="1" x14ac:dyDescent="0.35">
      <c r="A199" s="71" t="str">
        <f>IF(JAN_26!A199="","",JAN_26!A199)</f>
        <v>Paracet tablets 500mg</v>
      </c>
      <c r="B199" s="71" t="str">
        <f>IF(JAN_26!B199="","",JAN_26!B199)</f>
        <v>tablet</v>
      </c>
      <c r="C199" s="53">
        <f>IF(JAN_26!C199="","",JAN_26!C199)</f>
        <v>15</v>
      </c>
      <c r="D199" s="53">
        <f>IF(JUL_26!A199="","",JUL_26!F199)</f>
        <v>10</v>
      </c>
      <c r="E199" s="61"/>
      <c r="F199" s="53">
        <f t="shared" si="33"/>
        <v>10</v>
      </c>
      <c r="G199" s="61"/>
      <c r="H199" s="61"/>
      <c r="I199" s="53">
        <f t="shared" si="34"/>
        <v>0</v>
      </c>
      <c r="J199" s="53" t="str">
        <f t="shared" si="35"/>
        <v/>
      </c>
      <c r="K199" s="53">
        <f t="shared" si="36"/>
        <v>0</v>
      </c>
      <c r="L199" s="53">
        <f t="shared" si="37"/>
        <v>150</v>
      </c>
      <c r="M199" s="64">
        <f>IF(A199="",0,(IF(ISNUMBER(JUN_26!G199),JUN_26!G199,0)+IF(ISNUMBER(JUL_26!G199),JUL_26!G199,0)+IF(ISNUMBER(AUG_26!G199),AUG_26!G199,0))/3)</f>
        <v>0</v>
      </c>
      <c r="N199" s="64">
        <f t="shared" si="38"/>
        <v>0</v>
      </c>
      <c r="O199" s="64">
        <f t="shared" si="39"/>
        <v>0</v>
      </c>
      <c r="P199" s="64">
        <f t="shared" si="40"/>
        <v>0</v>
      </c>
      <c r="Q199" s="65" t="str">
        <f t="shared" si="41"/>
        <v/>
      </c>
      <c r="R199" s="66" t="str">
        <f t="shared" si="42"/>
        <v>OVERSTOCK</v>
      </c>
      <c r="S199" s="66" t="str">
        <f t="shared" si="43"/>
        <v>N/A</v>
      </c>
      <c r="T199" s="60"/>
    </row>
    <row r="200" spans="1:20" ht="16.5" customHeight="1" x14ac:dyDescent="0.35">
      <c r="A200" s="72" t="str">
        <f>IF(JAN_26!A200="","",JAN_26!A200)</f>
        <v>Paracetamol syrup</v>
      </c>
      <c r="B200" s="72" t="str">
        <f>IF(JAN_26!B200="","",JAN_26!B200)</f>
        <v>bottle</v>
      </c>
      <c r="C200" s="55">
        <f>IF(JAN_26!C200="","",JAN_26!C200)</f>
        <v>1000</v>
      </c>
      <c r="D200" s="55">
        <f>IF(JUL_26!A200="","",JUL_26!F200)</f>
        <v>3</v>
      </c>
      <c r="E200" s="61"/>
      <c r="F200" s="55">
        <f t="shared" si="33"/>
        <v>3</v>
      </c>
      <c r="G200" s="61"/>
      <c r="H200" s="61"/>
      <c r="I200" s="55">
        <f t="shared" si="34"/>
        <v>0</v>
      </c>
      <c r="J200" s="55" t="str">
        <f t="shared" si="35"/>
        <v/>
      </c>
      <c r="K200" s="55">
        <f t="shared" si="36"/>
        <v>0</v>
      </c>
      <c r="L200" s="55">
        <f t="shared" si="37"/>
        <v>3000</v>
      </c>
      <c r="M200" s="67">
        <f>IF(A200="",0,(IF(ISNUMBER(JUN_26!G200),JUN_26!G200,0)+IF(ISNUMBER(JUL_26!G200),JUL_26!G200,0)+IF(ISNUMBER(AUG_26!G200),AUG_26!G200,0))/3)</f>
        <v>0</v>
      </c>
      <c r="N200" s="67">
        <f t="shared" si="38"/>
        <v>0</v>
      </c>
      <c r="O200" s="67">
        <f t="shared" si="39"/>
        <v>0</v>
      </c>
      <c r="P200" s="67">
        <f t="shared" si="40"/>
        <v>0</v>
      </c>
      <c r="Q200" s="68" t="str">
        <f t="shared" si="41"/>
        <v/>
      </c>
      <c r="R200" s="69" t="str">
        <f t="shared" si="42"/>
        <v>OVERSTOCK</v>
      </c>
      <c r="S200" s="69" t="str">
        <f t="shared" si="43"/>
        <v>N/A</v>
      </c>
      <c r="T200" s="60"/>
    </row>
    <row r="201" spans="1:20" ht="16.5" customHeight="1" x14ac:dyDescent="0.35">
      <c r="A201" s="71" t="str">
        <f>IF(JAN_26!A201="","",JAN_26!A201)</f>
        <v>pcm</v>
      </c>
      <c r="B201" s="71" t="str">
        <f>IF(JAN_26!B201="","",JAN_26!B201)</f>
        <v>infusion</v>
      </c>
      <c r="C201" s="53">
        <f>IF(JAN_26!C201="","",JAN_26!C201)</f>
        <v>1000</v>
      </c>
      <c r="D201" s="53">
        <f>IF(JUL_26!A201="","",JUL_26!F201)</f>
        <v>0</v>
      </c>
      <c r="E201" s="61"/>
      <c r="F201" s="53">
        <f t="shared" si="33"/>
        <v>0</v>
      </c>
      <c r="G201" s="61"/>
      <c r="H201" s="61"/>
      <c r="I201" s="53">
        <f t="shared" si="34"/>
        <v>0</v>
      </c>
      <c r="J201" s="53" t="str">
        <f t="shared" si="35"/>
        <v/>
      </c>
      <c r="K201" s="53">
        <f t="shared" si="36"/>
        <v>0</v>
      </c>
      <c r="L201" s="53">
        <f t="shared" si="37"/>
        <v>0</v>
      </c>
      <c r="M201" s="64">
        <f>IF(A201="",0,(IF(ISNUMBER(JUN_26!G201),JUN_26!G201,0)+IF(ISNUMBER(JUL_26!G201),JUL_26!G201,0)+IF(ISNUMBER(AUG_26!G201),AUG_26!G201,0))/3)</f>
        <v>0</v>
      </c>
      <c r="N201" s="64">
        <f t="shared" si="38"/>
        <v>0</v>
      </c>
      <c r="O201" s="64">
        <f t="shared" si="39"/>
        <v>0</v>
      </c>
      <c r="P201" s="64">
        <f t="shared" si="40"/>
        <v>0</v>
      </c>
      <c r="Q201" s="65" t="str">
        <f t="shared" si="41"/>
        <v/>
      </c>
      <c r="R201" s="66" t="str">
        <f t="shared" si="42"/>
        <v>STOCKOUT</v>
      </c>
      <c r="S201" s="66" t="str">
        <f t="shared" si="43"/>
        <v>N/A</v>
      </c>
      <c r="T201" s="60"/>
    </row>
    <row r="202" spans="1:20" ht="16.5" customHeight="1" x14ac:dyDescent="0.35">
      <c r="A202" s="72" t="str">
        <f>IF(JAN_26!A202="","",JAN_26!A202)</f>
        <v>phenobarbital</v>
      </c>
      <c r="B202" s="72" t="str">
        <f>IF(JAN_26!B202="","",JAN_26!B202)</f>
        <v>inj</v>
      </c>
      <c r="C202" s="55">
        <f>IF(JAN_26!C202="","",JAN_26!C202)</f>
        <v>1500</v>
      </c>
      <c r="D202" s="55">
        <f>IF(JUL_26!A202="","",JUL_26!F202)</f>
        <v>0</v>
      </c>
      <c r="E202" s="61"/>
      <c r="F202" s="55">
        <f t="shared" si="33"/>
        <v>0</v>
      </c>
      <c r="G202" s="61"/>
      <c r="H202" s="61"/>
      <c r="I202" s="55">
        <f t="shared" si="34"/>
        <v>0</v>
      </c>
      <c r="J202" s="55" t="str">
        <f t="shared" si="35"/>
        <v/>
      </c>
      <c r="K202" s="55">
        <f t="shared" si="36"/>
        <v>0</v>
      </c>
      <c r="L202" s="55">
        <f t="shared" si="37"/>
        <v>0</v>
      </c>
      <c r="M202" s="67">
        <f>IF(A202="",0,(IF(ISNUMBER(JUN_26!G202),JUN_26!G202,0)+IF(ISNUMBER(JUL_26!G202),JUL_26!G202,0)+IF(ISNUMBER(AUG_26!G202),AUG_26!G202,0))/3)</f>
        <v>0</v>
      </c>
      <c r="N202" s="67">
        <f t="shared" si="38"/>
        <v>0</v>
      </c>
      <c r="O202" s="67">
        <f t="shared" si="39"/>
        <v>0</v>
      </c>
      <c r="P202" s="67">
        <f t="shared" si="40"/>
        <v>0</v>
      </c>
      <c r="Q202" s="68" t="str">
        <f t="shared" si="41"/>
        <v/>
      </c>
      <c r="R202" s="69" t="str">
        <f t="shared" si="42"/>
        <v>STOCKOUT</v>
      </c>
      <c r="S202" s="69" t="str">
        <f t="shared" si="43"/>
        <v>N/A</v>
      </c>
      <c r="T202" s="60"/>
    </row>
    <row r="203" spans="1:20" ht="16.5" customHeight="1" x14ac:dyDescent="0.35">
      <c r="A203" s="71" t="str">
        <f>IF(JAN_26!A203="","",JAN_26!A203)</f>
        <v>phenobartital 100mg</v>
      </c>
      <c r="B203" s="71" t="str">
        <f>IF(JAN_26!B203="","",JAN_26!B203)</f>
        <v>tablet</v>
      </c>
      <c r="C203" s="53">
        <f>IF(JAN_26!C203="","",JAN_26!C203)</f>
        <v>75</v>
      </c>
      <c r="D203" s="53">
        <f>IF(JUL_26!A203="","",JUL_26!F203)</f>
        <v>0</v>
      </c>
      <c r="E203" s="61"/>
      <c r="F203" s="53">
        <f t="shared" si="33"/>
        <v>0</v>
      </c>
      <c r="G203" s="61"/>
      <c r="H203" s="61"/>
      <c r="I203" s="53">
        <f t="shared" si="34"/>
        <v>0</v>
      </c>
      <c r="J203" s="53" t="str">
        <f t="shared" si="35"/>
        <v/>
      </c>
      <c r="K203" s="53">
        <f t="shared" si="36"/>
        <v>0</v>
      </c>
      <c r="L203" s="53">
        <f t="shared" si="37"/>
        <v>0</v>
      </c>
      <c r="M203" s="64">
        <f>IF(A203="",0,(IF(ISNUMBER(JUN_26!G203),JUN_26!G203,0)+IF(ISNUMBER(JUL_26!G203),JUL_26!G203,0)+IF(ISNUMBER(AUG_26!G203),AUG_26!G203,0))/3)</f>
        <v>0</v>
      </c>
      <c r="N203" s="64">
        <f t="shared" si="38"/>
        <v>0</v>
      </c>
      <c r="O203" s="64">
        <f t="shared" si="39"/>
        <v>0</v>
      </c>
      <c r="P203" s="64">
        <f t="shared" si="40"/>
        <v>0</v>
      </c>
      <c r="Q203" s="65" t="str">
        <f t="shared" si="41"/>
        <v/>
      </c>
      <c r="R203" s="66" t="str">
        <f t="shared" si="42"/>
        <v>STOCKOUT</v>
      </c>
      <c r="S203" s="66" t="str">
        <f t="shared" si="43"/>
        <v>N/A</v>
      </c>
      <c r="T203" s="60"/>
    </row>
    <row r="204" spans="1:20" ht="16.5" customHeight="1" x14ac:dyDescent="0.35">
      <c r="A204" s="72" t="str">
        <f>IF(JAN_26!A204="","",JAN_26!A204)</f>
        <v>Phosphalogel</v>
      </c>
      <c r="B204" s="72" t="str">
        <f>IF(JAN_26!B204="","",JAN_26!B204)</f>
        <v>sachet</v>
      </c>
      <c r="C204" s="55">
        <f>IF(JAN_26!C204="","",JAN_26!C204)</f>
        <v>200</v>
      </c>
      <c r="D204" s="55">
        <f>IF(JUL_26!A204="","",JUL_26!F204)</f>
        <v>0</v>
      </c>
      <c r="E204" s="61"/>
      <c r="F204" s="55">
        <f t="shared" si="33"/>
        <v>0</v>
      </c>
      <c r="G204" s="61"/>
      <c r="H204" s="61"/>
      <c r="I204" s="55">
        <f t="shared" si="34"/>
        <v>0</v>
      </c>
      <c r="J204" s="55" t="str">
        <f t="shared" si="35"/>
        <v/>
      </c>
      <c r="K204" s="55">
        <f t="shared" si="36"/>
        <v>0</v>
      </c>
      <c r="L204" s="55">
        <f t="shared" si="37"/>
        <v>0</v>
      </c>
      <c r="M204" s="67">
        <f>IF(A204="",0,(IF(ISNUMBER(JUN_26!G204),JUN_26!G204,0)+IF(ISNUMBER(JUL_26!G204),JUL_26!G204,0)+IF(ISNUMBER(AUG_26!G204),AUG_26!G204,0))/3)</f>
        <v>0</v>
      </c>
      <c r="N204" s="67">
        <f t="shared" si="38"/>
        <v>0</v>
      </c>
      <c r="O204" s="67">
        <f t="shared" si="39"/>
        <v>0</v>
      </c>
      <c r="P204" s="67">
        <f t="shared" si="40"/>
        <v>0</v>
      </c>
      <c r="Q204" s="68" t="str">
        <f t="shared" si="41"/>
        <v/>
      </c>
      <c r="R204" s="69" t="str">
        <f t="shared" si="42"/>
        <v>STOCKOUT</v>
      </c>
      <c r="S204" s="69" t="str">
        <f t="shared" si="43"/>
        <v>N/A</v>
      </c>
      <c r="T204" s="60"/>
    </row>
    <row r="205" spans="1:20" ht="16.5" customHeight="1" x14ac:dyDescent="0.35">
      <c r="A205" s="71" t="str">
        <f>IF(JAN_26!A205="","",JAN_26!A205)</f>
        <v>Piroxicam injection</v>
      </c>
      <c r="B205" s="71" t="str">
        <f>IF(JAN_26!B205="","",JAN_26!B205)</f>
        <v>box</v>
      </c>
      <c r="C205" s="53">
        <f>IF(JAN_26!C205="","",JAN_26!C205)</f>
        <v>500</v>
      </c>
      <c r="D205" s="53">
        <f>IF(JUL_26!A205="","",JUL_26!F205)</f>
        <v>0</v>
      </c>
      <c r="E205" s="61"/>
      <c r="F205" s="53">
        <f t="shared" si="33"/>
        <v>0</v>
      </c>
      <c r="G205" s="61"/>
      <c r="H205" s="61"/>
      <c r="I205" s="53">
        <f t="shared" si="34"/>
        <v>0</v>
      </c>
      <c r="J205" s="53" t="str">
        <f t="shared" si="35"/>
        <v/>
      </c>
      <c r="K205" s="53">
        <f t="shared" si="36"/>
        <v>0</v>
      </c>
      <c r="L205" s="53">
        <f t="shared" si="37"/>
        <v>0</v>
      </c>
      <c r="M205" s="64">
        <f>IF(A205="",0,(IF(ISNUMBER(JUN_26!G205),JUN_26!G205,0)+IF(ISNUMBER(JUL_26!G205),JUL_26!G205,0)+IF(ISNUMBER(AUG_26!G205),AUG_26!G205,0))/3)</f>
        <v>0</v>
      </c>
      <c r="N205" s="64">
        <f t="shared" si="38"/>
        <v>0</v>
      </c>
      <c r="O205" s="64">
        <f t="shared" si="39"/>
        <v>0</v>
      </c>
      <c r="P205" s="64">
        <f t="shared" si="40"/>
        <v>0</v>
      </c>
      <c r="Q205" s="65" t="str">
        <f t="shared" si="41"/>
        <v/>
      </c>
      <c r="R205" s="66" t="str">
        <f t="shared" si="42"/>
        <v>STOCKOUT</v>
      </c>
      <c r="S205" s="66" t="str">
        <f t="shared" si="43"/>
        <v>N/A</v>
      </c>
      <c r="T205" s="60"/>
    </row>
    <row r="206" spans="1:20" ht="16.5" customHeight="1" x14ac:dyDescent="0.35">
      <c r="A206" s="72" t="str">
        <f>IF(JAN_26!A206="","",JAN_26!A206)</f>
        <v>Piroxicam Tablets 20 mg</v>
      </c>
      <c r="B206" s="72" t="str">
        <f>IF(JAN_26!B206="","",JAN_26!B206)</f>
        <v>box</v>
      </c>
      <c r="C206" s="55">
        <f>IF(JAN_26!C206="","",JAN_26!C206)</f>
        <v>25</v>
      </c>
      <c r="D206" s="55">
        <f>IF(JUL_26!A206="","",JUL_26!F206)</f>
        <v>0</v>
      </c>
      <c r="E206" s="61"/>
      <c r="F206" s="55">
        <f t="shared" si="33"/>
        <v>0</v>
      </c>
      <c r="G206" s="61"/>
      <c r="H206" s="61"/>
      <c r="I206" s="55">
        <f t="shared" si="34"/>
        <v>0</v>
      </c>
      <c r="J206" s="55" t="str">
        <f t="shared" si="35"/>
        <v/>
      </c>
      <c r="K206" s="55">
        <f t="shared" si="36"/>
        <v>0</v>
      </c>
      <c r="L206" s="55">
        <f t="shared" si="37"/>
        <v>0</v>
      </c>
      <c r="M206" s="67">
        <f>IF(A206="",0,(IF(ISNUMBER(JUN_26!G206),JUN_26!G206,0)+IF(ISNUMBER(JUL_26!G206),JUL_26!G206,0)+IF(ISNUMBER(AUG_26!G206),AUG_26!G206,0))/3)</f>
        <v>0</v>
      </c>
      <c r="N206" s="67">
        <f t="shared" si="38"/>
        <v>0</v>
      </c>
      <c r="O206" s="67">
        <f t="shared" si="39"/>
        <v>0</v>
      </c>
      <c r="P206" s="67">
        <f t="shared" si="40"/>
        <v>0</v>
      </c>
      <c r="Q206" s="68" t="str">
        <f t="shared" si="41"/>
        <v/>
      </c>
      <c r="R206" s="69" t="str">
        <f t="shared" si="42"/>
        <v>STOCKOUT</v>
      </c>
      <c r="S206" s="69" t="str">
        <f t="shared" si="43"/>
        <v>N/A</v>
      </c>
      <c r="T206" s="60"/>
    </row>
    <row r="207" spans="1:20" ht="16.5" customHeight="1" x14ac:dyDescent="0.35">
      <c r="A207" s="71" t="str">
        <f>IF(JAN_26!A207="","",JAN_26!A207)</f>
        <v>plaster</v>
      </c>
      <c r="B207" s="71" t="str">
        <f>IF(JAN_26!B207="","",JAN_26!B207)</f>
        <v>item</v>
      </c>
      <c r="C207" s="53">
        <f>IF(JAN_26!C207="","",JAN_26!C207)</f>
        <v>2000</v>
      </c>
      <c r="D207" s="53">
        <f>IF(JUL_26!A207="","",JUL_26!F207)</f>
        <v>15</v>
      </c>
      <c r="E207" s="61"/>
      <c r="F207" s="53">
        <f t="shared" si="33"/>
        <v>15</v>
      </c>
      <c r="G207" s="61"/>
      <c r="H207" s="61"/>
      <c r="I207" s="53">
        <f t="shared" si="34"/>
        <v>0</v>
      </c>
      <c r="J207" s="53" t="str">
        <f t="shared" si="35"/>
        <v/>
      </c>
      <c r="K207" s="53">
        <f t="shared" si="36"/>
        <v>0</v>
      </c>
      <c r="L207" s="53">
        <f t="shared" si="37"/>
        <v>30000</v>
      </c>
      <c r="M207" s="64">
        <f>IF(A207="",0,(IF(ISNUMBER(JUN_26!G207),JUN_26!G207,0)+IF(ISNUMBER(JUL_26!G207),JUL_26!G207,0)+IF(ISNUMBER(AUG_26!G207),AUG_26!G207,0))/3)</f>
        <v>0</v>
      </c>
      <c r="N207" s="64">
        <f t="shared" si="38"/>
        <v>0</v>
      </c>
      <c r="O207" s="64">
        <f t="shared" si="39"/>
        <v>0</v>
      </c>
      <c r="P207" s="64">
        <f t="shared" si="40"/>
        <v>0</v>
      </c>
      <c r="Q207" s="65" t="str">
        <f t="shared" si="41"/>
        <v/>
      </c>
      <c r="R207" s="66" t="str">
        <f t="shared" si="42"/>
        <v>OVERSTOCK</v>
      </c>
      <c r="S207" s="66" t="str">
        <f t="shared" si="43"/>
        <v>N/A</v>
      </c>
      <c r="T207" s="60"/>
    </row>
    <row r="208" spans="1:20" ht="16.5" customHeight="1" x14ac:dyDescent="0.35">
      <c r="A208" s="72" t="str">
        <f>IF(JAN_26!A208="","",JAN_26!A208)</f>
        <v>polyglan(5-0)</v>
      </c>
      <c r="B208" s="72" t="str">
        <f>IF(JAN_26!B208="","",JAN_26!B208)</f>
        <v>item</v>
      </c>
      <c r="C208" s="55">
        <f>IF(JAN_26!C208="","",JAN_26!C208)</f>
        <v>2000</v>
      </c>
      <c r="D208" s="55">
        <f>IF(JUL_26!A208="","",JUL_26!F208)</f>
        <v>0</v>
      </c>
      <c r="E208" s="61"/>
      <c r="F208" s="55">
        <f t="shared" si="33"/>
        <v>0</v>
      </c>
      <c r="G208" s="61"/>
      <c r="H208" s="61"/>
      <c r="I208" s="55">
        <f t="shared" si="34"/>
        <v>0</v>
      </c>
      <c r="J208" s="55" t="str">
        <f t="shared" si="35"/>
        <v/>
      </c>
      <c r="K208" s="55">
        <f t="shared" si="36"/>
        <v>0</v>
      </c>
      <c r="L208" s="55">
        <f t="shared" si="37"/>
        <v>0</v>
      </c>
      <c r="M208" s="67">
        <f>IF(A208="",0,(IF(ISNUMBER(JUN_26!G208),JUN_26!G208,0)+IF(ISNUMBER(JUL_26!G208),JUL_26!G208,0)+IF(ISNUMBER(AUG_26!G208),AUG_26!G208,0))/3)</f>
        <v>0</v>
      </c>
      <c r="N208" s="67">
        <f t="shared" si="38"/>
        <v>0</v>
      </c>
      <c r="O208" s="67">
        <f t="shared" si="39"/>
        <v>0</v>
      </c>
      <c r="P208" s="67">
        <f t="shared" si="40"/>
        <v>0</v>
      </c>
      <c r="Q208" s="68" t="str">
        <f t="shared" si="41"/>
        <v/>
      </c>
      <c r="R208" s="69" t="str">
        <f t="shared" si="42"/>
        <v>STOCKOUT</v>
      </c>
      <c r="S208" s="69" t="str">
        <f t="shared" si="43"/>
        <v>N/A</v>
      </c>
      <c r="T208" s="60"/>
    </row>
    <row r="209" spans="1:20" ht="16.5" customHeight="1" x14ac:dyDescent="0.35">
      <c r="A209" s="71" t="str">
        <f>IF(JAN_26!A209="","",JAN_26!A209)</f>
        <v>Polygynax ovule</v>
      </c>
      <c r="B209" s="71" t="str">
        <f>IF(JAN_26!B209="","",JAN_26!B209)</f>
        <v>packet</v>
      </c>
      <c r="C209" s="53">
        <f>IF(JAN_26!C209="","",JAN_26!C209)</f>
        <v>4500</v>
      </c>
      <c r="D209" s="53">
        <f>IF(JUL_26!A209="","",JUL_26!F209)</f>
        <v>0</v>
      </c>
      <c r="E209" s="61"/>
      <c r="F209" s="53">
        <f t="shared" si="33"/>
        <v>0</v>
      </c>
      <c r="G209" s="61"/>
      <c r="H209" s="61"/>
      <c r="I209" s="53">
        <f t="shared" si="34"/>
        <v>0</v>
      </c>
      <c r="J209" s="53" t="str">
        <f t="shared" si="35"/>
        <v/>
      </c>
      <c r="K209" s="53">
        <f t="shared" si="36"/>
        <v>0</v>
      </c>
      <c r="L209" s="53">
        <f t="shared" si="37"/>
        <v>0</v>
      </c>
      <c r="M209" s="64">
        <f>IF(A209="",0,(IF(ISNUMBER(JUN_26!G209),JUN_26!G209,0)+IF(ISNUMBER(JUL_26!G209),JUL_26!G209,0)+IF(ISNUMBER(AUG_26!G209),AUG_26!G209,0))/3)</f>
        <v>0</v>
      </c>
      <c r="N209" s="64">
        <f t="shared" si="38"/>
        <v>0</v>
      </c>
      <c r="O209" s="64">
        <f t="shared" si="39"/>
        <v>0</v>
      </c>
      <c r="P209" s="64">
        <f t="shared" si="40"/>
        <v>0</v>
      </c>
      <c r="Q209" s="65" t="str">
        <f t="shared" si="41"/>
        <v/>
      </c>
      <c r="R209" s="66" t="str">
        <f t="shared" si="42"/>
        <v>STOCKOUT</v>
      </c>
      <c r="S209" s="66" t="str">
        <f t="shared" si="43"/>
        <v>N/A</v>
      </c>
      <c r="T209" s="60"/>
    </row>
    <row r="210" spans="1:20" ht="16.5" customHeight="1" x14ac:dyDescent="0.35">
      <c r="A210" s="72" t="str">
        <f>IF(JAN_26!A210="","",JAN_26!A210)</f>
        <v>postino</v>
      </c>
      <c r="B210" s="72" t="str">
        <f>IF(JAN_26!B210="","",JAN_26!B210)</f>
        <v>table</v>
      </c>
      <c r="C210" s="55">
        <f>IF(JAN_26!C210="","",JAN_26!C210)</f>
        <v>500</v>
      </c>
      <c r="D210" s="55">
        <f>IF(JUL_26!A210="","",JUL_26!F210)</f>
        <v>0</v>
      </c>
      <c r="E210" s="61"/>
      <c r="F210" s="55">
        <f t="shared" si="33"/>
        <v>0</v>
      </c>
      <c r="G210" s="61"/>
      <c r="H210" s="61"/>
      <c r="I210" s="55">
        <f t="shared" si="34"/>
        <v>0</v>
      </c>
      <c r="J210" s="55" t="str">
        <f t="shared" si="35"/>
        <v/>
      </c>
      <c r="K210" s="55">
        <f t="shared" si="36"/>
        <v>0</v>
      </c>
      <c r="L210" s="55">
        <f t="shared" si="37"/>
        <v>0</v>
      </c>
      <c r="M210" s="67">
        <f>IF(A210="",0,(IF(ISNUMBER(JUN_26!G210),JUN_26!G210,0)+IF(ISNUMBER(JUL_26!G210),JUL_26!G210,0)+IF(ISNUMBER(AUG_26!G210),AUG_26!G210,0))/3)</f>
        <v>0</v>
      </c>
      <c r="N210" s="67">
        <f t="shared" si="38"/>
        <v>0</v>
      </c>
      <c r="O210" s="67">
        <f t="shared" si="39"/>
        <v>0</v>
      </c>
      <c r="P210" s="67">
        <f t="shared" si="40"/>
        <v>0</v>
      </c>
      <c r="Q210" s="68" t="str">
        <f t="shared" si="41"/>
        <v/>
      </c>
      <c r="R210" s="69" t="str">
        <f t="shared" si="42"/>
        <v>STOCKOUT</v>
      </c>
      <c r="S210" s="69" t="str">
        <f t="shared" si="43"/>
        <v>N/A</v>
      </c>
      <c r="T210" s="60"/>
    </row>
    <row r="211" spans="1:20" ht="16.5" customHeight="1" x14ac:dyDescent="0.35">
      <c r="A211" s="71" t="str">
        <f>IF(JAN_26!A211="","",JAN_26!A211)</f>
        <v>Pottassium chloride inj</v>
      </c>
      <c r="B211" s="71" t="str">
        <f>IF(JAN_26!B211="","",JAN_26!B211)</f>
        <v>amp</v>
      </c>
      <c r="C211" s="53">
        <f>IF(JAN_26!C211="","",JAN_26!C211)</f>
        <v>1000</v>
      </c>
      <c r="D211" s="53">
        <f>IF(JUL_26!A211="","",JUL_26!F211)</f>
        <v>0</v>
      </c>
      <c r="E211" s="61"/>
      <c r="F211" s="53">
        <f t="shared" si="33"/>
        <v>0</v>
      </c>
      <c r="G211" s="61"/>
      <c r="H211" s="61"/>
      <c r="I211" s="53">
        <f t="shared" si="34"/>
        <v>0</v>
      </c>
      <c r="J211" s="53" t="str">
        <f t="shared" si="35"/>
        <v/>
      </c>
      <c r="K211" s="53">
        <f t="shared" si="36"/>
        <v>0</v>
      </c>
      <c r="L211" s="53">
        <f t="shared" si="37"/>
        <v>0</v>
      </c>
      <c r="M211" s="64">
        <f>IF(A211="",0,(IF(ISNUMBER(JUN_26!G211),JUN_26!G211,0)+IF(ISNUMBER(JUL_26!G211),JUL_26!G211,0)+IF(ISNUMBER(AUG_26!G211),AUG_26!G211,0))/3)</f>
        <v>0</v>
      </c>
      <c r="N211" s="64">
        <f t="shared" si="38"/>
        <v>0</v>
      </c>
      <c r="O211" s="64">
        <f t="shared" si="39"/>
        <v>0</v>
      </c>
      <c r="P211" s="64">
        <f t="shared" si="40"/>
        <v>0</v>
      </c>
      <c r="Q211" s="65" t="str">
        <f t="shared" si="41"/>
        <v/>
      </c>
      <c r="R211" s="66" t="str">
        <f t="shared" si="42"/>
        <v>STOCKOUT</v>
      </c>
      <c r="S211" s="66" t="str">
        <f t="shared" si="43"/>
        <v>N/A</v>
      </c>
      <c r="T211" s="60"/>
    </row>
    <row r="212" spans="1:20" ht="16.5" customHeight="1" x14ac:dyDescent="0.35">
      <c r="A212" s="72" t="str">
        <f>IF(JAN_26!A212="","",JAN_26!A212)</f>
        <v>Prednisolone tabs</v>
      </c>
      <c r="B212" s="72" t="str">
        <f>IF(JAN_26!B212="","",JAN_26!B212)</f>
        <v>tablet</v>
      </c>
      <c r="C212" s="55">
        <f>IF(JAN_26!C212="","",JAN_26!C212)</f>
        <v>20</v>
      </c>
      <c r="D212" s="55">
        <f>IF(JUL_26!A212="","",JUL_26!F212)</f>
        <v>140</v>
      </c>
      <c r="E212" s="61"/>
      <c r="F212" s="55">
        <f t="shared" si="33"/>
        <v>140</v>
      </c>
      <c r="G212" s="61"/>
      <c r="H212" s="61"/>
      <c r="I212" s="55">
        <f t="shared" si="34"/>
        <v>0</v>
      </c>
      <c r="J212" s="55" t="str">
        <f t="shared" si="35"/>
        <v/>
      </c>
      <c r="K212" s="55">
        <f t="shared" si="36"/>
        <v>0</v>
      </c>
      <c r="L212" s="55">
        <f t="shared" si="37"/>
        <v>2800</v>
      </c>
      <c r="M212" s="67">
        <f>IF(A212="",0,(IF(ISNUMBER(JUN_26!G212),JUN_26!G212,0)+IF(ISNUMBER(JUL_26!G212),JUL_26!G212,0)+IF(ISNUMBER(AUG_26!G212),AUG_26!G212,0))/3)</f>
        <v>0</v>
      </c>
      <c r="N212" s="67">
        <f t="shared" si="38"/>
        <v>0</v>
      </c>
      <c r="O212" s="67">
        <f t="shared" si="39"/>
        <v>0</v>
      </c>
      <c r="P212" s="67">
        <f t="shared" si="40"/>
        <v>0</v>
      </c>
      <c r="Q212" s="68" t="str">
        <f t="shared" si="41"/>
        <v/>
      </c>
      <c r="R212" s="69" t="str">
        <f t="shared" si="42"/>
        <v>OVERSTOCK</v>
      </c>
      <c r="S212" s="69" t="str">
        <f t="shared" si="43"/>
        <v>N/A</v>
      </c>
      <c r="T212" s="60"/>
    </row>
    <row r="213" spans="1:20" ht="16.5" customHeight="1" x14ac:dyDescent="0.35">
      <c r="A213" s="71" t="str">
        <f>IF(JAN_26!A213="","",JAN_26!A213)</f>
        <v>Propanolol</v>
      </c>
      <c r="B213" s="71" t="str">
        <f>IF(JAN_26!B213="","",JAN_26!B213)</f>
        <v>tablet</v>
      </c>
      <c r="C213" s="53" t="str">
        <f>IF(JAN_26!C213="","",JAN_26!C213)</f>
        <v/>
      </c>
      <c r="D213" s="53">
        <f>IF(JUL_26!A213="","",JUL_26!F213)</f>
        <v>0</v>
      </c>
      <c r="E213" s="61"/>
      <c r="F213" s="53">
        <f t="shared" si="33"/>
        <v>0</v>
      </c>
      <c r="G213" s="61"/>
      <c r="H213" s="61"/>
      <c r="I213" s="53">
        <f t="shared" si="34"/>
        <v>0</v>
      </c>
      <c r="J213" s="53" t="str">
        <f t="shared" si="35"/>
        <v/>
      </c>
      <c r="K213" s="53">
        <f t="shared" si="36"/>
        <v>0</v>
      </c>
      <c r="L213" s="53">
        <f t="shared" si="37"/>
        <v>0</v>
      </c>
      <c r="M213" s="64">
        <f>IF(A213="",0,(IF(ISNUMBER(JUN_26!G213),JUN_26!G213,0)+IF(ISNUMBER(JUL_26!G213),JUL_26!G213,0)+IF(ISNUMBER(AUG_26!G213),AUG_26!G213,0))/3)</f>
        <v>0</v>
      </c>
      <c r="N213" s="64">
        <f t="shared" si="38"/>
        <v>0</v>
      </c>
      <c r="O213" s="64">
        <f t="shared" si="39"/>
        <v>0</v>
      </c>
      <c r="P213" s="64">
        <f t="shared" si="40"/>
        <v>0</v>
      </c>
      <c r="Q213" s="65" t="str">
        <f t="shared" si="41"/>
        <v/>
      </c>
      <c r="R213" s="66" t="str">
        <f t="shared" si="42"/>
        <v>STOCKOUT</v>
      </c>
      <c r="S213" s="66" t="str">
        <f t="shared" si="43"/>
        <v>N/A</v>
      </c>
      <c r="T213" s="60"/>
    </row>
    <row r="214" spans="1:20" ht="16.5" customHeight="1" x14ac:dyDescent="0.35">
      <c r="A214" s="72" t="str">
        <f>IF(JAN_26!A214="","",JAN_26!A214)</f>
        <v>Quinine injection</v>
      </c>
      <c r="B214" s="72" t="str">
        <f>IF(JAN_26!B214="","",JAN_26!B214)</f>
        <v>amp</v>
      </c>
      <c r="C214" s="55">
        <f>IF(JAN_26!C214="","",JAN_26!C214)</f>
        <v>300</v>
      </c>
      <c r="D214" s="55">
        <f>IF(JUL_26!A214="","",JUL_26!F214)</f>
        <v>100</v>
      </c>
      <c r="E214" s="61"/>
      <c r="F214" s="55">
        <f t="shared" si="33"/>
        <v>100</v>
      </c>
      <c r="G214" s="61"/>
      <c r="H214" s="61"/>
      <c r="I214" s="55">
        <f t="shared" si="34"/>
        <v>0</v>
      </c>
      <c r="J214" s="55" t="str">
        <f t="shared" si="35"/>
        <v/>
      </c>
      <c r="K214" s="55">
        <f t="shared" si="36"/>
        <v>0</v>
      </c>
      <c r="L214" s="55">
        <f t="shared" si="37"/>
        <v>30000</v>
      </c>
      <c r="M214" s="67">
        <f>IF(A214="",0,(IF(ISNUMBER(JUN_26!G214),JUN_26!G214,0)+IF(ISNUMBER(JUL_26!G214),JUL_26!G214,0)+IF(ISNUMBER(AUG_26!G214),AUG_26!G214,0))/3)</f>
        <v>0</v>
      </c>
      <c r="N214" s="67">
        <f t="shared" si="38"/>
        <v>0</v>
      </c>
      <c r="O214" s="67">
        <f t="shared" si="39"/>
        <v>0</v>
      </c>
      <c r="P214" s="67">
        <f t="shared" si="40"/>
        <v>0</v>
      </c>
      <c r="Q214" s="68" t="str">
        <f t="shared" si="41"/>
        <v/>
      </c>
      <c r="R214" s="69" t="str">
        <f t="shared" si="42"/>
        <v>OVERSTOCK</v>
      </c>
      <c r="S214" s="69" t="str">
        <f t="shared" si="43"/>
        <v>N/A</v>
      </c>
      <c r="T214" s="60"/>
    </row>
    <row r="215" spans="1:20" ht="16.5" customHeight="1" x14ac:dyDescent="0.35">
      <c r="A215" s="71" t="str">
        <f>IF(JAN_26!A215="","",JAN_26!A215)</f>
        <v>Quinine tablets</v>
      </c>
      <c r="B215" s="71" t="str">
        <f>IF(JAN_26!B215="","",JAN_26!B215)</f>
        <v>tablet</v>
      </c>
      <c r="C215" s="53" t="str">
        <f>IF(JAN_26!C215="","",JAN_26!C215)</f>
        <v/>
      </c>
      <c r="D215" s="53">
        <f>IF(JUL_26!A215="","",JUL_26!F215)</f>
        <v>0</v>
      </c>
      <c r="E215" s="61"/>
      <c r="F215" s="53">
        <f t="shared" si="33"/>
        <v>0</v>
      </c>
      <c r="G215" s="61"/>
      <c r="H215" s="61"/>
      <c r="I215" s="53">
        <f t="shared" si="34"/>
        <v>0</v>
      </c>
      <c r="J215" s="53" t="str">
        <f t="shared" si="35"/>
        <v/>
      </c>
      <c r="K215" s="53">
        <f t="shared" si="36"/>
        <v>0</v>
      </c>
      <c r="L215" s="53">
        <f t="shared" si="37"/>
        <v>0</v>
      </c>
      <c r="M215" s="64">
        <f>IF(A215="",0,(IF(ISNUMBER(JUN_26!G215),JUN_26!G215,0)+IF(ISNUMBER(JUL_26!G215),JUL_26!G215,0)+IF(ISNUMBER(AUG_26!G215),AUG_26!G215,0))/3)</f>
        <v>0</v>
      </c>
      <c r="N215" s="64">
        <f t="shared" si="38"/>
        <v>0</v>
      </c>
      <c r="O215" s="64">
        <f t="shared" si="39"/>
        <v>0</v>
      </c>
      <c r="P215" s="64">
        <f t="shared" si="40"/>
        <v>0</v>
      </c>
      <c r="Q215" s="65" t="str">
        <f t="shared" si="41"/>
        <v/>
      </c>
      <c r="R215" s="66" t="str">
        <f t="shared" si="42"/>
        <v>STOCKOUT</v>
      </c>
      <c r="S215" s="66" t="str">
        <f t="shared" si="43"/>
        <v>N/A</v>
      </c>
      <c r="T215" s="60"/>
    </row>
    <row r="216" spans="1:20" ht="16.5" customHeight="1" x14ac:dyDescent="0.35">
      <c r="A216" s="72" t="str">
        <f>IF(JAN_26!A216="","",JAN_26!A216)</f>
        <v>Ranitidine 25mg/ml inj</v>
      </c>
      <c r="B216" s="72" t="str">
        <f>IF(JAN_26!B216="","",JAN_26!B216)</f>
        <v>inj</v>
      </c>
      <c r="C216" s="55">
        <f>IF(JAN_26!C216="","",JAN_26!C216)</f>
        <v>200</v>
      </c>
      <c r="D216" s="55">
        <f>IF(JUL_26!A216="","",JUL_26!F216)</f>
        <v>150</v>
      </c>
      <c r="E216" s="61"/>
      <c r="F216" s="55">
        <f t="shared" si="33"/>
        <v>150</v>
      </c>
      <c r="G216" s="61"/>
      <c r="H216" s="61"/>
      <c r="I216" s="55">
        <f t="shared" si="34"/>
        <v>0</v>
      </c>
      <c r="J216" s="55" t="str">
        <f t="shared" si="35"/>
        <v/>
      </c>
      <c r="K216" s="55">
        <f t="shared" si="36"/>
        <v>0</v>
      </c>
      <c r="L216" s="55">
        <f t="shared" si="37"/>
        <v>30000</v>
      </c>
      <c r="M216" s="67">
        <f>IF(A216="",0,(IF(ISNUMBER(JUN_26!G216),JUN_26!G216,0)+IF(ISNUMBER(JUL_26!G216),JUL_26!G216,0)+IF(ISNUMBER(AUG_26!G216),AUG_26!G216,0))/3)</f>
        <v>0</v>
      </c>
      <c r="N216" s="67">
        <f t="shared" si="38"/>
        <v>0</v>
      </c>
      <c r="O216" s="67">
        <f t="shared" si="39"/>
        <v>0</v>
      </c>
      <c r="P216" s="67">
        <f t="shared" si="40"/>
        <v>0</v>
      </c>
      <c r="Q216" s="68" t="str">
        <f t="shared" si="41"/>
        <v/>
      </c>
      <c r="R216" s="69" t="str">
        <f t="shared" si="42"/>
        <v>OVERSTOCK</v>
      </c>
      <c r="S216" s="69" t="str">
        <f t="shared" si="43"/>
        <v>N/A</v>
      </c>
      <c r="T216" s="60"/>
    </row>
    <row r="217" spans="1:20" ht="16.5" customHeight="1" x14ac:dyDescent="0.35">
      <c r="A217" s="71" t="str">
        <f>IF(JAN_26!A217="","",JAN_26!A217)</f>
        <v>RDT</v>
      </c>
      <c r="B217" s="71" t="str">
        <f>IF(JAN_26!B217="","",JAN_26!B217)</f>
        <v>item</v>
      </c>
      <c r="C217" s="53">
        <f>IF(JAN_26!C217="","",JAN_26!C217)</f>
        <v>500</v>
      </c>
      <c r="D217" s="53">
        <f>IF(JUL_26!A217="","",JUL_26!F217)</f>
        <v>0</v>
      </c>
      <c r="E217" s="61"/>
      <c r="F217" s="53">
        <f t="shared" si="33"/>
        <v>0</v>
      </c>
      <c r="G217" s="61"/>
      <c r="H217" s="61"/>
      <c r="I217" s="53">
        <f t="shared" si="34"/>
        <v>0</v>
      </c>
      <c r="J217" s="53" t="str">
        <f t="shared" si="35"/>
        <v/>
      </c>
      <c r="K217" s="53">
        <f t="shared" si="36"/>
        <v>0</v>
      </c>
      <c r="L217" s="53">
        <f t="shared" si="37"/>
        <v>0</v>
      </c>
      <c r="M217" s="64">
        <f>IF(A217="",0,(IF(ISNUMBER(JUN_26!G217),JUN_26!G217,0)+IF(ISNUMBER(JUL_26!G217),JUL_26!G217,0)+IF(ISNUMBER(AUG_26!G217),AUG_26!G217,0))/3)</f>
        <v>0</v>
      </c>
      <c r="N217" s="64">
        <f t="shared" si="38"/>
        <v>0</v>
      </c>
      <c r="O217" s="64">
        <f t="shared" si="39"/>
        <v>0</v>
      </c>
      <c r="P217" s="64">
        <f t="shared" si="40"/>
        <v>0</v>
      </c>
      <c r="Q217" s="65" t="str">
        <f t="shared" si="41"/>
        <v/>
      </c>
      <c r="R217" s="66" t="str">
        <f t="shared" si="42"/>
        <v>STOCKOUT</v>
      </c>
      <c r="S217" s="66" t="str">
        <f t="shared" si="43"/>
        <v>N/A</v>
      </c>
      <c r="T217" s="60"/>
    </row>
    <row r="218" spans="1:20" ht="16.5" customHeight="1" x14ac:dyDescent="0.35">
      <c r="A218" s="72" t="str">
        <f>IF(JAN_26!A218="","",JAN_26!A218)</f>
        <v>Reneve plus caps</v>
      </c>
      <c r="B218" s="72" t="str">
        <f>IF(JAN_26!B218="","",JAN_26!B218)</f>
        <v>tab</v>
      </c>
      <c r="C218" s="55">
        <f>IF(JAN_26!C218="","",JAN_26!C218)</f>
        <v>230</v>
      </c>
      <c r="D218" s="55">
        <f>IF(JUL_26!A218="","",JUL_26!F218)</f>
        <v>0</v>
      </c>
      <c r="E218" s="61"/>
      <c r="F218" s="55">
        <f t="shared" si="33"/>
        <v>0</v>
      </c>
      <c r="G218" s="61"/>
      <c r="H218" s="61"/>
      <c r="I218" s="55">
        <f t="shared" si="34"/>
        <v>0</v>
      </c>
      <c r="J218" s="55" t="str">
        <f t="shared" si="35"/>
        <v/>
      </c>
      <c r="K218" s="55">
        <f t="shared" si="36"/>
        <v>0</v>
      </c>
      <c r="L218" s="55">
        <f t="shared" si="37"/>
        <v>0</v>
      </c>
      <c r="M218" s="67">
        <f>IF(A218="",0,(IF(ISNUMBER(JUN_26!G218),JUN_26!G218,0)+IF(ISNUMBER(JUL_26!G218),JUL_26!G218,0)+IF(ISNUMBER(AUG_26!G218),AUG_26!G218,0))/3)</f>
        <v>0</v>
      </c>
      <c r="N218" s="67">
        <f t="shared" si="38"/>
        <v>0</v>
      </c>
      <c r="O218" s="67">
        <f t="shared" si="39"/>
        <v>0</v>
      </c>
      <c r="P218" s="67">
        <f t="shared" si="40"/>
        <v>0</v>
      </c>
      <c r="Q218" s="68" t="str">
        <f t="shared" si="41"/>
        <v/>
      </c>
      <c r="R218" s="69" t="str">
        <f t="shared" si="42"/>
        <v>STOCKOUT</v>
      </c>
      <c r="S218" s="69" t="str">
        <f t="shared" si="43"/>
        <v>N/A</v>
      </c>
      <c r="T218" s="60"/>
    </row>
    <row r="219" spans="1:20" ht="16.5" customHeight="1" x14ac:dyDescent="0.35">
      <c r="A219" s="71" t="str">
        <f>IF(JAN_26!A219="","",JAN_26!A219)</f>
        <v>RINGER LACTATE 500CC</v>
      </c>
      <c r="B219" s="71" t="str">
        <f>IF(JAN_26!B219="","",JAN_26!B219)</f>
        <v>Item</v>
      </c>
      <c r="C219" s="53">
        <f>IF(JAN_26!C219="","",JAN_26!C219)</f>
        <v>1000</v>
      </c>
      <c r="D219" s="53">
        <f>IF(JUL_26!A219="","",JUL_26!F219)</f>
        <v>0</v>
      </c>
      <c r="E219" s="61"/>
      <c r="F219" s="53">
        <f t="shared" si="33"/>
        <v>0</v>
      </c>
      <c r="G219" s="61"/>
      <c r="H219" s="61"/>
      <c r="I219" s="53">
        <f t="shared" si="34"/>
        <v>0</v>
      </c>
      <c r="J219" s="53" t="str">
        <f t="shared" si="35"/>
        <v/>
      </c>
      <c r="K219" s="53">
        <f t="shared" si="36"/>
        <v>0</v>
      </c>
      <c r="L219" s="53">
        <f t="shared" si="37"/>
        <v>0</v>
      </c>
      <c r="M219" s="64">
        <f>IF(A219="",0,(IF(ISNUMBER(JUN_26!G219),JUN_26!G219,0)+IF(ISNUMBER(JUL_26!G219),JUL_26!G219,0)+IF(ISNUMBER(AUG_26!G219),AUG_26!G219,0))/3)</f>
        <v>0</v>
      </c>
      <c r="N219" s="64">
        <f t="shared" si="38"/>
        <v>0</v>
      </c>
      <c r="O219" s="64">
        <f t="shared" si="39"/>
        <v>0</v>
      </c>
      <c r="P219" s="64">
        <f t="shared" si="40"/>
        <v>0</v>
      </c>
      <c r="Q219" s="65" t="str">
        <f t="shared" si="41"/>
        <v/>
      </c>
      <c r="R219" s="66" t="str">
        <f t="shared" si="42"/>
        <v>STOCKOUT</v>
      </c>
      <c r="S219" s="66" t="str">
        <f t="shared" si="43"/>
        <v>N/A</v>
      </c>
      <c r="T219" s="60"/>
    </row>
    <row r="220" spans="1:20" ht="16.5" customHeight="1" x14ac:dyDescent="0.35">
      <c r="A220" s="72" t="str">
        <f>IF(JAN_26!A220="","",JAN_26!A220)</f>
        <v>Sabutamol Injection</v>
      </c>
      <c r="B220" s="72" t="str">
        <f>IF(JAN_26!B220="","",JAN_26!B220)</f>
        <v>amp</v>
      </c>
      <c r="C220" s="55">
        <f>IF(JAN_26!C220="","",JAN_26!C220)</f>
        <v>500</v>
      </c>
      <c r="D220" s="55">
        <f>IF(JUL_26!A220="","",JUL_26!F220)</f>
        <v>0</v>
      </c>
      <c r="E220" s="61"/>
      <c r="F220" s="55">
        <f t="shared" si="33"/>
        <v>0</v>
      </c>
      <c r="G220" s="61"/>
      <c r="H220" s="61"/>
      <c r="I220" s="55">
        <f t="shared" si="34"/>
        <v>0</v>
      </c>
      <c r="J220" s="55" t="str">
        <f t="shared" si="35"/>
        <v/>
      </c>
      <c r="K220" s="55">
        <f t="shared" si="36"/>
        <v>0</v>
      </c>
      <c r="L220" s="55">
        <f t="shared" si="37"/>
        <v>0</v>
      </c>
      <c r="M220" s="67">
        <f>IF(A220="",0,(IF(ISNUMBER(JUN_26!G220),JUN_26!G220,0)+IF(ISNUMBER(JUL_26!G220),JUL_26!G220,0)+IF(ISNUMBER(AUG_26!G220),AUG_26!G220,0))/3)</f>
        <v>0</v>
      </c>
      <c r="N220" s="67">
        <f t="shared" si="38"/>
        <v>0</v>
      </c>
      <c r="O220" s="67">
        <f t="shared" si="39"/>
        <v>0</v>
      </c>
      <c r="P220" s="67">
        <f t="shared" si="40"/>
        <v>0</v>
      </c>
      <c r="Q220" s="68" t="str">
        <f t="shared" si="41"/>
        <v/>
      </c>
      <c r="R220" s="69" t="str">
        <f t="shared" si="42"/>
        <v>STOCKOUT</v>
      </c>
      <c r="S220" s="69" t="str">
        <f t="shared" si="43"/>
        <v>N/A</v>
      </c>
      <c r="T220" s="60"/>
    </row>
    <row r="221" spans="1:20" ht="16.5" customHeight="1" x14ac:dyDescent="0.35">
      <c r="A221" s="71" t="str">
        <f>IF(JAN_26!A221="","",JAN_26!A221)</f>
        <v>salbutamol tab</v>
      </c>
      <c r="B221" s="71" t="str">
        <f>IF(JAN_26!B221="","",JAN_26!B221)</f>
        <v>tablet</v>
      </c>
      <c r="C221" s="53">
        <f>IF(JAN_26!C221="","",JAN_26!C221)</f>
        <v>50</v>
      </c>
      <c r="D221" s="53">
        <f>IF(JUL_26!A221="","",JUL_26!F221)</f>
        <v>0</v>
      </c>
      <c r="E221" s="61"/>
      <c r="F221" s="53">
        <f t="shared" si="33"/>
        <v>0</v>
      </c>
      <c r="G221" s="61"/>
      <c r="H221" s="61"/>
      <c r="I221" s="53">
        <f t="shared" si="34"/>
        <v>0</v>
      </c>
      <c r="J221" s="53" t="str">
        <f t="shared" si="35"/>
        <v/>
      </c>
      <c r="K221" s="53">
        <f t="shared" si="36"/>
        <v>0</v>
      </c>
      <c r="L221" s="53">
        <f t="shared" si="37"/>
        <v>0</v>
      </c>
      <c r="M221" s="64">
        <f>IF(A221="",0,(IF(ISNUMBER(JUN_26!G221),JUN_26!G221,0)+IF(ISNUMBER(JUL_26!G221),JUL_26!G221,0)+IF(ISNUMBER(AUG_26!G221),AUG_26!G221,0))/3)</f>
        <v>0</v>
      </c>
      <c r="N221" s="64">
        <f t="shared" si="38"/>
        <v>0</v>
      </c>
      <c r="O221" s="64">
        <f t="shared" si="39"/>
        <v>0</v>
      </c>
      <c r="P221" s="64">
        <f t="shared" si="40"/>
        <v>0</v>
      </c>
      <c r="Q221" s="65" t="str">
        <f t="shared" si="41"/>
        <v/>
      </c>
      <c r="R221" s="66" t="str">
        <f t="shared" si="42"/>
        <v>STOCKOUT</v>
      </c>
      <c r="S221" s="66" t="str">
        <f t="shared" si="43"/>
        <v>N/A</v>
      </c>
      <c r="T221" s="60"/>
    </row>
    <row r="222" spans="1:20" ht="16.5" customHeight="1" x14ac:dyDescent="0.35">
      <c r="A222" s="72" t="str">
        <f>IF(JAN_26!A222="","",JAN_26!A222)</f>
        <v>Spasfon Injetion</v>
      </c>
      <c r="B222" s="72" t="str">
        <f>IF(JAN_26!B222="","",JAN_26!B222)</f>
        <v>amp</v>
      </c>
      <c r="C222" s="55">
        <f>IF(JAN_26!C222="","",JAN_26!C222)</f>
        <v>500</v>
      </c>
      <c r="D222" s="55">
        <f>IF(JUL_26!A222="","",JUL_26!F222)</f>
        <v>0</v>
      </c>
      <c r="E222" s="61"/>
      <c r="F222" s="55">
        <f t="shared" si="33"/>
        <v>0</v>
      </c>
      <c r="G222" s="61"/>
      <c r="H222" s="61"/>
      <c r="I222" s="55">
        <f t="shared" si="34"/>
        <v>0</v>
      </c>
      <c r="J222" s="55" t="str">
        <f t="shared" si="35"/>
        <v/>
      </c>
      <c r="K222" s="55">
        <f t="shared" si="36"/>
        <v>0</v>
      </c>
      <c r="L222" s="55">
        <f t="shared" si="37"/>
        <v>0</v>
      </c>
      <c r="M222" s="67">
        <f>IF(A222="",0,(IF(ISNUMBER(JUN_26!G222),JUN_26!G222,0)+IF(ISNUMBER(JUL_26!G222),JUL_26!G222,0)+IF(ISNUMBER(AUG_26!G222),AUG_26!G222,0))/3)</f>
        <v>0</v>
      </c>
      <c r="N222" s="67">
        <f t="shared" si="38"/>
        <v>0</v>
      </c>
      <c r="O222" s="67">
        <f t="shared" si="39"/>
        <v>0</v>
      </c>
      <c r="P222" s="67">
        <f t="shared" si="40"/>
        <v>0</v>
      </c>
      <c r="Q222" s="68" t="str">
        <f t="shared" si="41"/>
        <v/>
      </c>
      <c r="R222" s="69" t="str">
        <f t="shared" si="42"/>
        <v>STOCKOUT</v>
      </c>
      <c r="S222" s="69" t="str">
        <f t="shared" si="43"/>
        <v>N/A</v>
      </c>
      <c r="T222" s="60"/>
    </row>
    <row r="223" spans="1:20" ht="16.5" customHeight="1" x14ac:dyDescent="0.35">
      <c r="A223" s="71" t="str">
        <f>IF(JAN_26!A223="","",JAN_26!A223)</f>
        <v>spasfon suppo</v>
      </c>
      <c r="B223" s="71" t="str">
        <f>IF(JAN_26!B223="","",JAN_26!B223)</f>
        <v>suppo</v>
      </c>
      <c r="C223" s="53">
        <f>IF(JAN_26!C223="","",JAN_26!C223)</f>
        <v>250</v>
      </c>
      <c r="D223" s="53">
        <f>IF(JUL_26!A223="","",JUL_26!F223)</f>
        <v>0</v>
      </c>
      <c r="E223" s="61"/>
      <c r="F223" s="53">
        <f t="shared" si="33"/>
        <v>0</v>
      </c>
      <c r="G223" s="61"/>
      <c r="H223" s="61"/>
      <c r="I223" s="53">
        <f t="shared" si="34"/>
        <v>0</v>
      </c>
      <c r="J223" s="53" t="str">
        <f t="shared" si="35"/>
        <v/>
      </c>
      <c r="K223" s="53">
        <f t="shared" si="36"/>
        <v>0</v>
      </c>
      <c r="L223" s="53">
        <f t="shared" si="37"/>
        <v>0</v>
      </c>
      <c r="M223" s="64">
        <f>IF(A223="",0,(IF(ISNUMBER(JUN_26!G223),JUN_26!G223,0)+IF(ISNUMBER(JUL_26!G223),JUL_26!G223,0)+IF(ISNUMBER(AUG_26!G223),AUG_26!G223,0))/3)</f>
        <v>0</v>
      </c>
      <c r="N223" s="64">
        <f t="shared" si="38"/>
        <v>0</v>
      </c>
      <c r="O223" s="64">
        <f t="shared" si="39"/>
        <v>0</v>
      </c>
      <c r="P223" s="64">
        <f t="shared" si="40"/>
        <v>0</v>
      </c>
      <c r="Q223" s="65" t="str">
        <f t="shared" si="41"/>
        <v/>
      </c>
      <c r="R223" s="66" t="str">
        <f t="shared" si="42"/>
        <v>STOCKOUT</v>
      </c>
      <c r="S223" s="66" t="str">
        <f t="shared" si="43"/>
        <v>N/A</v>
      </c>
      <c r="T223" s="60"/>
    </row>
    <row r="224" spans="1:20" ht="16.5" customHeight="1" x14ac:dyDescent="0.35">
      <c r="A224" s="72" t="str">
        <f>IF(JAN_26!A224="","",JAN_26!A224)</f>
        <v>Spasfon tab</v>
      </c>
      <c r="B224" s="72" t="str">
        <f>IF(JAN_26!B224="","",JAN_26!B224)</f>
        <v>tab</v>
      </c>
      <c r="C224" s="55">
        <f>IF(JAN_26!C224="","",JAN_26!C224)</f>
        <v>90</v>
      </c>
      <c r="D224" s="55">
        <f>IF(JUL_26!A224="","",JUL_26!F224)</f>
        <v>0</v>
      </c>
      <c r="E224" s="61"/>
      <c r="F224" s="55">
        <f t="shared" si="33"/>
        <v>0</v>
      </c>
      <c r="G224" s="61"/>
      <c r="H224" s="61"/>
      <c r="I224" s="55">
        <f t="shared" si="34"/>
        <v>0</v>
      </c>
      <c r="J224" s="55" t="str">
        <f t="shared" si="35"/>
        <v/>
      </c>
      <c r="K224" s="55">
        <f t="shared" si="36"/>
        <v>0</v>
      </c>
      <c r="L224" s="55">
        <f t="shared" si="37"/>
        <v>0</v>
      </c>
      <c r="M224" s="67">
        <f>IF(A224="",0,(IF(ISNUMBER(JUN_26!G224),JUN_26!G224,0)+IF(ISNUMBER(JUL_26!G224),JUL_26!G224,0)+IF(ISNUMBER(AUG_26!G224),AUG_26!G224,0))/3)</f>
        <v>0</v>
      </c>
      <c r="N224" s="67">
        <f t="shared" si="38"/>
        <v>0</v>
      </c>
      <c r="O224" s="67">
        <f t="shared" si="39"/>
        <v>0</v>
      </c>
      <c r="P224" s="67">
        <f t="shared" si="40"/>
        <v>0</v>
      </c>
      <c r="Q224" s="68" t="str">
        <f t="shared" si="41"/>
        <v/>
      </c>
      <c r="R224" s="69" t="str">
        <f t="shared" si="42"/>
        <v>STOCKOUT</v>
      </c>
      <c r="S224" s="69" t="str">
        <f t="shared" si="43"/>
        <v>N/A</v>
      </c>
      <c r="T224" s="60"/>
    </row>
    <row r="225" spans="1:20" ht="16.5" customHeight="1" x14ac:dyDescent="0.35">
      <c r="A225" s="71" t="str">
        <f>IF(JAN_26!A225="","",JAN_26!A225)</f>
        <v>sterile gloves</v>
      </c>
      <c r="B225" s="71" t="str">
        <f>IF(JAN_26!B225="","",JAN_26!B225)</f>
        <v>item</v>
      </c>
      <c r="C225" s="53">
        <f>IF(JAN_26!C225="","",JAN_26!C225)</f>
        <v>300</v>
      </c>
      <c r="D225" s="53">
        <f>IF(JUL_26!A225="","",JUL_26!F225)</f>
        <v>0</v>
      </c>
      <c r="E225" s="61"/>
      <c r="F225" s="53">
        <f t="shared" si="33"/>
        <v>0</v>
      </c>
      <c r="G225" s="61"/>
      <c r="H225" s="61"/>
      <c r="I225" s="53">
        <f t="shared" si="34"/>
        <v>0</v>
      </c>
      <c r="J225" s="53" t="str">
        <f t="shared" si="35"/>
        <v/>
      </c>
      <c r="K225" s="53">
        <f t="shared" si="36"/>
        <v>0</v>
      </c>
      <c r="L225" s="53">
        <f t="shared" si="37"/>
        <v>0</v>
      </c>
      <c r="M225" s="64">
        <f>IF(A225="",0,(IF(ISNUMBER(JUN_26!G225),JUN_26!G225,0)+IF(ISNUMBER(JUL_26!G225),JUL_26!G225,0)+IF(ISNUMBER(AUG_26!G225),AUG_26!G225,0))/3)</f>
        <v>0</v>
      </c>
      <c r="N225" s="64">
        <f t="shared" si="38"/>
        <v>0</v>
      </c>
      <c r="O225" s="64">
        <f t="shared" si="39"/>
        <v>0</v>
      </c>
      <c r="P225" s="64">
        <f t="shared" si="40"/>
        <v>0</v>
      </c>
      <c r="Q225" s="65" t="str">
        <f t="shared" si="41"/>
        <v/>
      </c>
      <c r="R225" s="66" t="str">
        <f t="shared" si="42"/>
        <v>STOCKOUT</v>
      </c>
      <c r="S225" s="66" t="str">
        <f t="shared" si="43"/>
        <v>N/A</v>
      </c>
      <c r="T225" s="60"/>
    </row>
    <row r="226" spans="1:20" ht="16.5" customHeight="1" x14ac:dyDescent="0.35">
      <c r="A226" s="72" t="str">
        <f>IF(JAN_26!A226="","",JAN_26!A226)</f>
        <v>sterile water</v>
      </c>
      <c r="B226" s="72" t="str">
        <f>IF(JAN_26!B226="","",JAN_26!B226)</f>
        <v>amp</v>
      </c>
      <c r="C226" s="55">
        <f>IF(JAN_26!C226="","",JAN_26!C226)</f>
        <v>100</v>
      </c>
      <c r="D226" s="55">
        <f>IF(JUL_26!A226="","",JUL_26!F226)</f>
        <v>111</v>
      </c>
      <c r="E226" s="61"/>
      <c r="F226" s="55">
        <f t="shared" si="33"/>
        <v>111</v>
      </c>
      <c r="G226" s="61"/>
      <c r="H226" s="61"/>
      <c r="I226" s="55">
        <f t="shared" si="34"/>
        <v>0</v>
      </c>
      <c r="J226" s="55" t="str">
        <f t="shared" si="35"/>
        <v/>
      </c>
      <c r="K226" s="55">
        <f t="shared" si="36"/>
        <v>0</v>
      </c>
      <c r="L226" s="55">
        <f t="shared" si="37"/>
        <v>11100</v>
      </c>
      <c r="M226" s="67">
        <f>IF(A226="",0,(IF(ISNUMBER(JUN_26!G226),JUN_26!G226,0)+IF(ISNUMBER(JUL_26!G226),JUL_26!G226,0)+IF(ISNUMBER(AUG_26!G226),AUG_26!G226,0))/3)</f>
        <v>0</v>
      </c>
      <c r="N226" s="67">
        <f t="shared" si="38"/>
        <v>0</v>
      </c>
      <c r="O226" s="67">
        <f t="shared" si="39"/>
        <v>0</v>
      </c>
      <c r="P226" s="67">
        <f t="shared" si="40"/>
        <v>0</v>
      </c>
      <c r="Q226" s="68" t="str">
        <f t="shared" si="41"/>
        <v/>
      </c>
      <c r="R226" s="69" t="str">
        <f t="shared" si="42"/>
        <v>OVERSTOCK</v>
      </c>
      <c r="S226" s="69" t="str">
        <f t="shared" si="43"/>
        <v>N/A</v>
      </c>
      <c r="T226" s="60"/>
    </row>
    <row r="227" spans="1:20" ht="16.5" customHeight="1" x14ac:dyDescent="0.35">
      <c r="A227" s="71" t="str">
        <f>IF(JAN_26!A227="","",JAN_26!A227)</f>
        <v>sucture material (Nylon)</v>
      </c>
      <c r="B227" s="71" t="str">
        <f>IF(JAN_26!B227="","",JAN_26!B227)</f>
        <v>item</v>
      </c>
      <c r="C227" s="53">
        <f>IF(JAN_26!C227="","",JAN_26!C227)</f>
        <v>1000</v>
      </c>
      <c r="D227" s="53">
        <f>IF(JUL_26!A227="","",JUL_26!F227)</f>
        <v>24</v>
      </c>
      <c r="E227" s="61"/>
      <c r="F227" s="53">
        <f t="shared" si="33"/>
        <v>24</v>
      </c>
      <c r="G227" s="61"/>
      <c r="H227" s="61"/>
      <c r="I227" s="53">
        <f t="shared" si="34"/>
        <v>0</v>
      </c>
      <c r="J227" s="53" t="str">
        <f t="shared" si="35"/>
        <v/>
      </c>
      <c r="K227" s="53">
        <f t="shared" si="36"/>
        <v>0</v>
      </c>
      <c r="L227" s="53">
        <f t="shared" si="37"/>
        <v>24000</v>
      </c>
      <c r="M227" s="64">
        <f>IF(A227="",0,(IF(ISNUMBER(JUN_26!G227),JUN_26!G227,0)+IF(ISNUMBER(JUL_26!G227),JUL_26!G227,0)+IF(ISNUMBER(AUG_26!G227),AUG_26!G227,0))/3)</f>
        <v>0</v>
      </c>
      <c r="N227" s="64">
        <f t="shared" si="38"/>
        <v>0</v>
      </c>
      <c r="O227" s="64">
        <f t="shared" si="39"/>
        <v>0</v>
      </c>
      <c r="P227" s="64">
        <f t="shared" si="40"/>
        <v>0</v>
      </c>
      <c r="Q227" s="65" t="str">
        <f t="shared" si="41"/>
        <v/>
      </c>
      <c r="R227" s="66" t="str">
        <f t="shared" si="42"/>
        <v>OVERSTOCK</v>
      </c>
      <c r="S227" s="66" t="str">
        <f t="shared" si="43"/>
        <v>N/A</v>
      </c>
      <c r="T227" s="60"/>
    </row>
    <row r="228" spans="1:20" ht="16.5" customHeight="1" x14ac:dyDescent="0.35">
      <c r="A228" s="72" t="str">
        <f>IF(JAN_26!A228="","",JAN_26!A228)</f>
        <v>sucture material (vicryl 2.0)</v>
      </c>
      <c r="B228" s="72" t="str">
        <f>IF(JAN_26!B228="","",JAN_26!B228)</f>
        <v>item</v>
      </c>
      <c r="C228" s="55">
        <f>IF(JAN_26!C228="","",JAN_26!C228)</f>
        <v>2000</v>
      </c>
      <c r="D228" s="55">
        <f>IF(JUL_26!A228="","",JUL_26!F228)</f>
        <v>0</v>
      </c>
      <c r="E228" s="61"/>
      <c r="F228" s="55">
        <f t="shared" si="33"/>
        <v>0</v>
      </c>
      <c r="G228" s="61"/>
      <c r="H228" s="61"/>
      <c r="I228" s="55">
        <f t="shared" si="34"/>
        <v>0</v>
      </c>
      <c r="J228" s="55" t="str">
        <f t="shared" si="35"/>
        <v/>
      </c>
      <c r="K228" s="55">
        <f t="shared" si="36"/>
        <v>0</v>
      </c>
      <c r="L228" s="55">
        <f t="shared" si="37"/>
        <v>0</v>
      </c>
      <c r="M228" s="67">
        <f>IF(A228="",0,(IF(ISNUMBER(JUN_26!G228),JUN_26!G228,0)+IF(ISNUMBER(JUL_26!G228),JUL_26!G228,0)+IF(ISNUMBER(AUG_26!G228),AUG_26!G228,0))/3)</f>
        <v>0</v>
      </c>
      <c r="N228" s="67">
        <f t="shared" si="38"/>
        <v>0</v>
      </c>
      <c r="O228" s="67">
        <f t="shared" si="39"/>
        <v>0</v>
      </c>
      <c r="P228" s="67">
        <f t="shared" si="40"/>
        <v>0</v>
      </c>
      <c r="Q228" s="68" t="str">
        <f t="shared" si="41"/>
        <v/>
      </c>
      <c r="R228" s="69" t="str">
        <f t="shared" si="42"/>
        <v>STOCKOUT</v>
      </c>
      <c r="S228" s="69" t="str">
        <f t="shared" si="43"/>
        <v>N/A</v>
      </c>
      <c r="T228" s="60"/>
    </row>
    <row r="229" spans="1:20" ht="16.5" customHeight="1" x14ac:dyDescent="0.35">
      <c r="A229" s="71" t="str">
        <f>IF(JAN_26!A229="","",JAN_26!A229)</f>
        <v>surgical blade</v>
      </c>
      <c r="B229" s="71" t="str">
        <f>IF(JAN_26!B229="","",JAN_26!B229)</f>
        <v>item</v>
      </c>
      <c r="C229" s="53">
        <f>IF(JAN_26!C229="","",JAN_26!C229)</f>
        <v>50</v>
      </c>
      <c r="D229" s="53">
        <f>IF(JUL_26!A229="","",JUL_26!F229)</f>
        <v>88</v>
      </c>
      <c r="E229" s="61"/>
      <c r="F229" s="53">
        <f t="shared" si="33"/>
        <v>88</v>
      </c>
      <c r="G229" s="61"/>
      <c r="H229" s="61"/>
      <c r="I229" s="53">
        <f t="shared" si="34"/>
        <v>0</v>
      </c>
      <c r="J229" s="53" t="str">
        <f t="shared" si="35"/>
        <v/>
      </c>
      <c r="K229" s="53">
        <f t="shared" si="36"/>
        <v>0</v>
      </c>
      <c r="L229" s="53">
        <f t="shared" si="37"/>
        <v>4400</v>
      </c>
      <c r="M229" s="64">
        <f>IF(A229="",0,(IF(ISNUMBER(JUN_26!G229),JUN_26!G229,0)+IF(ISNUMBER(JUL_26!G229),JUL_26!G229,0)+IF(ISNUMBER(AUG_26!G229),AUG_26!G229,0))/3)</f>
        <v>0</v>
      </c>
      <c r="N229" s="64">
        <f t="shared" si="38"/>
        <v>0</v>
      </c>
      <c r="O229" s="64">
        <f t="shared" si="39"/>
        <v>0</v>
      </c>
      <c r="P229" s="64">
        <f t="shared" si="40"/>
        <v>0</v>
      </c>
      <c r="Q229" s="65" t="str">
        <f t="shared" si="41"/>
        <v/>
      </c>
      <c r="R229" s="66" t="str">
        <f t="shared" si="42"/>
        <v>OVERSTOCK</v>
      </c>
      <c r="S229" s="66" t="str">
        <f t="shared" si="43"/>
        <v>N/A</v>
      </c>
      <c r="T229" s="60"/>
    </row>
    <row r="230" spans="1:20" ht="16.5" customHeight="1" x14ac:dyDescent="0.35">
      <c r="A230" s="72" t="str">
        <f>IF(JAN_26!A230="","",JAN_26!A230)</f>
        <v>syringe</v>
      </c>
      <c r="B230" s="72" t="str">
        <f>IF(JAN_26!B230="","",JAN_26!B230)</f>
        <v>item</v>
      </c>
      <c r="C230" s="55">
        <f>IF(JAN_26!C230="","",JAN_26!C230)</f>
        <v>100</v>
      </c>
      <c r="D230" s="55">
        <f>IF(JUL_26!A230="","",JUL_26!F230)</f>
        <v>18</v>
      </c>
      <c r="E230" s="61"/>
      <c r="F230" s="55">
        <f t="shared" si="33"/>
        <v>18</v>
      </c>
      <c r="G230" s="61"/>
      <c r="H230" s="61"/>
      <c r="I230" s="55">
        <f t="shared" si="34"/>
        <v>0</v>
      </c>
      <c r="J230" s="55" t="str">
        <f t="shared" si="35"/>
        <v/>
      </c>
      <c r="K230" s="55">
        <f t="shared" si="36"/>
        <v>0</v>
      </c>
      <c r="L230" s="55">
        <f t="shared" si="37"/>
        <v>1800</v>
      </c>
      <c r="M230" s="67">
        <f>IF(A230="",0,(IF(ISNUMBER(JUN_26!G230),JUN_26!G230,0)+IF(ISNUMBER(JUL_26!G230),JUL_26!G230,0)+IF(ISNUMBER(AUG_26!G230),AUG_26!G230,0))/3)</f>
        <v>0</v>
      </c>
      <c r="N230" s="67">
        <f t="shared" si="38"/>
        <v>0</v>
      </c>
      <c r="O230" s="67">
        <f t="shared" si="39"/>
        <v>0</v>
      </c>
      <c r="P230" s="67">
        <f t="shared" si="40"/>
        <v>0</v>
      </c>
      <c r="Q230" s="68" t="str">
        <f t="shared" si="41"/>
        <v/>
      </c>
      <c r="R230" s="69" t="str">
        <f t="shared" si="42"/>
        <v>OVERSTOCK</v>
      </c>
      <c r="S230" s="69" t="str">
        <f t="shared" si="43"/>
        <v>N/A</v>
      </c>
      <c r="T230" s="60"/>
    </row>
    <row r="231" spans="1:20" ht="16.5" customHeight="1" x14ac:dyDescent="0.35">
      <c r="A231" s="71" t="str">
        <f>IF(JAN_26!A231="","",JAN_26!A231)</f>
        <v>Thiopental sodium 1g inj</v>
      </c>
      <c r="B231" s="71" t="str">
        <f>IF(JAN_26!B231="","",JAN_26!B231)</f>
        <v>inj</v>
      </c>
      <c r="C231" s="53" t="str">
        <f>IF(JAN_26!C231="","",JAN_26!C231)</f>
        <v/>
      </c>
      <c r="D231" s="53">
        <f>IF(JUL_26!A231="","",JUL_26!F231)</f>
        <v>20</v>
      </c>
      <c r="E231" s="61"/>
      <c r="F231" s="53">
        <f t="shared" si="33"/>
        <v>20</v>
      </c>
      <c r="G231" s="61"/>
      <c r="H231" s="61"/>
      <c r="I231" s="53">
        <f t="shared" si="34"/>
        <v>0</v>
      </c>
      <c r="J231" s="53" t="str">
        <f t="shared" si="35"/>
        <v/>
      </c>
      <c r="K231" s="53">
        <f t="shared" si="36"/>
        <v>0</v>
      </c>
      <c r="L231" s="53">
        <f t="shared" si="37"/>
        <v>0</v>
      </c>
      <c r="M231" s="64">
        <f>IF(A231="",0,(IF(ISNUMBER(JUN_26!G231),JUN_26!G231,0)+IF(ISNUMBER(JUL_26!G231),JUL_26!G231,0)+IF(ISNUMBER(AUG_26!G231),AUG_26!G231,0))/3)</f>
        <v>0</v>
      </c>
      <c r="N231" s="64">
        <f t="shared" si="38"/>
        <v>0</v>
      </c>
      <c r="O231" s="64">
        <f t="shared" si="39"/>
        <v>0</v>
      </c>
      <c r="P231" s="64">
        <f t="shared" si="40"/>
        <v>0</v>
      </c>
      <c r="Q231" s="65" t="str">
        <f t="shared" si="41"/>
        <v/>
      </c>
      <c r="R231" s="66" t="str">
        <f t="shared" si="42"/>
        <v>OVERSTOCK</v>
      </c>
      <c r="S231" s="66" t="str">
        <f t="shared" si="43"/>
        <v>N/A</v>
      </c>
      <c r="T231" s="60"/>
    </row>
    <row r="232" spans="1:20" ht="16.5" customHeight="1" x14ac:dyDescent="0.35">
      <c r="A232" s="72" t="str">
        <f>IF(JAN_26!A232="","",JAN_26!A232)</f>
        <v>Tramadol Inject</v>
      </c>
      <c r="B232" s="72" t="str">
        <f>IF(JAN_26!B232="","",JAN_26!B232)</f>
        <v>amp</v>
      </c>
      <c r="C232" s="55">
        <f>IF(JAN_26!C232="","",JAN_26!C232)</f>
        <v>500</v>
      </c>
      <c r="D232" s="55">
        <f>IF(JUL_26!A232="","",JUL_26!F232)</f>
        <v>0</v>
      </c>
      <c r="E232" s="61"/>
      <c r="F232" s="55">
        <f t="shared" si="33"/>
        <v>0</v>
      </c>
      <c r="G232" s="61"/>
      <c r="H232" s="61"/>
      <c r="I232" s="55">
        <f t="shared" si="34"/>
        <v>0</v>
      </c>
      <c r="J232" s="55" t="str">
        <f t="shared" si="35"/>
        <v/>
      </c>
      <c r="K232" s="55">
        <f t="shared" si="36"/>
        <v>0</v>
      </c>
      <c r="L232" s="55">
        <f t="shared" si="37"/>
        <v>0</v>
      </c>
      <c r="M232" s="67">
        <f>IF(A232="",0,(IF(ISNUMBER(JUN_26!G232),JUN_26!G232,0)+IF(ISNUMBER(JUL_26!G232),JUL_26!G232,0)+IF(ISNUMBER(AUG_26!G232),AUG_26!G232,0))/3)</f>
        <v>0</v>
      </c>
      <c r="N232" s="67">
        <f t="shared" si="38"/>
        <v>0</v>
      </c>
      <c r="O232" s="67">
        <f t="shared" si="39"/>
        <v>0</v>
      </c>
      <c r="P232" s="67">
        <f t="shared" si="40"/>
        <v>0</v>
      </c>
      <c r="Q232" s="68" t="str">
        <f t="shared" si="41"/>
        <v/>
      </c>
      <c r="R232" s="69" t="str">
        <f t="shared" si="42"/>
        <v>STOCKOUT</v>
      </c>
      <c r="S232" s="69" t="str">
        <f t="shared" si="43"/>
        <v>N/A</v>
      </c>
      <c r="T232" s="60"/>
    </row>
    <row r="233" spans="1:20" ht="16.5" customHeight="1" x14ac:dyDescent="0.35">
      <c r="A233" s="71" t="str">
        <f>IF(JAN_26!A233="","",JAN_26!A233)</f>
        <v>Tretracycline eye oitment</v>
      </c>
      <c r="B233" s="71" t="str">
        <f>IF(JAN_26!B233="","",JAN_26!B233)</f>
        <v>tab</v>
      </c>
      <c r="C233" s="53">
        <f>IF(JAN_26!C233="","",JAN_26!C233)</f>
        <v>500</v>
      </c>
      <c r="D233" s="53">
        <f>IF(JUL_26!A233="","",JUL_26!F233)</f>
        <v>0</v>
      </c>
      <c r="E233" s="61"/>
      <c r="F233" s="53">
        <f t="shared" si="33"/>
        <v>0</v>
      </c>
      <c r="G233" s="61"/>
      <c r="H233" s="61"/>
      <c r="I233" s="53">
        <f t="shared" si="34"/>
        <v>0</v>
      </c>
      <c r="J233" s="53" t="str">
        <f t="shared" si="35"/>
        <v/>
      </c>
      <c r="K233" s="53">
        <f t="shared" si="36"/>
        <v>0</v>
      </c>
      <c r="L233" s="53">
        <f t="shared" si="37"/>
        <v>0</v>
      </c>
      <c r="M233" s="64">
        <f>IF(A233="",0,(IF(ISNUMBER(JUN_26!G233),JUN_26!G233,0)+IF(ISNUMBER(JUL_26!G233),JUL_26!G233,0)+IF(ISNUMBER(AUG_26!G233),AUG_26!G233,0))/3)</f>
        <v>0</v>
      </c>
      <c r="N233" s="64">
        <f t="shared" si="38"/>
        <v>0</v>
      </c>
      <c r="O233" s="64">
        <f t="shared" si="39"/>
        <v>0</v>
      </c>
      <c r="P233" s="64">
        <f t="shared" si="40"/>
        <v>0</v>
      </c>
      <c r="Q233" s="65" t="str">
        <f t="shared" si="41"/>
        <v/>
      </c>
      <c r="R233" s="66" t="str">
        <f t="shared" si="42"/>
        <v>STOCKOUT</v>
      </c>
      <c r="S233" s="66" t="str">
        <f t="shared" si="43"/>
        <v>N/A</v>
      </c>
      <c r="T233" s="60"/>
    </row>
    <row r="234" spans="1:20" ht="16.5" customHeight="1" x14ac:dyDescent="0.35">
      <c r="A234" s="72" t="str">
        <f>IF(JAN_26!A234="","",JAN_26!A234)</f>
        <v>Triam-denk inj</v>
      </c>
      <c r="B234" s="72" t="str">
        <f>IF(JAN_26!B234="","",JAN_26!B234)</f>
        <v>amp</v>
      </c>
      <c r="C234" s="55">
        <f>IF(JAN_26!C234="","",JAN_26!C234)</f>
        <v>2000</v>
      </c>
      <c r="D234" s="55">
        <f>IF(JUL_26!A234="","",JUL_26!F234)</f>
        <v>0</v>
      </c>
      <c r="E234" s="61"/>
      <c r="F234" s="55">
        <f t="shared" si="33"/>
        <v>0</v>
      </c>
      <c r="G234" s="61"/>
      <c r="H234" s="61"/>
      <c r="I234" s="55">
        <f t="shared" si="34"/>
        <v>0</v>
      </c>
      <c r="J234" s="55" t="str">
        <f t="shared" si="35"/>
        <v/>
      </c>
      <c r="K234" s="55">
        <f t="shared" si="36"/>
        <v>0</v>
      </c>
      <c r="L234" s="55">
        <f t="shared" si="37"/>
        <v>0</v>
      </c>
      <c r="M234" s="67">
        <f>IF(A234="",0,(IF(ISNUMBER(JUN_26!G234),JUN_26!G234,0)+IF(ISNUMBER(JUL_26!G234),JUL_26!G234,0)+IF(ISNUMBER(AUG_26!G234),AUG_26!G234,0))/3)</f>
        <v>0</v>
      </c>
      <c r="N234" s="67">
        <f t="shared" si="38"/>
        <v>0</v>
      </c>
      <c r="O234" s="67">
        <f t="shared" si="39"/>
        <v>0</v>
      </c>
      <c r="P234" s="67">
        <f t="shared" si="40"/>
        <v>0</v>
      </c>
      <c r="Q234" s="68" t="str">
        <f t="shared" si="41"/>
        <v/>
      </c>
      <c r="R234" s="69" t="str">
        <f t="shared" si="42"/>
        <v>STOCKOUT</v>
      </c>
      <c r="S234" s="69" t="str">
        <f t="shared" si="43"/>
        <v>N/A</v>
      </c>
      <c r="T234" s="60"/>
    </row>
    <row r="235" spans="1:20" ht="16.5" customHeight="1" x14ac:dyDescent="0.35">
      <c r="A235" s="71" t="str">
        <f>IF(JAN_26!A235="","",JAN_26!A235)</f>
        <v>tribact</v>
      </c>
      <c r="B235" s="71" t="str">
        <f>IF(JAN_26!B235="","",JAN_26!B235)</f>
        <v>tab</v>
      </c>
      <c r="C235" s="53">
        <f>IF(JAN_26!C235="","",JAN_26!C235)</f>
        <v>1500</v>
      </c>
      <c r="D235" s="53">
        <f>IF(JUL_26!A235="","",JUL_26!F235)</f>
        <v>0</v>
      </c>
      <c r="E235" s="61"/>
      <c r="F235" s="53">
        <f t="shared" si="33"/>
        <v>0</v>
      </c>
      <c r="G235" s="61"/>
      <c r="H235" s="61"/>
      <c r="I235" s="53">
        <f t="shared" si="34"/>
        <v>0</v>
      </c>
      <c r="J235" s="53" t="str">
        <f t="shared" si="35"/>
        <v/>
      </c>
      <c r="K235" s="53">
        <f t="shared" si="36"/>
        <v>0</v>
      </c>
      <c r="L235" s="53">
        <f t="shared" si="37"/>
        <v>0</v>
      </c>
      <c r="M235" s="64">
        <f>IF(A235="",0,(IF(ISNUMBER(JUN_26!G235),JUN_26!G235,0)+IF(ISNUMBER(JUL_26!G235),JUL_26!G235,0)+IF(ISNUMBER(AUG_26!G235),AUG_26!G235,0))/3)</f>
        <v>0</v>
      </c>
      <c r="N235" s="64">
        <f t="shared" si="38"/>
        <v>0</v>
      </c>
      <c r="O235" s="64">
        <f t="shared" si="39"/>
        <v>0</v>
      </c>
      <c r="P235" s="64">
        <f t="shared" si="40"/>
        <v>0</v>
      </c>
      <c r="Q235" s="65" t="str">
        <f t="shared" si="41"/>
        <v/>
      </c>
      <c r="R235" s="66" t="str">
        <f t="shared" si="42"/>
        <v>STOCKOUT</v>
      </c>
      <c r="S235" s="66" t="str">
        <f t="shared" si="43"/>
        <v>N/A</v>
      </c>
      <c r="T235" s="60"/>
    </row>
    <row r="236" spans="1:20" ht="16.5" customHeight="1" x14ac:dyDescent="0.35">
      <c r="A236" s="72" t="str">
        <f>IF(JAN_26!A236="","",JAN_26!A236)</f>
        <v>Trimadol capsules (50mg)</v>
      </c>
      <c r="B236" s="72" t="str">
        <f>IF(JAN_26!B236="","",JAN_26!B236)</f>
        <v>tab</v>
      </c>
      <c r="C236" s="55">
        <f>IF(JAN_26!C236="","",JAN_26!C236)</f>
        <v>50</v>
      </c>
      <c r="D236" s="55">
        <f>IF(JUL_26!A236="","",JUL_26!F236)</f>
        <v>0</v>
      </c>
      <c r="E236" s="61"/>
      <c r="F236" s="55">
        <f t="shared" si="33"/>
        <v>0</v>
      </c>
      <c r="G236" s="61"/>
      <c r="H236" s="61"/>
      <c r="I236" s="55">
        <f t="shared" si="34"/>
        <v>0</v>
      </c>
      <c r="J236" s="55" t="str">
        <f t="shared" si="35"/>
        <v/>
      </c>
      <c r="K236" s="55">
        <f t="shared" si="36"/>
        <v>0</v>
      </c>
      <c r="L236" s="55">
        <f t="shared" si="37"/>
        <v>0</v>
      </c>
      <c r="M236" s="67">
        <f>IF(A236="",0,(IF(ISNUMBER(JUN_26!G236),JUN_26!G236,0)+IF(ISNUMBER(JUL_26!G236),JUL_26!G236,0)+IF(ISNUMBER(AUG_26!G236),AUG_26!G236,0))/3)</f>
        <v>0</v>
      </c>
      <c r="N236" s="67">
        <f t="shared" si="38"/>
        <v>0</v>
      </c>
      <c r="O236" s="67">
        <f t="shared" si="39"/>
        <v>0</v>
      </c>
      <c r="P236" s="67">
        <f t="shared" si="40"/>
        <v>0</v>
      </c>
      <c r="Q236" s="68" t="str">
        <f t="shared" si="41"/>
        <v/>
      </c>
      <c r="R236" s="69" t="str">
        <f t="shared" si="42"/>
        <v>STOCKOUT</v>
      </c>
      <c r="S236" s="69" t="str">
        <f t="shared" si="43"/>
        <v>N/A</v>
      </c>
      <c r="T236" s="60"/>
    </row>
    <row r="237" spans="1:20" ht="16.5" customHeight="1" x14ac:dyDescent="0.35">
      <c r="A237" s="71" t="str">
        <f>IF(JAN_26!A237="","",JAN_26!A237)</f>
        <v>Unversterol sp</v>
      </c>
      <c r="B237" s="71" t="str">
        <f>IF(JAN_26!B237="","",JAN_26!B237)</f>
        <v>bottle</v>
      </c>
      <c r="C237" s="53">
        <f>IF(JAN_26!C237="","",JAN_26!C237)</f>
        <v>1800</v>
      </c>
      <c r="D237" s="53">
        <f>IF(JUL_26!A237="","",JUL_26!F237)</f>
        <v>0</v>
      </c>
      <c r="E237" s="61"/>
      <c r="F237" s="53">
        <f t="shared" si="33"/>
        <v>0</v>
      </c>
      <c r="G237" s="61"/>
      <c r="H237" s="61"/>
      <c r="I237" s="53">
        <f t="shared" si="34"/>
        <v>0</v>
      </c>
      <c r="J237" s="53" t="str">
        <f t="shared" si="35"/>
        <v/>
      </c>
      <c r="K237" s="53">
        <f t="shared" si="36"/>
        <v>0</v>
      </c>
      <c r="L237" s="53">
        <f t="shared" si="37"/>
        <v>0</v>
      </c>
      <c r="M237" s="64">
        <f>IF(A237="",0,(IF(ISNUMBER(JUN_26!G237),JUN_26!G237,0)+IF(ISNUMBER(JUL_26!G237),JUL_26!G237,0)+IF(ISNUMBER(AUG_26!G237),AUG_26!G237,0))/3)</f>
        <v>0</v>
      </c>
      <c r="N237" s="64">
        <f t="shared" si="38"/>
        <v>0</v>
      </c>
      <c r="O237" s="64">
        <f t="shared" si="39"/>
        <v>0</v>
      </c>
      <c r="P237" s="64">
        <f t="shared" si="40"/>
        <v>0</v>
      </c>
      <c r="Q237" s="65" t="str">
        <f t="shared" si="41"/>
        <v/>
      </c>
      <c r="R237" s="66" t="str">
        <f t="shared" si="42"/>
        <v>STOCKOUT</v>
      </c>
      <c r="S237" s="66" t="str">
        <f t="shared" si="43"/>
        <v>N/A</v>
      </c>
      <c r="T237" s="60"/>
    </row>
    <row r="238" spans="1:20" ht="16.5" customHeight="1" x14ac:dyDescent="0.35">
      <c r="A238" s="72" t="str">
        <f>IF(JAN_26!A238="","",JAN_26!A238)</f>
        <v>urinary catheter</v>
      </c>
      <c r="B238" s="72" t="str">
        <f>IF(JAN_26!B238="","",JAN_26!B238)</f>
        <v/>
      </c>
      <c r="C238" s="55">
        <f>IF(JAN_26!C238="","",JAN_26!C238)</f>
        <v>1000</v>
      </c>
      <c r="D238" s="55">
        <f>IF(JUL_26!A238="","",JUL_26!F238)</f>
        <v>0</v>
      </c>
      <c r="E238" s="61"/>
      <c r="F238" s="55">
        <f t="shared" si="33"/>
        <v>0</v>
      </c>
      <c r="G238" s="61"/>
      <c r="H238" s="61"/>
      <c r="I238" s="55">
        <f t="shared" si="34"/>
        <v>0</v>
      </c>
      <c r="J238" s="55" t="str">
        <f t="shared" si="35"/>
        <v/>
      </c>
      <c r="K238" s="55">
        <f t="shared" si="36"/>
        <v>0</v>
      </c>
      <c r="L238" s="55">
        <f t="shared" si="37"/>
        <v>0</v>
      </c>
      <c r="M238" s="67">
        <f>IF(A238="",0,(IF(ISNUMBER(JUN_26!G238),JUN_26!G238,0)+IF(ISNUMBER(JUL_26!G238),JUL_26!G238,0)+IF(ISNUMBER(AUG_26!G238),AUG_26!G238,0))/3)</f>
        <v>0</v>
      </c>
      <c r="N238" s="67">
        <f t="shared" si="38"/>
        <v>0</v>
      </c>
      <c r="O238" s="67">
        <f t="shared" si="39"/>
        <v>0</v>
      </c>
      <c r="P238" s="67">
        <f t="shared" si="40"/>
        <v>0</v>
      </c>
      <c r="Q238" s="68" t="str">
        <f t="shared" si="41"/>
        <v/>
      </c>
      <c r="R238" s="69" t="str">
        <f t="shared" si="42"/>
        <v>STOCKOUT</v>
      </c>
      <c r="S238" s="69" t="str">
        <f t="shared" si="43"/>
        <v>N/A</v>
      </c>
      <c r="T238" s="60"/>
    </row>
    <row r="239" spans="1:20" ht="16.5" customHeight="1" x14ac:dyDescent="0.35">
      <c r="A239" s="71" t="str">
        <f>IF(JAN_26!A239="","",JAN_26!A239)</f>
        <v>Urine bag</v>
      </c>
      <c r="B239" s="71" t="str">
        <f>IF(JAN_26!B239="","",JAN_26!B239)</f>
        <v>item</v>
      </c>
      <c r="C239" s="53">
        <f>IF(JAN_26!C239="","",JAN_26!C239)</f>
        <v>1500</v>
      </c>
      <c r="D239" s="53">
        <f>IF(JUL_26!A239="","",JUL_26!F239)</f>
        <v>49</v>
      </c>
      <c r="E239" s="61"/>
      <c r="F239" s="53">
        <f t="shared" si="33"/>
        <v>49</v>
      </c>
      <c r="G239" s="61"/>
      <c r="H239" s="61"/>
      <c r="I239" s="53">
        <f t="shared" si="34"/>
        <v>0</v>
      </c>
      <c r="J239" s="53" t="str">
        <f t="shared" si="35"/>
        <v/>
      </c>
      <c r="K239" s="53">
        <f t="shared" si="36"/>
        <v>0</v>
      </c>
      <c r="L239" s="53">
        <f t="shared" si="37"/>
        <v>73500</v>
      </c>
      <c r="M239" s="64">
        <f>IF(A239="",0,(IF(ISNUMBER(JUN_26!G239),JUN_26!G239,0)+IF(ISNUMBER(JUL_26!G239),JUL_26!G239,0)+IF(ISNUMBER(AUG_26!G239),AUG_26!G239,0))/3)</f>
        <v>0</v>
      </c>
      <c r="N239" s="64">
        <f t="shared" si="38"/>
        <v>0</v>
      </c>
      <c r="O239" s="64">
        <f t="shared" si="39"/>
        <v>0</v>
      </c>
      <c r="P239" s="64">
        <f t="shared" si="40"/>
        <v>0</v>
      </c>
      <c r="Q239" s="65" t="str">
        <f t="shared" si="41"/>
        <v/>
      </c>
      <c r="R239" s="66" t="str">
        <f t="shared" si="42"/>
        <v>OVERSTOCK</v>
      </c>
      <c r="S239" s="66" t="str">
        <f t="shared" si="43"/>
        <v>N/A</v>
      </c>
      <c r="T239" s="60"/>
    </row>
    <row r="240" spans="1:20" ht="16.5" customHeight="1" x14ac:dyDescent="0.35">
      <c r="A240" s="72" t="str">
        <f>IF(JAN_26!A240="","",JAN_26!A240)</f>
        <v>ventolene spray</v>
      </c>
      <c r="B240" s="72" t="str">
        <f>IF(JAN_26!B240="","",JAN_26!B240)</f>
        <v>bottle</v>
      </c>
      <c r="C240" s="55">
        <f>IF(JAN_26!C240="","",JAN_26!C240)</f>
        <v>3000</v>
      </c>
      <c r="D240" s="55">
        <f>IF(JUL_26!A240="","",JUL_26!F240)</f>
        <v>0</v>
      </c>
      <c r="E240" s="61"/>
      <c r="F240" s="55">
        <f t="shared" si="33"/>
        <v>0</v>
      </c>
      <c r="G240" s="61"/>
      <c r="H240" s="61"/>
      <c r="I240" s="55">
        <f t="shared" si="34"/>
        <v>0</v>
      </c>
      <c r="J240" s="55" t="str">
        <f t="shared" si="35"/>
        <v/>
      </c>
      <c r="K240" s="55">
        <f t="shared" si="36"/>
        <v>0</v>
      </c>
      <c r="L240" s="55">
        <f t="shared" si="37"/>
        <v>0</v>
      </c>
      <c r="M240" s="67">
        <f>IF(A240="",0,(IF(ISNUMBER(JUN_26!G240),JUN_26!G240,0)+IF(ISNUMBER(JUL_26!G240),JUL_26!G240,0)+IF(ISNUMBER(AUG_26!G240),AUG_26!G240,0))/3)</f>
        <v>0</v>
      </c>
      <c r="N240" s="67">
        <f t="shared" si="38"/>
        <v>0</v>
      </c>
      <c r="O240" s="67">
        <f t="shared" si="39"/>
        <v>0</v>
      </c>
      <c r="P240" s="67">
        <f t="shared" si="40"/>
        <v>0</v>
      </c>
      <c r="Q240" s="68" t="str">
        <f t="shared" si="41"/>
        <v/>
      </c>
      <c r="R240" s="69" t="str">
        <f t="shared" si="42"/>
        <v>STOCKOUT</v>
      </c>
      <c r="S240" s="69" t="str">
        <f t="shared" si="43"/>
        <v>N/A</v>
      </c>
      <c r="T240" s="60"/>
    </row>
    <row r="241" spans="1:20" ht="16.5" customHeight="1" x14ac:dyDescent="0.35">
      <c r="A241" s="71" t="str">
        <f>IF(JAN_26!A241="","",JAN_26!A241)</f>
        <v>Viseralgine inj</v>
      </c>
      <c r="B241" s="71" t="str">
        <f>IF(JAN_26!B241="","",JAN_26!B241)</f>
        <v>amp</v>
      </c>
      <c r="C241" s="53">
        <f>IF(JAN_26!C241="","",JAN_26!C241)</f>
        <v>500</v>
      </c>
      <c r="D241" s="53">
        <f>IF(JUL_26!A241="","",JUL_26!F241)</f>
        <v>0</v>
      </c>
      <c r="E241" s="61"/>
      <c r="F241" s="53">
        <f t="shared" si="33"/>
        <v>0</v>
      </c>
      <c r="G241" s="61"/>
      <c r="H241" s="61"/>
      <c r="I241" s="53">
        <f t="shared" si="34"/>
        <v>0</v>
      </c>
      <c r="J241" s="53" t="str">
        <f t="shared" si="35"/>
        <v/>
      </c>
      <c r="K241" s="53">
        <f t="shared" si="36"/>
        <v>0</v>
      </c>
      <c r="L241" s="53">
        <f t="shared" si="37"/>
        <v>0</v>
      </c>
      <c r="M241" s="64">
        <f>IF(A241="",0,(IF(ISNUMBER(JUN_26!G241),JUN_26!G241,0)+IF(ISNUMBER(JUL_26!G241),JUL_26!G241,0)+IF(ISNUMBER(AUG_26!G241),AUG_26!G241,0))/3)</f>
        <v>0</v>
      </c>
      <c r="N241" s="64">
        <f t="shared" si="38"/>
        <v>0</v>
      </c>
      <c r="O241" s="64">
        <f t="shared" si="39"/>
        <v>0</v>
      </c>
      <c r="P241" s="64">
        <f t="shared" si="40"/>
        <v>0</v>
      </c>
      <c r="Q241" s="65" t="str">
        <f t="shared" si="41"/>
        <v/>
      </c>
      <c r="R241" s="66" t="str">
        <f t="shared" si="42"/>
        <v>STOCKOUT</v>
      </c>
      <c r="S241" s="66" t="str">
        <f t="shared" si="43"/>
        <v>N/A</v>
      </c>
      <c r="T241" s="60"/>
    </row>
    <row r="242" spans="1:20" ht="16.5" customHeight="1" x14ac:dyDescent="0.35">
      <c r="A242" s="72" t="str">
        <f>IF(JAN_26!A242="","",JAN_26!A242)</f>
        <v>VIT B COMPLEX</v>
      </c>
      <c r="B242" s="72" t="str">
        <f>IF(JAN_26!B242="","",JAN_26!B242)</f>
        <v>bottle</v>
      </c>
      <c r="C242" s="55">
        <f>IF(JAN_26!C242="","",JAN_26!C242)</f>
        <v>1000</v>
      </c>
      <c r="D242" s="55">
        <f>IF(JUL_26!A242="","",JUL_26!F242)</f>
        <v>0</v>
      </c>
      <c r="E242" s="61"/>
      <c r="F242" s="55">
        <f t="shared" si="33"/>
        <v>0</v>
      </c>
      <c r="G242" s="61"/>
      <c r="H242" s="61"/>
      <c r="I242" s="55">
        <f t="shared" si="34"/>
        <v>0</v>
      </c>
      <c r="J242" s="55" t="str">
        <f t="shared" si="35"/>
        <v/>
      </c>
      <c r="K242" s="55">
        <f t="shared" si="36"/>
        <v>0</v>
      </c>
      <c r="L242" s="55">
        <f t="shared" si="37"/>
        <v>0</v>
      </c>
      <c r="M242" s="67">
        <f>IF(A242="",0,(IF(ISNUMBER(JUN_26!G242),JUN_26!G242,0)+IF(ISNUMBER(JUL_26!G242),JUL_26!G242,0)+IF(ISNUMBER(AUG_26!G242),AUG_26!G242,0))/3)</f>
        <v>0</v>
      </c>
      <c r="N242" s="67">
        <f t="shared" si="38"/>
        <v>0</v>
      </c>
      <c r="O242" s="67">
        <f t="shared" si="39"/>
        <v>0</v>
      </c>
      <c r="P242" s="67">
        <f t="shared" si="40"/>
        <v>0</v>
      </c>
      <c r="Q242" s="68" t="str">
        <f t="shared" si="41"/>
        <v/>
      </c>
      <c r="R242" s="69" t="str">
        <f t="shared" si="42"/>
        <v>STOCKOUT</v>
      </c>
      <c r="S242" s="69" t="str">
        <f t="shared" si="43"/>
        <v>N/A</v>
      </c>
      <c r="T242" s="60"/>
    </row>
    <row r="243" spans="1:20" ht="16.5" customHeight="1" x14ac:dyDescent="0.35">
      <c r="A243" s="71" t="str">
        <f>IF(JAN_26!A243="","",JAN_26!A243)</f>
        <v>Vit B complex injection</v>
      </c>
      <c r="B243" s="71" t="str">
        <f>IF(JAN_26!B243="","",JAN_26!B243)</f>
        <v>amp</v>
      </c>
      <c r="C243" s="53">
        <f>IF(JAN_26!C243="","",JAN_26!C243)</f>
        <v>200</v>
      </c>
      <c r="D243" s="53">
        <f>IF(JUL_26!A243="","",JUL_26!F243)</f>
        <v>97</v>
      </c>
      <c r="E243" s="61"/>
      <c r="F243" s="53">
        <f t="shared" si="33"/>
        <v>97</v>
      </c>
      <c r="G243" s="61"/>
      <c r="H243" s="61"/>
      <c r="I243" s="53">
        <f t="shared" si="34"/>
        <v>0</v>
      </c>
      <c r="J243" s="53" t="str">
        <f t="shared" si="35"/>
        <v/>
      </c>
      <c r="K243" s="53">
        <f t="shared" si="36"/>
        <v>0</v>
      </c>
      <c r="L243" s="53">
        <f t="shared" si="37"/>
        <v>19400</v>
      </c>
      <c r="M243" s="64">
        <f>IF(A243="",0,(IF(ISNUMBER(JUN_26!G243),JUN_26!G243,0)+IF(ISNUMBER(JUL_26!G243),JUL_26!G243,0)+IF(ISNUMBER(AUG_26!G243),AUG_26!G243,0))/3)</f>
        <v>0</v>
      </c>
      <c r="N243" s="64">
        <f t="shared" si="38"/>
        <v>0</v>
      </c>
      <c r="O243" s="64">
        <f t="shared" si="39"/>
        <v>0</v>
      </c>
      <c r="P243" s="64">
        <f t="shared" si="40"/>
        <v>0</v>
      </c>
      <c r="Q243" s="65" t="str">
        <f t="shared" si="41"/>
        <v/>
      </c>
      <c r="R243" s="66" t="str">
        <f t="shared" si="42"/>
        <v>OVERSTOCK</v>
      </c>
      <c r="S243" s="66" t="str">
        <f t="shared" si="43"/>
        <v>N/A</v>
      </c>
      <c r="T243" s="60"/>
    </row>
    <row r="244" spans="1:20" ht="16.5" customHeight="1" x14ac:dyDescent="0.35">
      <c r="A244" s="72" t="str">
        <f>IF(JAN_26!A244="","",JAN_26!A244)</f>
        <v>Vit B complex tablets</v>
      </c>
      <c r="B244" s="72" t="str">
        <f>IF(JAN_26!B244="","",JAN_26!B244)</f>
        <v>tablet</v>
      </c>
      <c r="C244" s="55">
        <f>IF(JAN_26!C244="","",JAN_26!C244)</f>
        <v>30</v>
      </c>
      <c r="D244" s="55">
        <f>IF(JUL_26!A244="","",JUL_26!F244)</f>
        <v>270</v>
      </c>
      <c r="E244" s="61"/>
      <c r="F244" s="55">
        <f t="shared" si="33"/>
        <v>270</v>
      </c>
      <c r="G244" s="61"/>
      <c r="H244" s="61"/>
      <c r="I244" s="55">
        <f t="shared" si="34"/>
        <v>0</v>
      </c>
      <c r="J244" s="55" t="str">
        <f t="shared" si="35"/>
        <v/>
      </c>
      <c r="K244" s="55">
        <f t="shared" si="36"/>
        <v>0</v>
      </c>
      <c r="L244" s="55">
        <f t="shared" si="37"/>
        <v>8100</v>
      </c>
      <c r="M244" s="67">
        <f>IF(A244="",0,(IF(ISNUMBER(JUN_26!G244),JUN_26!G244,0)+IF(ISNUMBER(JUL_26!G244),JUL_26!G244,0)+IF(ISNUMBER(AUG_26!G244),AUG_26!G244,0))/3)</f>
        <v>0</v>
      </c>
      <c r="N244" s="67">
        <f t="shared" si="38"/>
        <v>0</v>
      </c>
      <c r="O244" s="67">
        <f t="shared" si="39"/>
        <v>0</v>
      </c>
      <c r="P244" s="67">
        <f t="shared" si="40"/>
        <v>0</v>
      </c>
      <c r="Q244" s="68" t="str">
        <f t="shared" si="41"/>
        <v/>
      </c>
      <c r="R244" s="69" t="str">
        <f t="shared" si="42"/>
        <v>OVERSTOCK</v>
      </c>
      <c r="S244" s="69" t="str">
        <f t="shared" si="43"/>
        <v>N/A</v>
      </c>
      <c r="T244" s="60"/>
    </row>
    <row r="245" spans="1:20" ht="16.5" customHeight="1" x14ac:dyDescent="0.35">
      <c r="A245" s="71" t="str">
        <f>IF(JAN_26!A245="","",JAN_26!A245)</f>
        <v>vit k injection</v>
      </c>
      <c r="B245" s="71" t="str">
        <f>IF(JAN_26!B245="","",JAN_26!B245)</f>
        <v>amp</v>
      </c>
      <c r="C245" s="53">
        <f>IF(JAN_26!C245="","",JAN_26!C245)</f>
        <v>500</v>
      </c>
      <c r="D245" s="53">
        <f>IF(JUL_26!A245="","",JUL_26!F245)</f>
        <v>0</v>
      </c>
      <c r="E245" s="61"/>
      <c r="F245" s="53">
        <f t="shared" si="33"/>
        <v>0</v>
      </c>
      <c r="G245" s="61"/>
      <c r="H245" s="61"/>
      <c r="I245" s="53">
        <f t="shared" si="34"/>
        <v>0</v>
      </c>
      <c r="J245" s="53" t="str">
        <f t="shared" si="35"/>
        <v/>
      </c>
      <c r="K245" s="53">
        <f t="shared" si="36"/>
        <v>0</v>
      </c>
      <c r="L245" s="53">
        <f t="shared" si="37"/>
        <v>0</v>
      </c>
      <c r="M245" s="64">
        <f>IF(A245="",0,(IF(ISNUMBER(JUN_26!G245),JUN_26!G245,0)+IF(ISNUMBER(JUL_26!G245),JUL_26!G245,0)+IF(ISNUMBER(AUG_26!G245),AUG_26!G245,0))/3)</f>
        <v>0</v>
      </c>
      <c r="N245" s="64">
        <f t="shared" si="38"/>
        <v>0</v>
      </c>
      <c r="O245" s="64">
        <f t="shared" si="39"/>
        <v>0</v>
      </c>
      <c r="P245" s="64">
        <f t="shared" si="40"/>
        <v>0</v>
      </c>
      <c r="Q245" s="65" t="str">
        <f t="shared" si="41"/>
        <v/>
      </c>
      <c r="R245" s="66" t="str">
        <f t="shared" si="42"/>
        <v>STOCKOUT</v>
      </c>
      <c r="S245" s="66" t="str">
        <f t="shared" si="43"/>
        <v>N/A</v>
      </c>
      <c r="T245" s="60"/>
    </row>
    <row r="246" spans="1:20" ht="16.5" customHeight="1" x14ac:dyDescent="0.35">
      <c r="A246" s="72" t="str">
        <f>IF(JAN_26!A246="","",JAN_26!A246)</f>
        <v>Vogalene inj</v>
      </c>
      <c r="B246" s="72" t="str">
        <f>IF(JAN_26!B246="","",JAN_26!B246)</f>
        <v>amp</v>
      </c>
      <c r="C246" s="55">
        <f>IF(JAN_26!C246="","",JAN_26!C246)</f>
        <v>500</v>
      </c>
      <c r="D246" s="55">
        <f>IF(JUL_26!A246="","",JUL_26!F246)</f>
        <v>0</v>
      </c>
      <c r="E246" s="61"/>
      <c r="F246" s="55">
        <f t="shared" si="33"/>
        <v>0</v>
      </c>
      <c r="G246" s="61"/>
      <c r="H246" s="61"/>
      <c r="I246" s="55">
        <f t="shared" si="34"/>
        <v>0</v>
      </c>
      <c r="J246" s="55" t="str">
        <f t="shared" si="35"/>
        <v/>
      </c>
      <c r="K246" s="55">
        <f t="shared" si="36"/>
        <v>0</v>
      </c>
      <c r="L246" s="55">
        <f t="shared" si="37"/>
        <v>0</v>
      </c>
      <c r="M246" s="67">
        <f>IF(A246="",0,(IF(ISNUMBER(JUN_26!G246),JUN_26!G246,0)+IF(ISNUMBER(JUL_26!G246),JUL_26!G246,0)+IF(ISNUMBER(AUG_26!G246),AUG_26!G246,0))/3)</f>
        <v>0</v>
      </c>
      <c r="N246" s="67">
        <f t="shared" si="38"/>
        <v>0</v>
      </c>
      <c r="O246" s="67">
        <f t="shared" si="39"/>
        <v>0</v>
      </c>
      <c r="P246" s="67">
        <f t="shared" si="40"/>
        <v>0</v>
      </c>
      <c r="Q246" s="68" t="str">
        <f t="shared" si="41"/>
        <v/>
      </c>
      <c r="R246" s="69" t="str">
        <f t="shared" si="42"/>
        <v>STOCKOUT</v>
      </c>
      <c r="S246" s="69" t="str">
        <f t="shared" si="43"/>
        <v>N/A</v>
      </c>
      <c r="T246" s="60"/>
    </row>
    <row r="247" spans="1:20" ht="16.5" customHeight="1" x14ac:dyDescent="0.35">
      <c r="A247" s="71" t="str">
        <f>IF(JAN_26!A247="","",JAN_26!A247)</f>
        <v>Vogalene Suppository</v>
      </c>
      <c r="B247" s="71" t="str">
        <f>IF(JAN_26!B247="","",JAN_26!B247)</f>
        <v>suppo</v>
      </c>
      <c r="C247" s="53">
        <f>IF(JAN_26!C247="","",JAN_26!C247)</f>
        <v>150</v>
      </c>
      <c r="D247" s="53">
        <f>IF(JUL_26!A247="","",JUL_26!F247)</f>
        <v>0</v>
      </c>
      <c r="E247" s="61"/>
      <c r="F247" s="53">
        <f t="shared" si="33"/>
        <v>0</v>
      </c>
      <c r="G247" s="61"/>
      <c r="H247" s="61"/>
      <c r="I247" s="53">
        <f t="shared" si="34"/>
        <v>0</v>
      </c>
      <c r="J247" s="53" t="str">
        <f t="shared" si="35"/>
        <v/>
      </c>
      <c r="K247" s="53">
        <f t="shared" si="36"/>
        <v>0</v>
      </c>
      <c r="L247" s="53">
        <f t="shared" si="37"/>
        <v>0</v>
      </c>
      <c r="M247" s="64">
        <f>IF(A247="",0,(IF(ISNUMBER(JUN_26!G247),JUN_26!G247,0)+IF(ISNUMBER(JUL_26!G247),JUL_26!G247,0)+IF(ISNUMBER(AUG_26!G247),AUG_26!G247,0))/3)</f>
        <v>0</v>
      </c>
      <c r="N247" s="64">
        <f t="shared" si="38"/>
        <v>0</v>
      </c>
      <c r="O247" s="64">
        <f t="shared" si="39"/>
        <v>0</v>
      </c>
      <c r="P247" s="64">
        <f t="shared" si="40"/>
        <v>0</v>
      </c>
      <c r="Q247" s="65" t="str">
        <f t="shared" si="41"/>
        <v/>
      </c>
      <c r="R247" s="66" t="str">
        <f t="shared" si="42"/>
        <v>STOCKOUT</v>
      </c>
      <c r="S247" s="66" t="str">
        <f t="shared" si="43"/>
        <v>N/A</v>
      </c>
      <c r="T247" s="60"/>
    </row>
    <row r="248" spans="1:20" ht="16.5" customHeight="1" x14ac:dyDescent="0.35">
      <c r="A248" s="72" t="str">
        <f>IF(JAN_26!A248="","",JAN_26!A248)</f>
        <v>NZOZONE</v>
      </c>
      <c r="B248" s="72" t="str">
        <f>IF(JAN_26!B248="","",JAN_26!B248)</f>
        <v>suppo</v>
      </c>
      <c r="C248" s="55">
        <f>IF(JAN_26!C248="","",JAN_26!C248)</f>
        <v>150</v>
      </c>
      <c r="D248" s="55">
        <f>IF(JUL_26!A248="","",JUL_26!F248)</f>
        <v>10</v>
      </c>
      <c r="E248" s="61"/>
      <c r="F248" s="55">
        <f t="shared" si="33"/>
        <v>10</v>
      </c>
      <c r="G248" s="61"/>
      <c r="H248" s="61"/>
      <c r="I248" s="55">
        <f t="shared" si="34"/>
        <v>0</v>
      </c>
      <c r="J248" s="55" t="str">
        <f t="shared" si="35"/>
        <v/>
      </c>
      <c r="K248" s="55">
        <f t="shared" si="36"/>
        <v>0</v>
      </c>
      <c r="L248" s="55">
        <f t="shared" si="37"/>
        <v>1500</v>
      </c>
      <c r="M248" s="67">
        <f>IF(A248="",0,(IF(ISNUMBER(JUN_26!G248),JUN_26!G248,0)+IF(ISNUMBER(JUL_26!G248),JUL_26!G248,0)+IF(ISNUMBER(AUG_26!G248),AUG_26!G248,0))/3)</f>
        <v>0</v>
      </c>
      <c r="N248" s="67">
        <f t="shared" si="38"/>
        <v>0</v>
      </c>
      <c r="O248" s="67">
        <f t="shared" si="39"/>
        <v>0</v>
      </c>
      <c r="P248" s="67">
        <f t="shared" si="40"/>
        <v>0</v>
      </c>
      <c r="Q248" s="68" t="str">
        <f t="shared" si="41"/>
        <v/>
      </c>
      <c r="R248" s="69" t="str">
        <f t="shared" si="42"/>
        <v>OVERSTOCK</v>
      </c>
      <c r="S248" s="69" t="str">
        <f t="shared" si="43"/>
        <v>N/A</v>
      </c>
      <c r="T248" s="60"/>
    </row>
    <row r="249" spans="1:20" ht="16.5" customHeight="1" x14ac:dyDescent="0.35">
      <c r="A249" s="71" t="str">
        <f>IF(JAN_26!A249="","",JAN_26!A249)</f>
        <v/>
      </c>
      <c r="B249" s="71" t="str">
        <f>IF(JAN_26!B249="","",JAN_26!B249)</f>
        <v/>
      </c>
      <c r="C249" s="53" t="str">
        <f>IF(JAN_26!C249="","",JAN_26!C249)</f>
        <v/>
      </c>
      <c r="D249" s="53" t="str">
        <f>IF(JUL_26!A249="","",JUL_26!F249)</f>
        <v/>
      </c>
      <c r="E249" s="61"/>
      <c r="F249" s="53" t="str">
        <f t="shared" si="33"/>
        <v/>
      </c>
      <c r="G249" s="61"/>
      <c r="H249" s="61"/>
      <c r="I249" s="53">
        <f t="shared" si="34"/>
        <v>0</v>
      </c>
      <c r="J249" s="53" t="str">
        <f t="shared" si="35"/>
        <v/>
      </c>
      <c r="K249" s="53">
        <f t="shared" si="36"/>
        <v>0</v>
      </c>
      <c r="L249" s="53">
        <f t="shared" si="37"/>
        <v>0</v>
      </c>
      <c r="M249" s="64">
        <f>IF(A249="",0,(IF(ISNUMBER(JUN_26!G249),JUN_26!G249,0)+IF(ISNUMBER(JUL_26!G249),JUL_26!G249,0)+IF(ISNUMBER(AUG_26!G249),AUG_26!G249,0))/3)</f>
        <v>0</v>
      </c>
      <c r="N249" s="64">
        <f t="shared" si="38"/>
        <v>0</v>
      </c>
      <c r="O249" s="64">
        <f t="shared" si="39"/>
        <v>0</v>
      </c>
      <c r="P249" s="64">
        <f t="shared" si="40"/>
        <v>0</v>
      </c>
      <c r="Q249" s="65" t="str">
        <f t="shared" si="41"/>
        <v/>
      </c>
      <c r="R249" s="66" t="str">
        <f t="shared" si="42"/>
        <v/>
      </c>
      <c r="S249" s="66" t="str">
        <f t="shared" si="43"/>
        <v>N/A</v>
      </c>
      <c r="T249" s="60"/>
    </row>
    <row r="250" spans="1:20" ht="16.5" customHeight="1" x14ac:dyDescent="0.35">
      <c r="A250" s="72" t="str">
        <f>IF(JAN_26!A250="","",JAN_26!A250)</f>
        <v/>
      </c>
      <c r="B250" s="72" t="str">
        <f>IF(JAN_26!B250="","",JAN_26!B250)</f>
        <v/>
      </c>
      <c r="C250" s="55" t="str">
        <f>IF(JAN_26!C250="","",JAN_26!C250)</f>
        <v/>
      </c>
      <c r="D250" s="55" t="str">
        <f>IF(JUL_26!A250="","",JUL_26!F250)</f>
        <v/>
      </c>
      <c r="E250" s="61"/>
      <c r="F250" s="55" t="str">
        <f t="shared" si="33"/>
        <v/>
      </c>
      <c r="G250" s="61"/>
      <c r="H250" s="61"/>
      <c r="I250" s="55">
        <f t="shared" si="34"/>
        <v>0</v>
      </c>
      <c r="J250" s="55" t="str">
        <f t="shared" si="35"/>
        <v/>
      </c>
      <c r="K250" s="55">
        <f t="shared" si="36"/>
        <v>0</v>
      </c>
      <c r="L250" s="55">
        <f t="shared" si="37"/>
        <v>0</v>
      </c>
      <c r="M250" s="67">
        <f>IF(A250="",0,(IF(ISNUMBER(JUN_26!G250),JUN_26!G250,0)+IF(ISNUMBER(JUL_26!G250),JUL_26!G250,0)+IF(ISNUMBER(AUG_26!G250),AUG_26!G250,0))/3)</f>
        <v>0</v>
      </c>
      <c r="N250" s="67">
        <f t="shared" si="38"/>
        <v>0</v>
      </c>
      <c r="O250" s="67">
        <f t="shared" si="39"/>
        <v>0</v>
      </c>
      <c r="P250" s="67">
        <f t="shared" si="40"/>
        <v>0</v>
      </c>
      <c r="Q250" s="68" t="str">
        <f t="shared" si="41"/>
        <v/>
      </c>
      <c r="R250" s="69" t="str">
        <f t="shared" si="42"/>
        <v/>
      </c>
      <c r="S250" s="69" t="str">
        <f t="shared" si="43"/>
        <v>N/A</v>
      </c>
      <c r="T250" s="60"/>
    </row>
    <row r="251" spans="1:20" ht="16.5" customHeight="1" x14ac:dyDescent="0.35">
      <c r="A251" s="71" t="str">
        <f>IF(JAN_26!A251="","",JAN_26!A251)</f>
        <v/>
      </c>
      <c r="B251" s="71" t="str">
        <f>IF(JAN_26!B251="","",JAN_26!B251)</f>
        <v/>
      </c>
      <c r="C251" s="53" t="str">
        <f>IF(JAN_26!C251="","",JAN_26!C251)</f>
        <v/>
      </c>
      <c r="D251" s="53" t="str">
        <f>IF(JUL_26!A251="","",JUL_26!F251)</f>
        <v/>
      </c>
      <c r="E251" s="61"/>
      <c r="F251" s="53" t="str">
        <f t="shared" si="33"/>
        <v/>
      </c>
      <c r="G251" s="61"/>
      <c r="H251" s="61"/>
      <c r="I251" s="53">
        <f t="shared" si="34"/>
        <v>0</v>
      </c>
      <c r="J251" s="53" t="str">
        <f t="shared" si="35"/>
        <v/>
      </c>
      <c r="K251" s="53">
        <f t="shared" si="36"/>
        <v>0</v>
      </c>
      <c r="L251" s="53">
        <f t="shared" si="37"/>
        <v>0</v>
      </c>
      <c r="M251" s="64">
        <f>IF(A251="",0,(IF(ISNUMBER(JUN_26!G251),JUN_26!G251,0)+IF(ISNUMBER(JUL_26!G251),JUL_26!G251,0)+IF(ISNUMBER(AUG_26!G251),AUG_26!G251,0))/3)</f>
        <v>0</v>
      </c>
      <c r="N251" s="64">
        <f t="shared" si="38"/>
        <v>0</v>
      </c>
      <c r="O251" s="64">
        <f t="shared" si="39"/>
        <v>0</v>
      </c>
      <c r="P251" s="64">
        <f t="shared" si="40"/>
        <v>0</v>
      </c>
      <c r="Q251" s="65" t="str">
        <f t="shared" si="41"/>
        <v/>
      </c>
      <c r="R251" s="66" t="str">
        <f t="shared" si="42"/>
        <v/>
      </c>
      <c r="S251" s="66" t="str">
        <f t="shared" si="43"/>
        <v>N/A</v>
      </c>
      <c r="T251" s="60"/>
    </row>
    <row r="252" spans="1:20" ht="16.5" customHeight="1" x14ac:dyDescent="0.35">
      <c r="A252" s="72" t="str">
        <f>IF(JAN_26!A252="","",JAN_26!A252)</f>
        <v/>
      </c>
      <c r="B252" s="72" t="str">
        <f>IF(JAN_26!B252="","",JAN_26!B252)</f>
        <v/>
      </c>
      <c r="C252" s="55" t="str">
        <f>IF(JAN_26!C252="","",JAN_26!C252)</f>
        <v/>
      </c>
      <c r="D252" s="55" t="str">
        <f>IF(JUL_26!A252="","",JUL_26!F252)</f>
        <v/>
      </c>
      <c r="E252" s="61"/>
      <c r="F252" s="55" t="str">
        <f t="shared" si="33"/>
        <v/>
      </c>
      <c r="G252" s="61"/>
      <c r="H252" s="61"/>
      <c r="I252" s="55">
        <f t="shared" si="34"/>
        <v>0</v>
      </c>
      <c r="J252" s="55" t="str">
        <f t="shared" si="35"/>
        <v/>
      </c>
      <c r="K252" s="55">
        <f t="shared" si="36"/>
        <v>0</v>
      </c>
      <c r="L252" s="55">
        <f t="shared" si="37"/>
        <v>0</v>
      </c>
      <c r="M252" s="67">
        <f>IF(A252="",0,(IF(ISNUMBER(JUN_26!G252),JUN_26!G252,0)+IF(ISNUMBER(JUL_26!G252),JUL_26!G252,0)+IF(ISNUMBER(AUG_26!G252),AUG_26!G252,0))/3)</f>
        <v>0</v>
      </c>
      <c r="N252" s="67">
        <f t="shared" si="38"/>
        <v>0</v>
      </c>
      <c r="O252" s="67">
        <f t="shared" si="39"/>
        <v>0</v>
      </c>
      <c r="P252" s="67">
        <f t="shared" si="40"/>
        <v>0</v>
      </c>
      <c r="Q252" s="68" t="str">
        <f t="shared" si="41"/>
        <v/>
      </c>
      <c r="R252" s="69" t="str">
        <f t="shared" si="42"/>
        <v/>
      </c>
      <c r="S252" s="69" t="str">
        <f t="shared" si="43"/>
        <v>N/A</v>
      </c>
      <c r="T252" s="60"/>
    </row>
    <row r="253" spans="1:20" ht="16.5" customHeight="1" x14ac:dyDescent="0.35">
      <c r="A253" s="71" t="str">
        <f>IF(JAN_26!A253="","",JAN_26!A253)</f>
        <v/>
      </c>
      <c r="B253" s="71" t="str">
        <f>IF(JAN_26!B253="","",JAN_26!B253)</f>
        <v/>
      </c>
      <c r="C253" s="53" t="str">
        <f>IF(JAN_26!C253="","",JAN_26!C253)</f>
        <v/>
      </c>
      <c r="D253" s="53" t="str">
        <f>IF(JUL_26!A253="","",JUL_26!F253)</f>
        <v/>
      </c>
      <c r="E253" s="61"/>
      <c r="F253" s="53" t="str">
        <f t="shared" si="33"/>
        <v/>
      </c>
      <c r="G253" s="61"/>
      <c r="H253" s="61"/>
      <c r="I253" s="53">
        <f t="shared" si="34"/>
        <v>0</v>
      </c>
      <c r="J253" s="53" t="str">
        <f t="shared" si="35"/>
        <v/>
      </c>
      <c r="K253" s="53">
        <f t="shared" si="36"/>
        <v>0</v>
      </c>
      <c r="L253" s="53">
        <f t="shared" si="37"/>
        <v>0</v>
      </c>
      <c r="M253" s="64">
        <f>IF(A253="",0,(IF(ISNUMBER(JUN_26!G253),JUN_26!G253,0)+IF(ISNUMBER(JUL_26!G253),JUL_26!G253,0)+IF(ISNUMBER(AUG_26!G253),AUG_26!G253,0))/3)</f>
        <v>0</v>
      </c>
      <c r="N253" s="64">
        <f t="shared" si="38"/>
        <v>0</v>
      </c>
      <c r="O253" s="64">
        <f t="shared" si="39"/>
        <v>0</v>
      </c>
      <c r="P253" s="64">
        <f t="shared" si="40"/>
        <v>0</v>
      </c>
      <c r="Q253" s="65" t="str">
        <f t="shared" si="41"/>
        <v/>
      </c>
      <c r="R253" s="66" t="str">
        <f t="shared" si="42"/>
        <v/>
      </c>
      <c r="S253" s="66" t="str">
        <f t="shared" si="43"/>
        <v>N/A</v>
      </c>
      <c r="T253" s="60"/>
    </row>
    <row r="254" spans="1:20" ht="16.5" customHeight="1" x14ac:dyDescent="0.35">
      <c r="A254" s="72" t="str">
        <f>IF(JAN_26!A254="","",JAN_26!A254)</f>
        <v/>
      </c>
      <c r="B254" s="72" t="str">
        <f>IF(JAN_26!B254="","",JAN_26!B254)</f>
        <v/>
      </c>
      <c r="C254" s="55" t="str">
        <f>IF(JAN_26!C254="","",JAN_26!C254)</f>
        <v/>
      </c>
      <c r="D254" s="55" t="str">
        <f>IF(JUL_26!A254="","",JUL_26!F254)</f>
        <v/>
      </c>
      <c r="E254" s="61"/>
      <c r="F254" s="55" t="str">
        <f t="shared" si="33"/>
        <v/>
      </c>
      <c r="G254" s="61"/>
      <c r="H254" s="61"/>
      <c r="I254" s="55">
        <f t="shared" si="34"/>
        <v>0</v>
      </c>
      <c r="J254" s="55" t="str">
        <f t="shared" si="35"/>
        <v/>
      </c>
      <c r="K254" s="55">
        <f t="shared" si="36"/>
        <v>0</v>
      </c>
      <c r="L254" s="55">
        <f t="shared" si="37"/>
        <v>0</v>
      </c>
      <c r="M254" s="67">
        <f>IF(A254="",0,(IF(ISNUMBER(JUN_26!G254),JUN_26!G254,0)+IF(ISNUMBER(JUL_26!G254),JUL_26!G254,0)+IF(ISNUMBER(AUG_26!G254),AUG_26!G254,0))/3)</f>
        <v>0</v>
      </c>
      <c r="N254" s="67">
        <f t="shared" si="38"/>
        <v>0</v>
      </c>
      <c r="O254" s="67">
        <f t="shared" si="39"/>
        <v>0</v>
      </c>
      <c r="P254" s="67">
        <f t="shared" si="40"/>
        <v>0</v>
      </c>
      <c r="Q254" s="68" t="str">
        <f t="shared" si="41"/>
        <v/>
      </c>
      <c r="R254" s="69" t="str">
        <f t="shared" si="42"/>
        <v/>
      </c>
      <c r="S254" s="69" t="str">
        <f t="shared" si="43"/>
        <v>N/A</v>
      </c>
      <c r="T254" s="60"/>
    </row>
    <row r="255" spans="1:20" ht="16.5" customHeight="1" x14ac:dyDescent="0.35">
      <c r="A255" s="71" t="str">
        <f>IF(JAN_26!A255="","",JAN_26!A255)</f>
        <v/>
      </c>
      <c r="B255" s="71" t="str">
        <f>IF(JAN_26!B255="","",JAN_26!B255)</f>
        <v/>
      </c>
      <c r="C255" s="53" t="str">
        <f>IF(JAN_26!C255="","",JAN_26!C255)</f>
        <v/>
      </c>
      <c r="D255" s="53" t="str">
        <f>IF(JUL_26!A255="","",JUL_26!F255)</f>
        <v/>
      </c>
      <c r="E255" s="61"/>
      <c r="F255" s="53" t="str">
        <f t="shared" si="33"/>
        <v/>
      </c>
      <c r="G255" s="61"/>
      <c r="H255" s="61"/>
      <c r="I255" s="53">
        <f t="shared" si="34"/>
        <v>0</v>
      </c>
      <c r="J255" s="53" t="str">
        <f t="shared" si="35"/>
        <v/>
      </c>
      <c r="K255" s="53">
        <f t="shared" si="36"/>
        <v>0</v>
      </c>
      <c r="L255" s="53">
        <f t="shared" si="37"/>
        <v>0</v>
      </c>
      <c r="M255" s="64">
        <f>IF(A255="",0,(IF(ISNUMBER(JUN_26!G255),JUN_26!G255,0)+IF(ISNUMBER(JUL_26!G255),JUL_26!G255,0)+IF(ISNUMBER(AUG_26!G255),AUG_26!G255,0))/3)</f>
        <v>0</v>
      </c>
      <c r="N255" s="64">
        <f t="shared" si="38"/>
        <v>0</v>
      </c>
      <c r="O255" s="64">
        <f t="shared" si="39"/>
        <v>0</v>
      </c>
      <c r="P255" s="64">
        <f t="shared" si="40"/>
        <v>0</v>
      </c>
      <c r="Q255" s="65" t="str">
        <f t="shared" si="41"/>
        <v/>
      </c>
      <c r="R255" s="66" t="str">
        <f t="shared" si="42"/>
        <v/>
      </c>
      <c r="S255" s="66" t="str">
        <f t="shared" si="43"/>
        <v>N/A</v>
      </c>
      <c r="T255" s="60"/>
    </row>
    <row r="256" spans="1:20" ht="16.5" customHeight="1" x14ac:dyDescent="0.35">
      <c r="A256" s="72" t="str">
        <f>IF(JAN_26!A256="","",JAN_26!A256)</f>
        <v/>
      </c>
      <c r="B256" s="72" t="str">
        <f>IF(JAN_26!B256="","",JAN_26!B256)</f>
        <v/>
      </c>
      <c r="C256" s="55" t="str">
        <f>IF(JAN_26!C256="","",JAN_26!C256)</f>
        <v/>
      </c>
      <c r="D256" s="55" t="str">
        <f>IF(JUL_26!A256="","",JUL_26!F256)</f>
        <v/>
      </c>
      <c r="E256" s="61"/>
      <c r="F256" s="55" t="str">
        <f t="shared" si="33"/>
        <v/>
      </c>
      <c r="G256" s="61"/>
      <c r="H256" s="61"/>
      <c r="I256" s="55">
        <f t="shared" si="34"/>
        <v>0</v>
      </c>
      <c r="J256" s="55" t="str">
        <f t="shared" si="35"/>
        <v/>
      </c>
      <c r="K256" s="55">
        <f t="shared" si="36"/>
        <v>0</v>
      </c>
      <c r="L256" s="55">
        <f t="shared" si="37"/>
        <v>0</v>
      </c>
      <c r="M256" s="67">
        <f>IF(A256="",0,(IF(ISNUMBER(JUN_26!G256),JUN_26!G256,0)+IF(ISNUMBER(JUL_26!G256),JUL_26!G256,0)+IF(ISNUMBER(AUG_26!G256),AUG_26!G256,0))/3)</f>
        <v>0</v>
      </c>
      <c r="N256" s="67">
        <f t="shared" si="38"/>
        <v>0</v>
      </c>
      <c r="O256" s="67">
        <f t="shared" si="39"/>
        <v>0</v>
      </c>
      <c r="P256" s="67">
        <f t="shared" si="40"/>
        <v>0</v>
      </c>
      <c r="Q256" s="68" t="str">
        <f t="shared" si="41"/>
        <v/>
      </c>
      <c r="R256" s="69" t="str">
        <f t="shared" si="42"/>
        <v/>
      </c>
      <c r="S256" s="69" t="str">
        <f t="shared" si="43"/>
        <v>N/A</v>
      </c>
      <c r="T256" s="60"/>
    </row>
    <row r="257" spans="1:20" ht="16.5" customHeight="1" x14ac:dyDescent="0.35">
      <c r="A257" s="71" t="str">
        <f>IF(JAN_26!A257="","",JAN_26!A257)</f>
        <v/>
      </c>
      <c r="B257" s="71" t="str">
        <f>IF(JAN_26!B257="","",JAN_26!B257)</f>
        <v/>
      </c>
      <c r="C257" s="53" t="str">
        <f>IF(JAN_26!C257="","",JAN_26!C257)</f>
        <v/>
      </c>
      <c r="D257" s="53" t="str">
        <f>IF(JUL_26!A257="","",JUL_26!F257)</f>
        <v/>
      </c>
      <c r="E257" s="61"/>
      <c r="F257" s="53" t="str">
        <f t="shared" si="33"/>
        <v/>
      </c>
      <c r="G257" s="61"/>
      <c r="H257" s="61"/>
      <c r="I257" s="53">
        <f t="shared" si="34"/>
        <v>0</v>
      </c>
      <c r="J257" s="53" t="str">
        <f t="shared" si="35"/>
        <v/>
      </c>
      <c r="K257" s="53">
        <f t="shared" si="36"/>
        <v>0</v>
      </c>
      <c r="L257" s="53">
        <f t="shared" si="37"/>
        <v>0</v>
      </c>
      <c r="M257" s="64">
        <f>IF(A257="",0,(IF(ISNUMBER(JUN_26!G257),JUN_26!G257,0)+IF(ISNUMBER(JUL_26!G257),JUL_26!G257,0)+IF(ISNUMBER(AUG_26!G257),AUG_26!G257,0))/3)</f>
        <v>0</v>
      </c>
      <c r="N257" s="64">
        <f t="shared" si="38"/>
        <v>0</v>
      </c>
      <c r="O257" s="64">
        <f t="shared" si="39"/>
        <v>0</v>
      </c>
      <c r="P257" s="64">
        <f t="shared" si="40"/>
        <v>0</v>
      </c>
      <c r="Q257" s="65" t="str">
        <f t="shared" si="41"/>
        <v/>
      </c>
      <c r="R257" s="66" t="str">
        <f t="shared" si="42"/>
        <v/>
      </c>
      <c r="S257" s="66" t="str">
        <f t="shared" si="43"/>
        <v>N/A</v>
      </c>
      <c r="T257" s="60"/>
    </row>
    <row r="258" spans="1:20" ht="16.5" customHeight="1" x14ac:dyDescent="0.35">
      <c r="A258" s="72" t="str">
        <f>IF(JAN_26!A258="","",JAN_26!A258)</f>
        <v/>
      </c>
      <c r="B258" s="72" t="str">
        <f>IF(JAN_26!B258="","",JAN_26!B258)</f>
        <v/>
      </c>
      <c r="C258" s="55" t="str">
        <f>IF(JAN_26!C258="","",JAN_26!C258)</f>
        <v/>
      </c>
      <c r="D258" s="55" t="str">
        <f>IF(JUL_26!A258="","",JUL_26!F258)</f>
        <v/>
      </c>
      <c r="E258" s="61"/>
      <c r="F258" s="55" t="str">
        <f t="shared" si="33"/>
        <v/>
      </c>
      <c r="G258" s="61"/>
      <c r="H258" s="61"/>
      <c r="I258" s="55">
        <f t="shared" si="34"/>
        <v>0</v>
      </c>
      <c r="J258" s="55" t="str">
        <f t="shared" si="35"/>
        <v/>
      </c>
      <c r="K258" s="55">
        <f t="shared" si="36"/>
        <v>0</v>
      </c>
      <c r="L258" s="55">
        <f t="shared" si="37"/>
        <v>0</v>
      </c>
      <c r="M258" s="67">
        <f>IF(A258="",0,(IF(ISNUMBER(JUN_26!G258),JUN_26!G258,0)+IF(ISNUMBER(JUL_26!G258),JUL_26!G258,0)+IF(ISNUMBER(AUG_26!G258),AUG_26!G258,0))/3)</f>
        <v>0</v>
      </c>
      <c r="N258" s="67">
        <f t="shared" si="38"/>
        <v>0</v>
      </c>
      <c r="O258" s="67">
        <f t="shared" si="39"/>
        <v>0</v>
      </c>
      <c r="P258" s="67">
        <f t="shared" si="40"/>
        <v>0</v>
      </c>
      <c r="Q258" s="68" t="str">
        <f t="shared" si="41"/>
        <v/>
      </c>
      <c r="R258" s="69" t="str">
        <f t="shared" si="42"/>
        <v/>
      </c>
      <c r="S258" s="69" t="str">
        <f t="shared" si="43"/>
        <v>N/A</v>
      </c>
      <c r="T258" s="60"/>
    </row>
    <row r="259" spans="1:20" ht="16.5" customHeight="1" x14ac:dyDescent="0.35">
      <c r="A259" s="71" t="str">
        <f>IF(JAN_26!A259="","",JAN_26!A259)</f>
        <v/>
      </c>
      <c r="B259" s="71" t="str">
        <f>IF(JAN_26!B259="","",JAN_26!B259)</f>
        <v/>
      </c>
      <c r="C259" s="53" t="str">
        <f>IF(JAN_26!C259="","",JAN_26!C259)</f>
        <v/>
      </c>
      <c r="D259" s="53" t="str">
        <f>IF(JUL_26!A259="","",JUL_26!F259)</f>
        <v/>
      </c>
      <c r="E259" s="61"/>
      <c r="F259" s="53" t="str">
        <f t="shared" ref="F259:F322" si="44">IF(A259="","",D259+IF(ISNUMBER(E259),E259,0)-IF(ISNUMBER(G259),G259,0))</f>
        <v/>
      </c>
      <c r="G259" s="61"/>
      <c r="H259" s="61"/>
      <c r="I259" s="53">
        <f t="shared" ref="I259:I302" si="45">IF(AND(ISNUMBER(G259),ISNUMBER(C259)),G259*C259,0)</f>
        <v>0</v>
      </c>
      <c r="J259" s="53" t="str">
        <f t="shared" ref="J259:J322" si="46">IF(AND(ISNUMBER(G259),ISNUMBER(H259)),H259-I259,"")</f>
        <v/>
      </c>
      <c r="K259" s="53">
        <f t="shared" ref="K259:K302" si="47">IF(OR(A259="",M259=0),0,MAX(O259-F259,0))</f>
        <v>0</v>
      </c>
      <c r="L259" s="53">
        <f t="shared" ref="L259:L302" si="48">IF(AND(ISNUMBER(C259),ISNUMBER(F259)),F259*C259,0)</f>
        <v>0</v>
      </c>
      <c r="M259" s="64">
        <f>IF(A259="",0,(IF(ISNUMBER(JUN_26!G259),JUN_26!G259,0)+IF(ISNUMBER(JUL_26!G259),JUL_26!G259,0)+IF(ISNUMBER(AUG_26!G259),AUG_26!G259,0))/3)</f>
        <v>0</v>
      </c>
      <c r="N259" s="64">
        <f t="shared" ref="N259:N322" si="49">IF(M259=0,0,M259*Lead_Time_Months)</f>
        <v>0</v>
      </c>
      <c r="O259" s="64">
        <f t="shared" ref="O259:O302" si="50">IF(M259=0,0,M259*Max_Stock_Months)</f>
        <v>0</v>
      </c>
      <c r="P259" s="64">
        <f t="shared" ref="P259:P302" si="51">IF(M259=0,0,M259*Security_Stock_Months)</f>
        <v>0</v>
      </c>
      <c r="Q259" s="65" t="str">
        <f t="shared" ref="Q259:Q302" si="52">IF(OR(A259="",M259=0,F259&lt;=0),"",ROUND(F259/M259,1))</f>
        <v/>
      </c>
      <c r="R259" s="66" t="str">
        <f t="shared" ref="R259:R302" si="53">IF(A259="","",IF(F259&lt;=0,"STOCKOUT",IF(F259&lt;=P259,"LOW STOCK",IF(F259&gt;O259,"OVERSTOCK","ADEQUATE"))))</f>
        <v/>
      </c>
      <c r="S259" s="66" t="str">
        <f t="shared" ref="S259:S302" si="54">IF(AND(ISNUMBER(G259),ISNUMBER(H259)),IF(J259&gt;=0,"BALANCED","DEFICIT"),"N/A")</f>
        <v>N/A</v>
      </c>
      <c r="T259" s="60"/>
    </row>
    <row r="260" spans="1:20" ht="16.5" customHeight="1" x14ac:dyDescent="0.35">
      <c r="A260" s="72" t="str">
        <f>IF(JAN_26!A260="","",JAN_26!A260)</f>
        <v/>
      </c>
      <c r="B260" s="72" t="str">
        <f>IF(JAN_26!B260="","",JAN_26!B260)</f>
        <v/>
      </c>
      <c r="C260" s="55" t="str">
        <f>IF(JAN_26!C260="","",JAN_26!C260)</f>
        <v/>
      </c>
      <c r="D260" s="55" t="str">
        <f>IF(JUL_26!A260="","",JUL_26!F260)</f>
        <v/>
      </c>
      <c r="E260" s="61"/>
      <c r="F260" s="55" t="str">
        <f t="shared" si="44"/>
        <v/>
      </c>
      <c r="G260" s="61"/>
      <c r="H260" s="61"/>
      <c r="I260" s="55">
        <f t="shared" si="45"/>
        <v>0</v>
      </c>
      <c r="J260" s="55" t="str">
        <f t="shared" si="46"/>
        <v/>
      </c>
      <c r="K260" s="55">
        <f t="shared" si="47"/>
        <v>0</v>
      </c>
      <c r="L260" s="55">
        <f t="shared" si="48"/>
        <v>0</v>
      </c>
      <c r="M260" s="67">
        <f>IF(A260="",0,(IF(ISNUMBER(JUN_26!G260),JUN_26!G260,0)+IF(ISNUMBER(JUL_26!G260),JUL_26!G260,0)+IF(ISNUMBER(AUG_26!G260),AUG_26!G260,0))/3)</f>
        <v>0</v>
      </c>
      <c r="N260" s="67">
        <f t="shared" si="49"/>
        <v>0</v>
      </c>
      <c r="O260" s="67">
        <f t="shared" si="50"/>
        <v>0</v>
      </c>
      <c r="P260" s="67">
        <f t="shared" si="51"/>
        <v>0</v>
      </c>
      <c r="Q260" s="68" t="str">
        <f t="shared" si="52"/>
        <v/>
      </c>
      <c r="R260" s="69" t="str">
        <f t="shared" si="53"/>
        <v/>
      </c>
      <c r="S260" s="69" t="str">
        <f t="shared" si="54"/>
        <v>N/A</v>
      </c>
      <c r="T260" s="60"/>
    </row>
    <row r="261" spans="1:20" ht="16.5" customHeight="1" x14ac:dyDescent="0.35">
      <c r="A261" s="71" t="str">
        <f>IF(JAN_26!A261="","",JAN_26!A261)</f>
        <v/>
      </c>
      <c r="B261" s="71" t="str">
        <f>IF(JAN_26!B261="","",JAN_26!B261)</f>
        <v/>
      </c>
      <c r="C261" s="53" t="str">
        <f>IF(JAN_26!C261="","",JAN_26!C261)</f>
        <v/>
      </c>
      <c r="D261" s="53" t="str">
        <f>IF(JUL_26!A261="","",JUL_26!F261)</f>
        <v/>
      </c>
      <c r="E261" s="61"/>
      <c r="F261" s="53" t="str">
        <f t="shared" si="44"/>
        <v/>
      </c>
      <c r="G261" s="61"/>
      <c r="H261" s="61"/>
      <c r="I261" s="53">
        <f t="shared" si="45"/>
        <v>0</v>
      </c>
      <c r="J261" s="53" t="str">
        <f t="shared" si="46"/>
        <v/>
      </c>
      <c r="K261" s="53">
        <f t="shared" si="47"/>
        <v>0</v>
      </c>
      <c r="L261" s="53">
        <f t="shared" si="48"/>
        <v>0</v>
      </c>
      <c r="M261" s="64">
        <f>IF(A261="",0,(IF(ISNUMBER(JUN_26!G261),JUN_26!G261,0)+IF(ISNUMBER(JUL_26!G261),JUL_26!G261,0)+IF(ISNUMBER(AUG_26!G261),AUG_26!G261,0))/3)</f>
        <v>0</v>
      </c>
      <c r="N261" s="64">
        <f t="shared" si="49"/>
        <v>0</v>
      </c>
      <c r="O261" s="64">
        <f t="shared" si="50"/>
        <v>0</v>
      </c>
      <c r="P261" s="64">
        <f t="shared" si="51"/>
        <v>0</v>
      </c>
      <c r="Q261" s="65" t="str">
        <f t="shared" si="52"/>
        <v/>
      </c>
      <c r="R261" s="66" t="str">
        <f t="shared" si="53"/>
        <v/>
      </c>
      <c r="S261" s="66" t="str">
        <f t="shared" si="54"/>
        <v>N/A</v>
      </c>
      <c r="T261" s="60"/>
    </row>
    <row r="262" spans="1:20" ht="16.5" customHeight="1" x14ac:dyDescent="0.35">
      <c r="A262" s="72" t="str">
        <f>IF(JAN_26!A262="","",JAN_26!A262)</f>
        <v/>
      </c>
      <c r="B262" s="72" t="str">
        <f>IF(JAN_26!B262="","",JAN_26!B262)</f>
        <v/>
      </c>
      <c r="C262" s="55" t="str">
        <f>IF(JAN_26!C262="","",JAN_26!C262)</f>
        <v/>
      </c>
      <c r="D262" s="55" t="str">
        <f>IF(JUL_26!A262="","",JUL_26!F262)</f>
        <v/>
      </c>
      <c r="E262" s="61"/>
      <c r="F262" s="55" t="str">
        <f t="shared" si="44"/>
        <v/>
      </c>
      <c r="G262" s="61"/>
      <c r="H262" s="61"/>
      <c r="I262" s="55">
        <f t="shared" si="45"/>
        <v>0</v>
      </c>
      <c r="J262" s="55" t="str">
        <f t="shared" si="46"/>
        <v/>
      </c>
      <c r="K262" s="55">
        <f t="shared" si="47"/>
        <v>0</v>
      </c>
      <c r="L262" s="55">
        <f t="shared" si="48"/>
        <v>0</v>
      </c>
      <c r="M262" s="67">
        <f>IF(A262="",0,(IF(ISNUMBER(JUN_26!G262),JUN_26!G262,0)+IF(ISNUMBER(JUL_26!G262),JUL_26!G262,0)+IF(ISNUMBER(AUG_26!G262),AUG_26!G262,0))/3)</f>
        <v>0</v>
      </c>
      <c r="N262" s="67">
        <f t="shared" si="49"/>
        <v>0</v>
      </c>
      <c r="O262" s="67">
        <f t="shared" si="50"/>
        <v>0</v>
      </c>
      <c r="P262" s="67">
        <f t="shared" si="51"/>
        <v>0</v>
      </c>
      <c r="Q262" s="68" t="str">
        <f t="shared" si="52"/>
        <v/>
      </c>
      <c r="R262" s="69" t="str">
        <f t="shared" si="53"/>
        <v/>
      </c>
      <c r="S262" s="69" t="str">
        <f t="shared" si="54"/>
        <v>N/A</v>
      </c>
      <c r="T262" s="60"/>
    </row>
    <row r="263" spans="1:20" ht="16.5" customHeight="1" x14ac:dyDescent="0.35">
      <c r="A263" s="71" t="str">
        <f>IF(JAN_26!A263="","",JAN_26!A263)</f>
        <v/>
      </c>
      <c r="B263" s="71" t="str">
        <f>IF(JAN_26!B263="","",JAN_26!B263)</f>
        <v/>
      </c>
      <c r="C263" s="53" t="str">
        <f>IF(JAN_26!C263="","",JAN_26!C263)</f>
        <v/>
      </c>
      <c r="D263" s="53" t="str">
        <f>IF(JUL_26!A263="","",JUL_26!F263)</f>
        <v/>
      </c>
      <c r="E263" s="61"/>
      <c r="F263" s="53" t="str">
        <f t="shared" si="44"/>
        <v/>
      </c>
      <c r="G263" s="61"/>
      <c r="H263" s="61"/>
      <c r="I263" s="53">
        <f t="shared" si="45"/>
        <v>0</v>
      </c>
      <c r="J263" s="53" t="str">
        <f t="shared" si="46"/>
        <v/>
      </c>
      <c r="K263" s="53">
        <f t="shared" si="47"/>
        <v>0</v>
      </c>
      <c r="L263" s="53">
        <f t="shared" si="48"/>
        <v>0</v>
      </c>
      <c r="M263" s="64">
        <f>IF(A263="",0,(IF(ISNUMBER(JUN_26!G263),JUN_26!G263,0)+IF(ISNUMBER(JUL_26!G263),JUL_26!G263,0)+IF(ISNUMBER(AUG_26!G263),AUG_26!G263,0))/3)</f>
        <v>0</v>
      </c>
      <c r="N263" s="64">
        <f t="shared" si="49"/>
        <v>0</v>
      </c>
      <c r="O263" s="64">
        <f t="shared" si="50"/>
        <v>0</v>
      </c>
      <c r="P263" s="64">
        <f t="shared" si="51"/>
        <v>0</v>
      </c>
      <c r="Q263" s="65" t="str">
        <f t="shared" si="52"/>
        <v/>
      </c>
      <c r="R263" s="66" t="str">
        <f t="shared" si="53"/>
        <v/>
      </c>
      <c r="S263" s="66" t="str">
        <f t="shared" si="54"/>
        <v>N/A</v>
      </c>
      <c r="T263" s="60"/>
    </row>
    <row r="264" spans="1:20" ht="16.5" customHeight="1" x14ac:dyDescent="0.35">
      <c r="A264" s="72" t="str">
        <f>IF(JAN_26!A264="","",JAN_26!A264)</f>
        <v/>
      </c>
      <c r="B264" s="72" t="str">
        <f>IF(JAN_26!B264="","",JAN_26!B264)</f>
        <v/>
      </c>
      <c r="C264" s="55" t="str">
        <f>IF(JAN_26!C264="","",JAN_26!C264)</f>
        <v/>
      </c>
      <c r="D264" s="55" t="str">
        <f>IF(JUL_26!A264="","",JUL_26!F264)</f>
        <v/>
      </c>
      <c r="E264" s="61"/>
      <c r="F264" s="55" t="str">
        <f t="shared" si="44"/>
        <v/>
      </c>
      <c r="G264" s="61"/>
      <c r="H264" s="61"/>
      <c r="I264" s="55">
        <f t="shared" si="45"/>
        <v>0</v>
      </c>
      <c r="J264" s="55" t="str">
        <f t="shared" si="46"/>
        <v/>
      </c>
      <c r="K264" s="55">
        <f t="shared" si="47"/>
        <v>0</v>
      </c>
      <c r="L264" s="55">
        <f t="shared" si="48"/>
        <v>0</v>
      </c>
      <c r="M264" s="67">
        <f>IF(A264="",0,(IF(ISNUMBER(JUN_26!G264),JUN_26!G264,0)+IF(ISNUMBER(JUL_26!G264),JUL_26!G264,0)+IF(ISNUMBER(AUG_26!G264),AUG_26!G264,0))/3)</f>
        <v>0</v>
      </c>
      <c r="N264" s="67">
        <f t="shared" si="49"/>
        <v>0</v>
      </c>
      <c r="O264" s="67">
        <f t="shared" si="50"/>
        <v>0</v>
      </c>
      <c r="P264" s="67">
        <f t="shared" si="51"/>
        <v>0</v>
      </c>
      <c r="Q264" s="68" t="str">
        <f t="shared" si="52"/>
        <v/>
      </c>
      <c r="R264" s="69" t="str">
        <f t="shared" si="53"/>
        <v/>
      </c>
      <c r="S264" s="69" t="str">
        <f t="shared" si="54"/>
        <v>N/A</v>
      </c>
      <c r="T264" s="60"/>
    </row>
    <row r="265" spans="1:20" ht="16.5" customHeight="1" x14ac:dyDescent="0.35">
      <c r="A265" s="71" t="str">
        <f>IF(JAN_26!A265="","",JAN_26!A265)</f>
        <v/>
      </c>
      <c r="B265" s="71" t="str">
        <f>IF(JAN_26!B265="","",JAN_26!B265)</f>
        <v/>
      </c>
      <c r="C265" s="53" t="str">
        <f>IF(JAN_26!C265="","",JAN_26!C265)</f>
        <v/>
      </c>
      <c r="D265" s="53" t="str">
        <f>IF(JUL_26!A265="","",JUL_26!F265)</f>
        <v/>
      </c>
      <c r="E265" s="61"/>
      <c r="F265" s="53" t="str">
        <f t="shared" si="44"/>
        <v/>
      </c>
      <c r="G265" s="61"/>
      <c r="H265" s="61"/>
      <c r="I265" s="53">
        <f t="shared" si="45"/>
        <v>0</v>
      </c>
      <c r="J265" s="53" t="str">
        <f t="shared" si="46"/>
        <v/>
      </c>
      <c r="K265" s="53">
        <f t="shared" si="47"/>
        <v>0</v>
      </c>
      <c r="L265" s="53">
        <f t="shared" si="48"/>
        <v>0</v>
      </c>
      <c r="M265" s="64">
        <f>IF(A265="",0,(IF(ISNUMBER(JUN_26!G265),JUN_26!G265,0)+IF(ISNUMBER(JUL_26!G265),JUL_26!G265,0)+IF(ISNUMBER(AUG_26!G265),AUG_26!G265,0))/3)</f>
        <v>0</v>
      </c>
      <c r="N265" s="64">
        <f t="shared" si="49"/>
        <v>0</v>
      </c>
      <c r="O265" s="64">
        <f t="shared" si="50"/>
        <v>0</v>
      </c>
      <c r="P265" s="64">
        <f t="shared" si="51"/>
        <v>0</v>
      </c>
      <c r="Q265" s="65" t="str">
        <f t="shared" si="52"/>
        <v/>
      </c>
      <c r="R265" s="66" t="str">
        <f t="shared" si="53"/>
        <v/>
      </c>
      <c r="S265" s="66" t="str">
        <f t="shared" si="54"/>
        <v>N/A</v>
      </c>
      <c r="T265" s="60"/>
    </row>
    <row r="266" spans="1:20" ht="16.5" customHeight="1" x14ac:dyDescent="0.35">
      <c r="A266" s="72" t="str">
        <f>IF(JAN_26!A266="","",JAN_26!A266)</f>
        <v/>
      </c>
      <c r="B266" s="72" t="str">
        <f>IF(JAN_26!B266="","",JAN_26!B266)</f>
        <v/>
      </c>
      <c r="C266" s="55" t="str">
        <f>IF(JAN_26!C266="","",JAN_26!C266)</f>
        <v/>
      </c>
      <c r="D266" s="55" t="str">
        <f>IF(JUL_26!A266="","",JUL_26!F266)</f>
        <v/>
      </c>
      <c r="E266" s="61"/>
      <c r="F266" s="55" t="str">
        <f t="shared" si="44"/>
        <v/>
      </c>
      <c r="G266" s="61"/>
      <c r="H266" s="61"/>
      <c r="I266" s="55">
        <f t="shared" si="45"/>
        <v>0</v>
      </c>
      <c r="J266" s="55" t="str">
        <f t="shared" si="46"/>
        <v/>
      </c>
      <c r="K266" s="55">
        <f t="shared" si="47"/>
        <v>0</v>
      </c>
      <c r="L266" s="55">
        <f t="shared" si="48"/>
        <v>0</v>
      </c>
      <c r="M266" s="67">
        <f>IF(A266="",0,(IF(ISNUMBER(JUN_26!G266),JUN_26!G266,0)+IF(ISNUMBER(JUL_26!G266),JUL_26!G266,0)+IF(ISNUMBER(AUG_26!G266),AUG_26!G266,0))/3)</f>
        <v>0</v>
      </c>
      <c r="N266" s="67">
        <f t="shared" si="49"/>
        <v>0</v>
      </c>
      <c r="O266" s="67">
        <f t="shared" si="50"/>
        <v>0</v>
      </c>
      <c r="P266" s="67">
        <f t="shared" si="51"/>
        <v>0</v>
      </c>
      <c r="Q266" s="68" t="str">
        <f t="shared" si="52"/>
        <v/>
      </c>
      <c r="R266" s="69" t="str">
        <f t="shared" si="53"/>
        <v/>
      </c>
      <c r="S266" s="69" t="str">
        <f t="shared" si="54"/>
        <v>N/A</v>
      </c>
      <c r="T266" s="60"/>
    </row>
    <row r="267" spans="1:20" ht="16.5" customHeight="1" x14ac:dyDescent="0.35">
      <c r="A267" s="71" t="str">
        <f>IF(JAN_26!A267="","",JAN_26!A267)</f>
        <v/>
      </c>
      <c r="B267" s="71" t="str">
        <f>IF(JAN_26!B267="","",JAN_26!B267)</f>
        <v/>
      </c>
      <c r="C267" s="53" t="str">
        <f>IF(JAN_26!C267="","",JAN_26!C267)</f>
        <v/>
      </c>
      <c r="D267" s="53" t="str">
        <f>IF(JUL_26!A267="","",JUL_26!F267)</f>
        <v/>
      </c>
      <c r="E267" s="61"/>
      <c r="F267" s="53" t="str">
        <f t="shared" si="44"/>
        <v/>
      </c>
      <c r="G267" s="61"/>
      <c r="H267" s="61"/>
      <c r="I267" s="53">
        <f t="shared" si="45"/>
        <v>0</v>
      </c>
      <c r="J267" s="53" t="str">
        <f t="shared" si="46"/>
        <v/>
      </c>
      <c r="K267" s="53">
        <f t="shared" si="47"/>
        <v>0</v>
      </c>
      <c r="L267" s="53">
        <f t="shared" si="48"/>
        <v>0</v>
      </c>
      <c r="M267" s="64">
        <f>IF(A267="",0,(IF(ISNUMBER(JUN_26!G267),JUN_26!G267,0)+IF(ISNUMBER(JUL_26!G267),JUL_26!G267,0)+IF(ISNUMBER(AUG_26!G267),AUG_26!G267,0))/3)</f>
        <v>0</v>
      </c>
      <c r="N267" s="64">
        <f t="shared" si="49"/>
        <v>0</v>
      </c>
      <c r="O267" s="64">
        <f t="shared" si="50"/>
        <v>0</v>
      </c>
      <c r="P267" s="64">
        <f t="shared" si="51"/>
        <v>0</v>
      </c>
      <c r="Q267" s="65" t="str">
        <f t="shared" si="52"/>
        <v/>
      </c>
      <c r="R267" s="66" t="str">
        <f t="shared" si="53"/>
        <v/>
      </c>
      <c r="S267" s="66" t="str">
        <f t="shared" si="54"/>
        <v>N/A</v>
      </c>
      <c r="T267" s="60"/>
    </row>
    <row r="268" spans="1:20" ht="16.5" customHeight="1" x14ac:dyDescent="0.35">
      <c r="A268" s="72" t="str">
        <f>IF(JAN_26!A268="","",JAN_26!A268)</f>
        <v/>
      </c>
      <c r="B268" s="72" t="str">
        <f>IF(JAN_26!B268="","",JAN_26!B268)</f>
        <v/>
      </c>
      <c r="C268" s="55" t="str">
        <f>IF(JAN_26!C268="","",JAN_26!C268)</f>
        <v/>
      </c>
      <c r="D268" s="55" t="str">
        <f>IF(JUL_26!A268="","",JUL_26!F268)</f>
        <v/>
      </c>
      <c r="E268" s="61"/>
      <c r="F268" s="55" t="str">
        <f t="shared" si="44"/>
        <v/>
      </c>
      <c r="G268" s="61"/>
      <c r="H268" s="61"/>
      <c r="I268" s="55">
        <f t="shared" si="45"/>
        <v>0</v>
      </c>
      <c r="J268" s="55" t="str">
        <f t="shared" si="46"/>
        <v/>
      </c>
      <c r="K268" s="55">
        <f t="shared" si="47"/>
        <v>0</v>
      </c>
      <c r="L268" s="55">
        <f t="shared" si="48"/>
        <v>0</v>
      </c>
      <c r="M268" s="67">
        <f>IF(A268="",0,(IF(ISNUMBER(JUN_26!G268),JUN_26!G268,0)+IF(ISNUMBER(JUL_26!G268),JUL_26!G268,0)+IF(ISNUMBER(AUG_26!G268),AUG_26!G268,0))/3)</f>
        <v>0</v>
      </c>
      <c r="N268" s="67">
        <f t="shared" si="49"/>
        <v>0</v>
      </c>
      <c r="O268" s="67">
        <f t="shared" si="50"/>
        <v>0</v>
      </c>
      <c r="P268" s="67">
        <f t="shared" si="51"/>
        <v>0</v>
      </c>
      <c r="Q268" s="68" t="str">
        <f t="shared" si="52"/>
        <v/>
      </c>
      <c r="R268" s="69" t="str">
        <f t="shared" si="53"/>
        <v/>
      </c>
      <c r="S268" s="69" t="str">
        <f t="shared" si="54"/>
        <v>N/A</v>
      </c>
      <c r="T268" s="60"/>
    </row>
    <row r="269" spans="1:20" ht="16.5" customHeight="1" x14ac:dyDescent="0.35">
      <c r="A269" s="71" t="str">
        <f>IF(JAN_26!A269="","",JAN_26!A269)</f>
        <v/>
      </c>
      <c r="B269" s="71" t="str">
        <f>IF(JAN_26!B269="","",JAN_26!B269)</f>
        <v/>
      </c>
      <c r="C269" s="53" t="str">
        <f>IF(JAN_26!C269="","",JAN_26!C269)</f>
        <v/>
      </c>
      <c r="D269" s="53" t="str">
        <f>IF(JUL_26!A269="","",JUL_26!F269)</f>
        <v/>
      </c>
      <c r="E269" s="61"/>
      <c r="F269" s="53" t="str">
        <f t="shared" si="44"/>
        <v/>
      </c>
      <c r="G269" s="61"/>
      <c r="H269" s="61"/>
      <c r="I269" s="53">
        <f t="shared" si="45"/>
        <v>0</v>
      </c>
      <c r="J269" s="53" t="str">
        <f t="shared" si="46"/>
        <v/>
      </c>
      <c r="K269" s="53">
        <f t="shared" si="47"/>
        <v>0</v>
      </c>
      <c r="L269" s="53">
        <f t="shared" si="48"/>
        <v>0</v>
      </c>
      <c r="M269" s="64">
        <f>IF(A269="",0,(IF(ISNUMBER(JUN_26!G269),JUN_26!G269,0)+IF(ISNUMBER(JUL_26!G269),JUL_26!G269,0)+IF(ISNUMBER(AUG_26!G269),AUG_26!G269,0))/3)</f>
        <v>0</v>
      </c>
      <c r="N269" s="64">
        <f t="shared" si="49"/>
        <v>0</v>
      </c>
      <c r="O269" s="64">
        <f t="shared" si="50"/>
        <v>0</v>
      </c>
      <c r="P269" s="64">
        <f t="shared" si="51"/>
        <v>0</v>
      </c>
      <c r="Q269" s="65" t="str">
        <f t="shared" si="52"/>
        <v/>
      </c>
      <c r="R269" s="66" t="str">
        <f t="shared" si="53"/>
        <v/>
      </c>
      <c r="S269" s="66" t="str">
        <f t="shared" si="54"/>
        <v>N/A</v>
      </c>
      <c r="T269" s="60"/>
    </row>
    <row r="270" spans="1:20" ht="16.5" customHeight="1" x14ac:dyDescent="0.35">
      <c r="A270" s="72" t="str">
        <f>IF(JAN_26!A270="","",JAN_26!A270)</f>
        <v/>
      </c>
      <c r="B270" s="72" t="str">
        <f>IF(JAN_26!B270="","",JAN_26!B270)</f>
        <v/>
      </c>
      <c r="C270" s="55" t="str">
        <f>IF(JAN_26!C270="","",JAN_26!C270)</f>
        <v/>
      </c>
      <c r="D270" s="55" t="str">
        <f>IF(JUL_26!A270="","",JUL_26!F270)</f>
        <v/>
      </c>
      <c r="E270" s="61"/>
      <c r="F270" s="55" t="str">
        <f t="shared" si="44"/>
        <v/>
      </c>
      <c r="G270" s="61"/>
      <c r="H270" s="61"/>
      <c r="I270" s="55">
        <f t="shared" si="45"/>
        <v>0</v>
      </c>
      <c r="J270" s="55" t="str">
        <f t="shared" si="46"/>
        <v/>
      </c>
      <c r="K270" s="55">
        <f t="shared" si="47"/>
        <v>0</v>
      </c>
      <c r="L270" s="55">
        <f t="shared" si="48"/>
        <v>0</v>
      </c>
      <c r="M270" s="67">
        <f>IF(A270="",0,(IF(ISNUMBER(JUN_26!G270),JUN_26!G270,0)+IF(ISNUMBER(JUL_26!G270),JUL_26!G270,0)+IF(ISNUMBER(AUG_26!G270),AUG_26!G270,0))/3)</f>
        <v>0</v>
      </c>
      <c r="N270" s="67">
        <f t="shared" si="49"/>
        <v>0</v>
      </c>
      <c r="O270" s="67">
        <f t="shared" si="50"/>
        <v>0</v>
      </c>
      <c r="P270" s="67">
        <f t="shared" si="51"/>
        <v>0</v>
      </c>
      <c r="Q270" s="68" t="str">
        <f t="shared" si="52"/>
        <v/>
      </c>
      <c r="R270" s="69" t="str">
        <f t="shared" si="53"/>
        <v/>
      </c>
      <c r="S270" s="69" t="str">
        <f t="shared" si="54"/>
        <v>N/A</v>
      </c>
      <c r="T270" s="60"/>
    </row>
    <row r="271" spans="1:20" ht="16.5" customHeight="1" x14ac:dyDescent="0.35">
      <c r="A271" s="71" t="str">
        <f>IF(JAN_26!A271="","",JAN_26!A271)</f>
        <v/>
      </c>
      <c r="B271" s="71" t="str">
        <f>IF(JAN_26!B271="","",JAN_26!B271)</f>
        <v/>
      </c>
      <c r="C271" s="53" t="str">
        <f>IF(JAN_26!C271="","",JAN_26!C271)</f>
        <v/>
      </c>
      <c r="D271" s="53" t="str">
        <f>IF(JUL_26!A271="","",JUL_26!F271)</f>
        <v/>
      </c>
      <c r="E271" s="61"/>
      <c r="F271" s="53" t="str">
        <f t="shared" si="44"/>
        <v/>
      </c>
      <c r="G271" s="61"/>
      <c r="H271" s="61"/>
      <c r="I271" s="53">
        <f t="shared" si="45"/>
        <v>0</v>
      </c>
      <c r="J271" s="53" t="str">
        <f t="shared" si="46"/>
        <v/>
      </c>
      <c r="K271" s="53">
        <f t="shared" si="47"/>
        <v>0</v>
      </c>
      <c r="L271" s="53">
        <f t="shared" si="48"/>
        <v>0</v>
      </c>
      <c r="M271" s="64">
        <f>IF(A271="",0,(IF(ISNUMBER(JUN_26!G271),JUN_26!G271,0)+IF(ISNUMBER(JUL_26!G271),JUL_26!G271,0)+IF(ISNUMBER(AUG_26!G271),AUG_26!G271,0))/3)</f>
        <v>0</v>
      </c>
      <c r="N271" s="64">
        <f t="shared" si="49"/>
        <v>0</v>
      </c>
      <c r="O271" s="64">
        <f t="shared" si="50"/>
        <v>0</v>
      </c>
      <c r="P271" s="64">
        <f t="shared" si="51"/>
        <v>0</v>
      </c>
      <c r="Q271" s="65" t="str">
        <f t="shared" si="52"/>
        <v/>
      </c>
      <c r="R271" s="66" t="str">
        <f t="shared" si="53"/>
        <v/>
      </c>
      <c r="S271" s="66" t="str">
        <f t="shared" si="54"/>
        <v>N/A</v>
      </c>
      <c r="T271" s="60"/>
    </row>
    <row r="272" spans="1:20" ht="16.5" customHeight="1" x14ac:dyDescent="0.35">
      <c r="A272" s="72" t="str">
        <f>IF(JAN_26!A272="","",JAN_26!A272)</f>
        <v/>
      </c>
      <c r="B272" s="72" t="str">
        <f>IF(JAN_26!B272="","",JAN_26!B272)</f>
        <v/>
      </c>
      <c r="C272" s="55" t="str">
        <f>IF(JAN_26!C272="","",JAN_26!C272)</f>
        <v/>
      </c>
      <c r="D272" s="55" t="str">
        <f>IF(JUL_26!A272="","",JUL_26!F272)</f>
        <v/>
      </c>
      <c r="E272" s="61"/>
      <c r="F272" s="55" t="str">
        <f t="shared" si="44"/>
        <v/>
      </c>
      <c r="G272" s="61"/>
      <c r="H272" s="61"/>
      <c r="I272" s="55">
        <f t="shared" si="45"/>
        <v>0</v>
      </c>
      <c r="J272" s="55" t="str">
        <f t="shared" si="46"/>
        <v/>
      </c>
      <c r="K272" s="55">
        <f t="shared" si="47"/>
        <v>0</v>
      </c>
      <c r="L272" s="55">
        <f t="shared" si="48"/>
        <v>0</v>
      </c>
      <c r="M272" s="67">
        <f>IF(A272="",0,(IF(ISNUMBER(JUN_26!G272),JUN_26!G272,0)+IF(ISNUMBER(JUL_26!G272),JUL_26!G272,0)+IF(ISNUMBER(AUG_26!G272),AUG_26!G272,0))/3)</f>
        <v>0</v>
      </c>
      <c r="N272" s="67">
        <f t="shared" si="49"/>
        <v>0</v>
      </c>
      <c r="O272" s="67">
        <f t="shared" si="50"/>
        <v>0</v>
      </c>
      <c r="P272" s="67">
        <f t="shared" si="51"/>
        <v>0</v>
      </c>
      <c r="Q272" s="68" t="str">
        <f t="shared" si="52"/>
        <v/>
      </c>
      <c r="R272" s="69" t="str">
        <f t="shared" si="53"/>
        <v/>
      </c>
      <c r="S272" s="69" t="str">
        <f t="shared" si="54"/>
        <v>N/A</v>
      </c>
      <c r="T272" s="60"/>
    </row>
    <row r="273" spans="1:20" ht="16.5" customHeight="1" x14ac:dyDescent="0.35">
      <c r="A273" s="71" t="str">
        <f>IF(JAN_26!A273="","",JAN_26!A273)</f>
        <v/>
      </c>
      <c r="B273" s="71" t="str">
        <f>IF(JAN_26!B273="","",JAN_26!B273)</f>
        <v/>
      </c>
      <c r="C273" s="53" t="str">
        <f>IF(JAN_26!C273="","",JAN_26!C273)</f>
        <v/>
      </c>
      <c r="D273" s="53" t="str">
        <f>IF(JUL_26!A273="","",JUL_26!F273)</f>
        <v/>
      </c>
      <c r="E273" s="61"/>
      <c r="F273" s="53" t="str">
        <f t="shared" si="44"/>
        <v/>
      </c>
      <c r="G273" s="61"/>
      <c r="H273" s="61"/>
      <c r="I273" s="53">
        <f t="shared" si="45"/>
        <v>0</v>
      </c>
      <c r="J273" s="53" t="str">
        <f t="shared" si="46"/>
        <v/>
      </c>
      <c r="K273" s="53">
        <f t="shared" si="47"/>
        <v>0</v>
      </c>
      <c r="L273" s="53">
        <f t="shared" si="48"/>
        <v>0</v>
      </c>
      <c r="M273" s="64">
        <f>IF(A273="",0,(IF(ISNUMBER(JUN_26!G273),JUN_26!G273,0)+IF(ISNUMBER(JUL_26!G273),JUL_26!G273,0)+IF(ISNUMBER(AUG_26!G273),AUG_26!G273,0))/3)</f>
        <v>0</v>
      </c>
      <c r="N273" s="64">
        <f t="shared" si="49"/>
        <v>0</v>
      </c>
      <c r="O273" s="64">
        <f t="shared" si="50"/>
        <v>0</v>
      </c>
      <c r="P273" s="64">
        <f t="shared" si="51"/>
        <v>0</v>
      </c>
      <c r="Q273" s="65" t="str">
        <f t="shared" si="52"/>
        <v/>
      </c>
      <c r="R273" s="66" t="str">
        <f t="shared" si="53"/>
        <v/>
      </c>
      <c r="S273" s="66" t="str">
        <f t="shared" si="54"/>
        <v>N/A</v>
      </c>
      <c r="T273" s="60"/>
    </row>
    <row r="274" spans="1:20" ht="16.5" customHeight="1" x14ac:dyDescent="0.35">
      <c r="A274" s="72" t="str">
        <f>IF(JAN_26!A274="","",JAN_26!A274)</f>
        <v/>
      </c>
      <c r="B274" s="72" t="str">
        <f>IF(JAN_26!B274="","",JAN_26!B274)</f>
        <v/>
      </c>
      <c r="C274" s="55" t="str">
        <f>IF(JAN_26!C274="","",JAN_26!C274)</f>
        <v/>
      </c>
      <c r="D274" s="55" t="str">
        <f>IF(JUL_26!A274="","",JUL_26!F274)</f>
        <v/>
      </c>
      <c r="E274" s="61"/>
      <c r="F274" s="55" t="str">
        <f t="shared" si="44"/>
        <v/>
      </c>
      <c r="G274" s="61"/>
      <c r="H274" s="61"/>
      <c r="I274" s="55">
        <f t="shared" si="45"/>
        <v>0</v>
      </c>
      <c r="J274" s="55" t="str">
        <f t="shared" si="46"/>
        <v/>
      </c>
      <c r="K274" s="55">
        <f t="shared" si="47"/>
        <v>0</v>
      </c>
      <c r="L274" s="55">
        <f t="shared" si="48"/>
        <v>0</v>
      </c>
      <c r="M274" s="67">
        <f>IF(A274="",0,(IF(ISNUMBER(JUN_26!G274),JUN_26!G274,0)+IF(ISNUMBER(JUL_26!G274),JUL_26!G274,0)+IF(ISNUMBER(AUG_26!G274),AUG_26!G274,0))/3)</f>
        <v>0</v>
      </c>
      <c r="N274" s="67">
        <f t="shared" si="49"/>
        <v>0</v>
      </c>
      <c r="O274" s="67">
        <f t="shared" si="50"/>
        <v>0</v>
      </c>
      <c r="P274" s="67">
        <f t="shared" si="51"/>
        <v>0</v>
      </c>
      <c r="Q274" s="68" t="str">
        <f t="shared" si="52"/>
        <v/>
      </c>
      <c r="R274" s="69" t="str">
        <f t="shared" si="53"/>
        <v/>
      </c>
      <c r="S274" s="69" t="str">
        <f t="shared" si="54"/>
        <v>N/A</v>
      </c>
      <c r="T274" s="60"/>
    </row>
    <row r="275" spans="1:20" ht="16.5" customHeight="1" x14ac:dyDescent="0.35">
      <c r="A275" s="71" t="str">
        <f>IF(JAN_26!A275="","",JAN_26!A275)</f>
        <v/>
      </c>
      <c r="B275" s="71" t="str">
        <f>IF(JAN_26!B275="","",JAN_26!B275)</f>
        <v/>
      </c>
      <c r="C275" s="53" t="str">
        <f>IF(JAN_26!C275="","",JAN_26!C275)</f>
        <v/>
      </c>
      <c r="D275" s="53" t="str">
        <f>IF(JUL_26!A275="","",JUL_26!F275)</f>
        <v/>
      </c>
      <c r="E275" s="61"/>
      <c r="F275" s="53" t="str">
        <f t="shared" si="44"/>
        <v/>
      </c>
      <c r="G275" s="61"/>
      <c r="H275" s="61"/>
      <c r="I275" s="53">
        <f t="shared" si="45"/>
        <v>0</v>
      </c>
      <c r="J275" s="53" t="str">
        <f t="shared" si="46"/>
        <v/>
      </c>
      <c r="K275" s="53">
        <f t="shared" si="47"/>
        <v>0</v>
      </c>
      <c r="L275" s="53">
        <f t="shared" si="48"/>
        <v>0</v>
      </c>
      <c r="M275" s="64">
        <f>IF(A275="",0,(IF(ISNUMBER(JUN_26!G275),JUN_26!G275,0)+IF(ISNUMBER(JUL_26!G275),JUL_26!G275,0)+IF(ISNUMBER(AUG_26!G275),AUG_26!G275,0))/3)</f>
        <v>0</v>
      </c>
      <c r="N275" s="64">
        <f t="shared" si="49"/>
        <v>0</v>
      </c>
      <c r="O275" s="64">
        <f t="shared" si="50"/>
        <v>0</v>
      </c>
      <c r="P275" s="64">
        <f t="shared" si="51"/>
        <v>0</v>
      </c>
      <c r="Q275" s="65" t="str">
        <f t="shared" si="52"/>
        <v/>
      </c>
      <c r="R275" s="66" t="str">
        <f t="shared" si="53"/>
        <v/>
      </c>
      <c r="S275" s="66" t="str">
        <f t="shared" si="54"/>
        <v>N/A</v>
      </c>
      <c r="T275" s="60"/>
    </row>
    <row r="276" spans="1:20" ht="16.5" customHeight="1" x14ac:dyDescent="0.35">
      <c r="A276" s="72" t="str">
        <f>IF(JAN_26!A276="","",JAN_26!A276)</f>
        <v/>
      </c>
      <c r="B276" s="72" t="str">
        <f>IF(JAN_26!B276="","",JAN_26!B276)</f>
        <v/>
      </c>
      <c r="C276" s="55" t="str">
        <f>IF(JAN_26!C276="","",JAN_26!C276)</f>
        <v/>
      </c>
      <c r="D276" s="55" t="str">
        <f>IF(JUL_26!A276="","",JUL_26!F276)</f>
        <v/>
      </c>
      <c r="E276" s="61"/>
      <c r="F276" s="55" t="str">
        <f t="shared" si="44"/>
        <v/>
      </c>
      <c r="G276" s="61"/>
      <c r="H276" s="61"/>
      <c r="I276" s="55">
        <f t="shared" si="45"/>
        <v>0</v>
      </c>
      <c r="J276" s="55" t="str">
        <f t="shared" si="46"/>
        <v/>
      </c>
      <c r="K276" s="55">
        <f t="shared" si="47"/>
        <v>0</v>
      </c>
      <c r="L276" s="55">
        <f t="shared" si="48"/>
        <v>0</v>
      </c>
      <c r="M276" s="67">
        <f>IF(A276="",0,(IF(ISNUMBER(JUN_26!G276),JUN_26!G276,0)+IF(ISNUMBER(JUL_26!G276),JUL_26!G276,0)+IF(ISNUMBER(AUG_26!G276),AUG_26!G276,0))/3)</f>
        <v>0</v>
      </c>
      <c r="N276" s="67">
        <f t="shared" si="49"/>
        <v>0</v>
      </c>
      <c r="O276" s="67">
        <f t="shared" si="50"/>
        <v>0</v>
      </c>
      <c r="P276" s="67">
        <f t="shared" si="51"/>
        <v>0</v>
      </c>
      <c r="Q276" s="68" t="str">
        <f t="shared" si="52"/>
        <v/>
      </c>
      <c r="R276" s="69" t="str">
        <f t="shared" si="53"/>
        <v/>
      </c>
      <c r="S276" s="69" t="str">
        <f t="shared" si="54"/>
        <v>N/A</v>
      </c>
      <c r="T276" s="60"/>
    </row>
    <row r="277" spans="1:20" ht="16.5" customHeight="1" x14ac:dyDescent="0.35">
      <c r="A277" s="71" t="str">
        <f>IF(JAN_26!A277="","",JAN_26!A277)</f>
        <v/>
      </c>
      <c r="B277" s="71" t="str">
        <f>IF(JAN_26!B277="","",JAN_26!B277)</f>
        <v/>
      </c>
      <c r="C277" s="53" t="str">
        <f>IF(JAN_26!C277="","",JAN_26!C277)</f>
        <v/>
      </c>
      <c r="D277" s="53" t="str">
        <f>IF(JUL_26!A277="","",JUL_26!F277)</f>
        <v/>
      </c>
      <c r="E277" s="61"/>
      <c r="F277" s="53" t="str">
        <f t="shared" si="44"/>
        <v/>
      </c>
      <c r="G277" s="61"/>
      <c r="H277" s="61"/>
      <c r="I277" s="53">
        <f t="shared" si="45"/>
        <v>0</v>
      </c>
      <c r="J277" s="53" t="str">
        <f t="shared" si="46"/>
        <v/>
      </c>
      <c r="K277" s="53">
        <f t="shared" si="47"/>
        <v>0</v>
      </c>
      <c r="L277" s="53">
        <f t="shared" si="48"/>
        <v>0</v>
      </c>
      <c r="M277" s="64">
        <f>IF(A277="",0,(IF(ISNUMBER(JUN_26!G277),JUN_26!G277,0)+IF(ISNUMBER(JUL_26!G277),JUL_26!G277,0)+IF(ISNUMBER(AUG_26!G277),AUG_26!G277,0))/3)</f>
        <v>0</v>
      </c>
      <c r="N277" s="64">
        <f t="shared" si="49"/>
        <v>0</v>
      </c>
      <c r="O277" s="64">
        <f t="shared" si="50"/>
        <v>0</v>
      </c>
      <c r="P277" s="64">
        <f t="shared" si="51"/>
        <v>0</v>
      </c>
      <c r="Q277" s="65" t="str">
        <f t="shared" si="52"/>
        <v/>
      </c>
      <c r="R277" s="66" t="str">
        <f t="shared" si="53"/>
        <v/>
      </c>
      <c r="S277" s="66" t="str">
        <f t="shared" si="54"/>
        <v>N/A</v>
      </c>
      <c r="T277" s="60"/>
    </row>
    <row r="278" spans="1:20" ht="16.5" customHeight="1" x14ac:dyDescent="0.35">
      <c r="A278" s="72" t="str">
        <f>IF(JAN_26!A278="","",JAN_26!A278)</f>
        <v/>
      </c>
      <c r="B278" s="72" t="str">
        <f>IF(JAN_26!B278="","",JAN_26!B278)</f>
        <v/>
      </c>
      <c r="C278" s="55" t="str">
        <f>IF(JAN_26!C278="","",JAN_26!C278)</f>
        <v/>
      </c>
      <c r="D278" s="55" t="str">
        <f>IF(JUL_26!A278="","",JUL_26!F278)</f>
        <v/>
      </c>
      <c r="E278" s="61"/>
      <c r="F278" s="55" t="str">
        <f t="shared" si="44"/>
        <v/>
      </c>
      <c r="G278" s="61"/>
      <c r="H278" s="61"/>
      <c r="I278" s="55">
        <f t="shared" si="45"/>
        <v>0</v>
      </c>
      <c r="J278" s="55" t="str">
        <f t="shared" si="46"/>
        <v/>
      </c>
      <c r="K278" s="55">
        <f t="shared" si="47"/>
        <v>0</v>
      </c>
      <c r="L278" s="55">
        <f t="shared" si="48"/>
        <v>0</v>
      </c>
      <c r="M278" s="67">
        <f>IF(A278="",0,(IF(ISNUMBER(JUN_26!G278),JUN_26!G278,0)+IF(ISNUMBER(JUL_26!G278),JUL_26!G278,0)+IF(ISNUMBER(AUG_26!G278),AUG_26!G278,0))/3)</f>
        <v>0</v>
      </c>
      <c r="N278" s="67">
        <f t="shared" si="49"/>
        <v>0</v>
      </c>
      <c r="O278" s="67">
        <f t="shared" si="50"/>
        <v>0</v>
      </c>
      <c r="P278" s="67">
        <f t="shared" si="51"/>
        <v>0</v>
      </c>
      <c r="Q278" s="68" t="str">
        <f t="shared" si="52"/>
        <v/>
      </c>
      <c r="R278" s="69" t="str">
        <f t="shared" si="53"/>
        <v/>
      </c>
      <c r="S278" s="69" t="str">
        <f t="shared" si="54"/>
        <v>N/A</v>
      </c>
      <c r="T278" s="60"/>
    </row>
    <row r="279" spans="1:20" ht="16.5" customHeight="1" x14ac:dyDescent="0.35">
      <c r="A279" s="71" t="str">
        <f>IF(JAN_26!A279="","",JAN_26!A279)</f>
        <v/>
      </c>
      <c r="B279" s="71" t="str">
        <f>IF(JAN_26!B279="","",JAN_26!B279)</f>
        <v/>
      </c>
      <c r="C279" s="53" t="str">
        <f>IF(JAN_26!C279="","",JAN_26!C279)</f>
        <v/>
      </c>
      <c r="D279" s="53" t="str">
        <f>IF(JUL_26!A279="","",JUL_26!F279)</f>
        <v/>
      </c>
      <c r="E279" s="61"/>
      <c r="F279" s="53" t="str">
        <f t="shared" si="44"/>
        <v/>
      </c>
      <c r="G279" s="61"/>
      <c r="H279" s="61"/>
      <c r="I279" s="53">
        <f t="shared" si="45"/>
        <v>0</v>
      </c>
      <c r="J279" s="53" t="str">
        <f t="shared" si="46"/>
        <v/>
      </c>
      <c r="K279" s="53">
        <f t="shared" si="47"/>
        <v>0</v>
      </c>
      <c r="L279" s="53">
        <f t="shared" si="48"/>
        <v>0</v>
      </c>
      <c r="M279" s="64">
        <f>IF(A279="",0,(IF(ISNUMBER(JUN_26!G279),JUN_26!G279,0)+IF(ISNUMBER(JUL_26!G279),JUL_26!G279,0)+IF(ISNUMBER(AUG_26!G279),AUG_26!G279,0))/3)</f>
        <v>0</v>
      </c>
      <c r="N279" s="64">
        <f t="shared" si="49"/>
        <v>0</v>
      </c>
      <c r="O279" s="64">
        <f t="shared" si="50"/>
        <v>0</v>
      </c>
      <c r="P279" s="64">
        <f t="shared" si="51"/>
        <v>0</v>
      </c>
      <c r="Q279" s="65" t="str">
        <f t="shared" si="52"/>
        <v/>
      </c>
      <c r="R279" s="66" t="str">
        <f t="shared" si="53"/>
        <v/>
      </c>
      <c r="S279" s="66" t="str">
        <f t="shared" si="54"/>
        <v>N/A</v>
      </c>
      <c r="T279" s="60"/>
    </row>
    <row r="280" spans="1:20" ht="16.5" customHeight="1" x14ac:dyDescent="0.35">
      <c r="A280" s="72" t="str">
        <f>IF(JAN_26!A280="","",JAN_26!A280)</f>
        <v/>
      </c>
      <c r="B280" s="72" t="str">
        <f>IF(JAN_26!B280="","",JAN_26!B280)</f>
        <v/>
      </c>
      <c r="C280" s="55" t="str">
        <f>IF(JAN_26!C280="","",JAN_26!C280)</f>
        <v/>
      </c>
      <c r="D280" s="55" t="str">
        <f>IF(JUL_26!A280="","",JUL_26!F280)</f>
        <v/>
      </c>
      <c r="E280" s="61"/>
      <c r="F280" s="55" t="str">
        <f t="shared" si="44"/>
        <v/>
      </c>
      <c r="G280" s="61"/>
      <c r="H280" s="61"/>
      <c r="I280" s="55">
        <f t="shared" si="45"/>
        <v>0</v>
      </c>
      <c r="J280" s="55" t="str">
        <f t="shared" si="46"/>
        <v/>
      </c>
      <c r="K280" s="55">
        <f t="shared" si="47"/>
        <v>0</v>
      </c>
      <c r="L280" s="55">
        <f t="shared" si="48"/>
        <v>0</v>
      </c>
      <c r="M280" s="67">
        <f>IF(A280="",0,(IF(ISNUMBER(JUN_26!G280),JUN_26!G280,0)+IF(ISNUMBER(JUL_26!G280),JUL_26!G280,0)+IF(ISNUMBER(AUG_26!G280),AUG_26!G280,0))/3)</f>
        <v>0</v>
      </c>
      <c r="N280" s="67">
        <f t="shared" si="49"/>
        <v>0</v>
      </c>
      <c r="O280" s="67">
        <f t="shared" si="50"/>
        <v>0</v>
      </c>
      <c r="P280" s="67">
        <f t="shared" si="51"/>
        <v>0</v>
      </c>
      <c r="Q280" s="68" t="str">
        <f t="shared" si="52"/>
        <v/>
      </c>
      <c r="R280" s="69" t="str">
        <f t="shared" si="53"/>
        <v/>
      </c>
      <c r="S280" s="69" t="str">
        <f t="shared" si="54"/>
        <v>N/A</v>
      </c>
      <c r="T280" s="60"/>
    </row>
    <row r="281" spans="1:20" ht="16.5" customHeight="1" x14ac:dyDescent="0.35">
      <c r="A281" s="71" t="str">
        <f>IF(JAN_26!A281="","",JAN_26!A281)</f>
        <v/>
      </c>
      <c r="B281" s="71" t="str">
        <f>IF(JAN_26!B281="","",JAN_26!B281)</f>
        <v/>
      </c>
      <c r="C281" s="53" t="str">
        <f>IF(JAN_26!C281="","",JAN_26!C281)</f>
        <v/>
      </c>
      <c r="D281" s="53" t="str">
        <f>IF(JUL_26!A281="","",JUL_26!F281)</f>
        <v/>
      </c>
      <c r="E281" s="61"/>
      <c r="F281" s="53" t="str">
        <f t="shared" si="44"/>
        <v/>
      </c>
      <c r="G281" s="61"/>
      <c r="H281" s="61"/>
      <c r="I281" s="53">
        <f t="shared" si="45"/>
        <v>0</v>
      </c>
      <c r="J281" s="53" t="str">
        <f t="shared" si="46"/>
        <v/>
      </c>
      <c r="K281" s="53">
        <f t="shared" si="47"/>
        <v>0</v>
      </c>
      <c r="L281" s="53">
        <f t="shared" si="48"/>
        <v>0</v>
      </c>
      <c r="M281" s="64">
        <f>IF(A281="",0,(IF(ISNUMBER(JUN_26!G281),JUN_26!G281,0)+IF(ISNUMBER(JUL_26!G281),JUL_26!G281,0)+IF(ISNUMBER(AUG_26!G281),AUG_26!G281,0))/3)</f>
        <v>0</v>
      </c>
      <c r="N281" s="64">
        <f t="shared" si="49"/>
        <v>0</v>
      </c>
      <c r="O281" s="64">
        <f t="shared" si="50"/>
        <v>0</v>
      </c>
      <c r="P281" s="64">
        <f t="shared" si="51"/>
        <v>0</v>
      </c>
      <c r="Q281" s="65" t="str">
        <f t="shared" si="52"/>
        <v/>
      </c>
      <c r="R281" s="66" t="str">
        <f t="shared" si="53"/>
        <v/>
      </c>
      <c r="S281" s="66" t="str">
        <f t="shared" si="54"/>
        <v>N/A</v>
      </c>
      <c r="T281" s="60"/>
    </row>
    <row r="282" spans="1:20" ht="16.5" customHeight="1" x14ac:dyDescent="0.35">
      <c r="A282" s="72" t="str">
        <f>IF(JAN_26!A282="","",JAN_26!A282)</f>
        <v/>
      </c>
      <c r="B282" s="72" t="str">
        <f>IF(JAN_26!B282="","",JAN_26!B282)</f>
        <v/>
      </c>
      <c r="C282" s="55" t="str">
        <f>IF(JAN_26!C282="","",JAN_26!C282)</f>
        <v/>
      </c>
      <c r="D282" s="55" t="str">
        <f>IF(JUL_26!A282="","",JUL_26!F282)</f>
        <v/>
      </c>
      <c r="E282" s="61"/>
      <c r="F282" s="55" t="str">
        <f t="shared" si="44"/>
        <v/>
      </c>
      <c r="G282" s="61"/>
      <c r="H282" s="61"/>
      <c r="I282" s="55">
        <f t="shared" si="45"/>
        <v>0</v>
      </c>
      <c r="J282" s="55" t="str">
        <f t="shared" si="46"/>
        <v/>
      </c>
      <c r="K282" s="55">
        <f t="shared" si="47"/>
        <v>0</v>
      </c>
      <c r="L282" s="55">
        <f t="shared" si="48"/>
        <v>0</v>
      </c>
      <c r="M282" s="67">
        <f>IF(A282="",0,(IF(ISNUMBER(JUN_26!G282),JUN_26!G282,0)+IF(ISNUMBER(JUL_26!G282),JUL_26!G282,0)+IF(ISNUMBER(AUG_26!G282),AUG_26!G282,0))/3)</f>
        <v>0</v>
      </c>
      <c r="N282" s="67">
        <f t="shared" si="49"/>
        <v>0</v>
      </c>
      <c r="O282" s="67">
        <f t="shared" si="50"/>
        <v>0</v>
      </c>
      <c r="P282" s="67">
        <f t="shared" si="51"/>
        <v>0</v>
      </c>
      <c r="Q282" s="68" t="str">
        <f t="shared" si="52"/>
        <v/>
      </c>
      <c r="R282" s="69" t="str">
        <f t="shared" si="53"/>
        <v/>
      </c>
      <c r="S282" s="69" t="str">
        <f t="shared" si="54"/>
        <v>N/A</v>
      </c>
      <c r="T282" s="60"/>
    </row>
    <row r="283" spans="1:20" ht="16.5" customHeight="1" x14ac:dyDescent="0.35">
      <c r="A283" s="71" t="str">
        <f>IF(JAN_26!A283="","",JAN_26!A283)</f>
        <v/>
      </c>
      <c r="B283" s="71" t="str">
        <f>IF(JAN_26!B283="","",JAN_26!B283)</f>
        <v/>
      </c>
      <c r="C283" s="53" t="str">
        <f>IF(JAN_26!C283="","",JAN_26!C283)</f>
        <v/>
      </c>
      <c r="D283" s="53" t="str">
        <f>IF(JUL_26!A283="","",JUL_26!F283)</f>
        <v/>
      </c>
      <c r="E283" s="61"/>
      <c r="F283" s="53" t="str">
        <f t="shared" si="44"/>
        <v/>
      </c>
      <c r="G283" s="61"/>
      <c r="H283" s="61"/>
      <c r="I283" s="53">
        <f t="shared" si="45"/>
        <v>0</v>
      </c>
      <c r="J283" s="53" t="str">
        <f t="shared" si="46"/>
        <v/>
      </c>
      <c r="K283" s="53">
        <f t="shared" si="47"/>
        <v>0</v>
      </c>
      <c r="L283" s="53">
        <f t="shared" si="48"/>
        <v>0</v>
      </c>
      <c r="M283" s="64">
        <f>IF(A283="",0,(IF(ISNUMBER(JUN_26!G283),JUN_26!G283,0)+IF(ISNUMBER(JUL_26!G283),JUL_26!G283,0)+IF(ISNUMBER(AUG_26!G283),AUG_26!G283,0))/3)</f>
        <v>0</v>
      </c>
      <c r="N283" s="64">
        <f t="shared" si="49"/>
        <v>0</v>
      </c>
      <c r="O283" s="64">
        <f t="shared" si="50"/>
        <v>0</v>
      </c>
      <c r="P283" s="64">
        <f t="shared" si="51"/>
        <v>0</v>
      </c>
      <c r="Q283" s="65" t="str">
        <f t="shared" si="52"/>
        <v/>
      </c>
      <c r="R283" s="66" t="str">
        <f t="shared" si="53"/>
        <v/>
      </c>
      <c r="S283" s="66" t="str">
        <f t="shared" si="54"/>
        <v>N/A</v>
      </c>
      <c r="T283" s="60"/>
    </row>
    <row r="284" spans="1:20" ht="16.5" customHeight="1" x14ac:dyDescent="0.35">
      <c r="A284" s="72" t="str">
        <f>IF(JAN_26!A284="","",JAN_26!A284)</f>
        <v/>
      </c>
      <c r="B284" s="72" t="str">
        <f>IF(JAN_26!B284="","",JAN_26!B284)</f>
        <v/>
      </c>
      <c r="C284" s="55" t="str">
        <f>IF(JAN_26!C284="","",JAN_26!C284)</f>
        <v/>
      </c>
      <c r="D284" s="55" t="str">
        <f>IF(JUL_26!A284="","",JUL_26!F284)</f>
        <v/>
      </c>
      <c r="E284" s="61"/>
      <c r="F284" s="55" t="str">
        <f t="shared" si="44"/>
        <v/>
      </c>
      <c r="G284" s="61"/>
      <c r="H284" s="61"/>
      <c r="I284" s="55">
        <f t="shared" si="45"/>
        <v>0</v>
      </c>
      <c r="J284" s="55" t="str">
        <f t="shared" si="46"/>
        <v/>
      </c>
      <c r="K284" s="55">
        <f t="shared" si="47"/>
        <v>0</v>
      </c>
      <c r="L284" s="55">
        <f t="shared" si="48"/>
        <v>0</v>
      </c>
      <c r="M284" s="67">
        <f>IF(A284="",0,(IF(ISNUMBER(JUN_26!G284),JUN_26!G284,0)+IF(ISNUMBER(JUL_26!G284),JUL_26!G284,0)+IF(ISNUMBER(AUG_26!G284),AUG_26!G284,0))/3)</f>
        <v>0</v>
      </c>
      <c r="N284" s="67">
        <f t="shared" si="49"/>
        <v>0</v>
      </c>
      <c r="O284" s="67">
        <f t="shared" si="50"/>
        <v>0</v>
      </c>
      <c r="P284" s="67">
        <f t="shared" si="51"/>
        <v>0</v>
      </c>
      <c r="Q284" s="68" t="str">
        <f t="shared" si="52"/>
        <v/>
      </c>
      <c r="R284" s="69" t="str">
        <f t="shared" si="53"/>
        <v/>
      </c>
      <c r="S284" s="69" t="str">
        <f t="shared" si="54"/>
        <v>N/A</v>
      </c>
      <c r="T284" s="60"/>
    </row>
    <row r="285" spans="1:20" ht="16.5" customHeight="1" x14ac:dyDescent="0.35">
      <c r="A285" s="71" t="str">
        <f>IF(JAN_26!A285="","",JAN_26!A285)</f>
        <v/>
      </c>
      <c r="B285" s="71" t="str">
        <f>IF(JAN_26!B285="","",JAN_26!B285)</f>
        <v/>
      </c>
      <c r="C285" s="53" t="str">
        <f>IF(JAN_26!C285="","",JAN_26!C285)</f>
        <v/>
      </c>
      <c r="D285" s="53" t="str">
        <f>IF(JUL_26!A285="","",JUL_26!F285)</f>
        <v/>
      </c>
      <c r="E285" s="61"/>
      <c r="F285" s="53" t="str">
        <f t="shared" si="44"/>
        <v/>
      </c>
      <c r="G285" s="61"/>
      <c r="H285" s="61"/>
      <c r="I285" s="53">
        <f t="shared" si="45"/>
        <v>0</v>
      </c>
      <c r="J285" s="53" t="str">
        <f t="shared" si="46"/>
        <v/>
      </c>
      <c r="K285" s="53">
        <f t="shared" si="47"/>
        <v>0</v>
      </c>
      <c r="L285" s="53">
        <f t="shared" si="48"/>
        <v>0</v>
      </c>
      <c r="M285" s="64">
        <f>IF(A285="",0,(IF(ISNUMBER(JUN_26!G285),JUN_26!G285,0)+IF(ISNUMBER(JUL_26!G285),JUL_26!G285,0)+IF(ISNUMBER(AUG_26!G285),AUG_26!G285,0))/3)</f>
        <v>0</v>
      </c>
      <c r="N285" s="64">
        <f t="shared" si="49"/>
        <v>0</v>
      </c>
      <c r="O285" s="64">
        <f t="shared" si="50"/>
        <v>0</v>
      </c>
      <c r="P285" s="64">
        <f t="shared" si="51"/>
        <v>0</v>
      </c>
      <c r="Q285" s="65" t="str">
        <f t="shared" si="52"/>
        <v/>
      </c>
      <c r="R285" s="66" t="str">
        <f t="shared" si="53"/>
        <v/>
      </c>
      <c r="S285" s="66" t="str">
        <f t="shared" si="54"/>
        <v>N/A</v>
      </c>
      <c r="T285" s="60"/>
    </row>
    <row r="286" spans="1:20" ht="16.5" customHeight="1" x14ac:dyDescent="0.35">
      <c r="A286" s="72" t="str">
        <f>IF(JAN_26!A286="","",JAN_26!A286)</f>
        <v/>
      </c>
      <c r="B286" s="72" t="str">
        <f>IF(JAN_26!B286="","",JAN_26!B286)</f>
        <v/>
      </c>
      <c r="C286" s="55" t="str">
        <f>IF(JAN_26!C286="","",JAN_26!C286)</f>
        <v/>
      </c>
      <c r="D286" s="55" t="str">
        <f>IF(JUL_26!A286="","",JUL_26!F286)</f>
        <v/>
      </c>
      <c r="E286" s="61"/>
      <c r="F286" s="55" t="str">
        <f t="shared" si="44"/>
        <v/>
      </c>
      <c r="G286" s="61"/>
      <c r="H286" s="61"/>
      <c r="I286" s="55">
        <f t="shared" si="45"/>
        <v>0</v>
      </c>
      <c r="J286" s="55" t="str">
        <f t="shared" si="46"/>
        <v/>
      </c>
      <c r="K286" s="55">
        <f t="shared" si="47"/>
        <v>0</v>
      </c>
      <c r="L286" s="55">
        <f t="shared" si="48"/>
        <v>0</v>
      </c>
      <c r="M286" s="67">
        <f>IF(A286="",0,(IF(ISNUMBER(JUN_26!G286),JUN_26!G286,0)+IF(ISNUMBER(JUL_26!G286),JUL_26!G286,0)+IF(ISNUMBER(AUG_26!G286),AUG_26!G286,0))/3)</f>
        <v>0</v>
      </c>
      <c r="N286" s="67">
        <f t="shared" si="49"/>
        <v>0</v>
      </c>
      <c r="O286" s="67">
        <f t="shared" si="50"/>
        <v>0</v>
      </c>
      <c r="P286" s="67">
        <f t="shared" si="51"/>
        <v>0</v>
      </c>
      <c r="Q286" s="68" t="str">
        <f t="shared" si="52"/>
        <v/>
      </c>
      <c r="R286" s="69" t="str">
        <f t="shared" si="53"/>
        <v/>
      </c>
      <c r="S286" s="69" t="str">
        <f t="shared" si="54"/>
        <v>N/A</v>
      </c>
      <c r="T286" s="60"/>
    </row>
    <row r="287" spans="1:20" ht="16.5" customHeight="1" x14ac:dyDescent="0.35">
      <c r="A287" s="71" t="str">
        <f>IF(JAN_26!A287="","",JAN_26!A287)</f>
        <v/>
      </c>
      <c r="B287" s="71" t="str">
        <f>IF(JAN_26!B287="","",JAN_26!B287)</f>
        <v/>
      </c>
      <c r="C287" s="53" t="str">
        <f>IF(JAN_26!C287="","",JAN_26!C287)</f>
        <v/>
      </c>
      <c r="D287" s="53" t="str">
        <f>IF(JUL_26!A287="","",JUL_26!F287)</f>
        <v/>
      </c>
      <c r="E287" s="61"/>
      <c r="F287" s="53" t="str">
        <f t="shared" si="44"/>
        <v/>
      </c>
      <c r="G287" s="61"/>
      <c r="H287" s="61"/>
      <c r="I287" s="53">
        <f t="shared" si="45"/>
        <v>0</v>
      </c>
      <c r="J287" s="53" t="str">
        <f t="shared" si="46"/>
        <v/>
      </c>
      <c r="K287" s="53">
        <f t="shared" si="47"/>
        <v>0</v>
      </c>
      <c r="L287" s="53">
        <f t="shared" si="48"/>
        <v>0</v>
      </c>
      <c r="M287" s="64">
        <f>IF(A287="",0,(IF(ISNUMBER(JUN_26!G287),JUN_26!G287,0)+IF(ISNUMBER(JUL_26!G287),JUL_26!G287,0)+IF(ISNUMBER(AUG_26!G287),AUG_26!G287,0))/3)</f>
        <v>0</v>
      </c>
      <c r="N287" s="64">
        <f t="shared" si="49"/>
        <v>0</v>
      </c>
      <c r="O287" s="64">
        <f t="shared" si="50"/>
        <v>0</v>
      </c>
      <c r="P287" s="64">
        <f t="shared" si="51"/>
        <v>0</v>
      </c>
      <c r="Q287" s="65" t="str">
        <f t="shared" si="52"/>
        <v/>
      </c>
      <c r="R287" s="66" t="str">
        <f t="shared" si="53"/>
        <v/>
      </c>
      <c r="S287" s="66" t="str">
        <f t="shared" si="54"/>
        <v>N/A</v>
      </c>
      <c r="T287" s="60"/>
    </row>
    <row r="288" spans="1:20" ht="16.5" customHeight="1" x14ac:dyDescent="0.35">
      <c r="A288" s="72" t="str">
        <f>IF(JAN_26!A288="","",JAN_26!A288)</f>
        <v/>
      </c>
      <c r="B288" s="72" t="str">
        <f>IF(JAN_26!B288="","",JAN_26!B288)</f>
        <v/>
      </c>
      <c r="C288" s="55" t="str">
        <f>IF(JAN_26!C288="","",JAN_26!C288)</f>
        <v/>
      </c>
      <c r="D288" s="55" t="str">
        <f>IF(JUL_26!A288="","",JUL_26!F288)</f>
        <v/>
      </c>
      <c r="E288" s="61"/>
      <c r="F288" s="55" t="str">
        <f t="shared" si="44"/>
        <v/>
      </c>
      <c r="G288" s="61"/>
      <c r="H288" s="61"/>
      <c r="I288" s="55">
        <f t="shared" si="45"/>
        <v>0</v>
      </c>
      <c r="J288" s="55" t="str">
        <f t="shared" si="46"/>
        <v/>
      </c>
      <c r="K288" s="55">
        <f t="shared" si="47"/>
        <v>0</v>
      </c>
      <c r="L288" s="55">
        <f t="shared" si="48"/>
        <v>0</v>
      </c>
      <c r="M288" s="67">
        <f>IF(A288="",0,(IF(ISNUMBER(JUN_26!G288),JUN_26!G288,0)+IF(ISNUMBER(JUL_26!G288),JUL_26!G288,0)+IF(ISNUMBER(AUG_26!G288),AUG_26!G288,0))/3)</f>
        <v>0</v>
      </c>
      <c r="N288" s="67">
        <f t="shared" si="49"/>
        <v>0</v>
      </c>
      <c r="O288" s="67">
        <f t="shared" si="50"/>
        <v>0</v>
      </c>
      <c r="P288" s="67">
        <f t="shared" si="51"/>
        <v>0</v>
      </c>
      <c r="Q288" s="68" t="str">
        <f t="shared" si="52"/>
        <v/>
      </c>
      <c r="R288" s="69" t="str">
        <f t="shared" si="53"/>
        <v/>
      </c>
      <c r="S288" s="69" t="str">
        <f t="shared" si="54"/>
        <v>N/A</v>
      </c>
      <c r="T288" s="60"/>
    </row>
    <row r="289" spans="1:20" ht="16.5" customHeight="1" x14ac:dyDescent="0.35">
      <c r="A289" s="71" t="str">
        <f>IF(JAN_26!A289="","",JAN_26!A289)</f>
        <v/>
      </c>
      <c r="B289" s="71" t="str">
        <f>IF(JAN_26!B289="","",JAN_26!B289)</f>
        <v/>
      </c>
      <c r="C289" s="53" t="str">
        <f>IF(JAN_26!C289="","",JAN_26!C289)</f>
        <v/>
      </c>
      <c r="D289" s="53" t="str">
        <f>IF(JUL_26!A289="","",JUL_26!F289)</f>
        <v/>
      </c>
      <c r="E289" s="61"/>
      <c r="F289" s="53" t="str">
        <f t="shared" si="44"/>
        <v/>
      </c>
      <c r="G289" s="61"/>
      <c r="H289" s="61"/>
      <c r="I289" s="53">
        <f t="shared" si="45"/>
        <v>0</v>
      </c>
      <c r="J289" s="53" t="str">
        <f t="shared" si="46"/>
        <v/>
      </c>
      <c r="K289" s="53">
        <f t="shared" si="47"/>
        <v>0</v>
      </c>
      <c r="L289" s="53">
        <f t="shared" si="48"/>
        <v>0</v>
      </c>
      <c r="M289" s="64">
        <f>IF(A289="",0,(IF(ISNUMBER(JUN_26!G289),JUN_26!G289,0)+IF(ISNUMBER(JUL_26!G289),JUL_26!G289,0)+IF(ISNUMBER(AUG_26!G289),AUG_26!G289,0))/3)</f>
        <v>0</v>
      </c>
      <c r="N289" s="64">
        <f t="shared" si="49"/>
        <v>0</v>
      </c>
      <c r="O289" s="64">
        <f t="shared" si="50"/>
        <v>0</v>
      </c>
      <c r="P289" s="64">
        <f t="shared" si="51"/>
        <v>0</v>
      </c>
      <c r="Q289" s="65" t="str">
        <f t="shared" si="52"/>
        <v/>
      </c>
      <c r="R289" s="66" t="str">
        <f t="shared" si="53"/>
        <v/>
      </c>
      <c r="S289" s="66" t="str">
        <f t="shared" si="54"/>
        <v>N/A</v>
      </c>
      <c r="T289" s="60"/>
    </row>
    <row r="290" spans="1:20" ht="16.5" customHeight="1" x14ac:dyDescent="0.35">
      <c r="A290" s="72" t="str">
        <f>IF(JAN_26!A290="","",JAN_26!A290)</f>
        <v/>
      </c>
      <c r="B290" s="72" t="str">
        <f>IF(JAN_26!B290="","",JAN_26!B290)</f>
        <v/>
      </c>
      <c r="C290" s="55" t="str">
        <f>IF(JAN_26!C290="","",JAN_26!C290)</f>
        <v/>
      </c>
      <c r="D290" s="55" t="str">
        <f>IF(JUL_26!A290="","",JUL_26!F290)</f>
        <v/>
      </c>
      <c r="E290" s="61"/>
      <c r="F290" s="55" t="str">
        <f t="shared" si="44"/>
        <v/>
      </c>
      <c r="G290" s="61"/>
      <c r="H290" s="61"/>
      <c r="I290" s="55">
        <f t="shared" si="45"/>
        <v>0</v>
      </c>
      <c r="J290" s="55" t="str">
        <f t="shared" si="46"/>
        <v/>
      </c>
      <c r="K290" s="55">
        <f t="shared" si="47"/>
        <v>0</v>
      </c>
      <c r="L290" s="55">
        <f t="shared" si="48"/>
        <v>0</v>
      </c>
      <c r="M290" s="67">
        <f>IF(A290="",0,(IF(ISNUMBER(JUN_26!G290),JUN_26!G290,0)+IF(ISNUMBER(JUL_26!G290),JUL_26!G290,0)+IF(ISNUMBER(AUG_26!G290),AUG_26!G290,0))/3)</f>
        <v>0</v>
      </c>
      <c r="N290" s="67">
        <f t="shared" si="49"/>
        <v>0</v>
      </c>
      <c r="O290" s="67">
        <f t="shared" si="50"/>
        <v>0</v>
      </c>
      <c r="P290" s="67">
        <f t="shared" si="51"/>
        <v>0</v>
      </c>
      <c r="Q290" s="68" t="str">
        <f t="shared" si="52"/>
        <v/>
      </c>
      <c r="R290" s="69" t="str">
        <f t="shared" si="53"/>
        <v/>
      </c>
      <c r="S290" s="69" t="str">
        <f t="shared" si="54"/>
        <v>N/A</v>
      </c>
      <c r="T290" s="60"/>
    </row>
    <row r="291" spans="1:20" ht="16.5" customHeight="1" x14ac:dyDescent="0.35">
      <c r="A291" s="71" t="str">
        <f>IF(JAN_26!A291="","",JAN_26!A291)</f>
        <v/>
      </c>
      <c r="B291" s="71" t="str">
        <f>IF(JAN_26!B291="","",JAN_26!B291)</f>
        <v/>
      </c>
      <c r="C291" s="53" t="str">
        <f>IF(JAN_26!C291="","",JAN_26!C291)</f>
        <v/>
      </c>
      <c r="D291" s="53" t="str">
        <f>IF(JUL_26!A291="","",JUL_26!F291)</f>
        <v/>
      </c>
      <c r="E291" s="61"/>
      <c r="F291" s="53" t="str">
        <f t="shared" si="44"/>
        <v/>
      </c>
      <c r="G291" s="61"/>
      <c r="H291" s="61"/>
      <c r="I291" s="53">
        <f t="shared" si="45"/>
        <v>0</v>
      </c>
      <c r="J291" s="53" t="str">
        <f t="shared" si="46"/>
        <v/>
      </c>
      <c r="K291" s="53">
        <f t="shared" si="47"/>
        <v>0</v>
      </c>
      <c r="L291" s="53">
        <f t="shared" si="48"/>
        <v>0</v>
      </c>
      <c r="M291" s="64">
        <f>IF(A291="",0,(IF(ISNUMBER(JUN_26!G291),JUN_26!G291,0)+IF(ISNUMBER(JUL_26!G291),JUL_26!G291,0)+IF(ISNUMBER(AUG_26!G291),AUG_26!G291,0))/3)</f>
        <v>0</v>
      </c>
      <c r="N291" s="64">
        <f t="shared" si="49"/>
        <v>0</v>
      </c>
      <c r="O291" s="64">
        <f t="shared" si="50"/>
        <v>0</v>
      </c>
      <c r="P291" s="64">
        <f t="shared" si="51"/>
        <v>0</v>
      </c>
      <c r="Q291" s="65" t="str">
        <f t="shared" si="52"/>
        <v/>
      </c>
      <c r="R291" s="66" t="str">
        <f t="shared" si="53"/>
        <v/>
      </c>
      <c r="S291" s="66" t="str">
        <f t="shared" si="54"/>
        <v>N/A</v>
      </c>
      <c r="T291" s="60"/>
    </row>
    <row r="292" spans="1:20" ht="16.5" customHeight="1" x14ac:dyDescent="0.35">
      <c r="A292" s="72" t="str">
        <f>IF(JAN_26!A292="","",JAN_26!A292)</f>
        <v/>
      </c>
      <c r="B292" s="72" t="str">
        <f>IF(JAN_26!B292="","",JAN_26!B292)</f>
        <v/>
      </c>
      <c r="C292" s="55" t="str">
        <f>IF(JAN_26!C292="","",JAN_26!C292)</f>
        <v/>
      </c>
      <c r="D292" s="55" t="str">
        <f>IF(JUL_26!A292="","",JUL_26!F292)</f>
        <v/>
      </c>
      <c r="E292" s="61"/>
      <c r="F292" s="55" t="str">
        <f t="shared" si="44"/>
        <v/>
      </c>
      <c r="G292" s="61"/>
      <c r="H292" s="61"/>
      <c r="I292" s="55">
        <f t="shared" si="45"/>
        <v>0</v>
      </c>
      <c r="J292" s="55" t="str">
        <f t="shared" si="46"/>
        <v/>
      </c>
      <c r="K292" s="55">
        <f t="shared" si="47"/>
        <v>0</v>
      </c>
      <c r="L292" s="55">
        <f t="shared" si="48"/>
        <v>0</v>
      </c>
      <c r="M292" s="67">
        <f>IF(A292="",0,(IF(ISNUMBER(JUN_26!G292),JUN_26!G292,0)+IF(ISNUMBER(JUL_26!G292),JUL_26!G292,0)+IF(ISNUMBER(AUG_26!G292),AUG_26!G292,0))/3)</f>
        <v>0</v>
      </c>
      <c r="N292" s="67">
        <f t="shared" si="49"/>
        <v>0</v>
      </c>
      <c r="O292" s="67">
        <f t="shared" si="50"/>
        <v>0</v>
      </c>
      <c r="P292" s="67">
        <f t="shared" si="51"/>
        <v>0</v>
      </c>
      <c r="Q292" s="68" t="str">
        <f t="shared" si="52"/>
        <v/>
      </c>
      <c r="R292" s="69" t="str">
        <f t="shared" si="53"/>
        <v/>
      </c>
      <c r="S292" s="69" t="str">
        <f t="shared" si="54"/>
        <v>N/A</v>
      </c>
      <c r="T292" s="60"/>
    </row>
    <row r="293" spans="1:20" ht="16.5" customHeight="1" x14ac:dyDescent="0.35">
      <c r="A293" s="71" t="str">
        <f>IF(JAN_26!A293="","",JAN_26!A293)</f>
        <v/>
      </c>
      <c r="B293" s="71" t="str">
        <f>IF(JAN_26!B293="","",JAN_26!B293)</f>
        <v/>
      </c>
      <c r="C293" s="53" t="str">
        <f>IF(JAN_26!C293="","",JAN_26!C293)</f>
        <v/>
      </c>
      <c r="D293" s="53" t="str">
        <f>IF(JUL_26!A293="","",JUL_26!F293)</f>
        <v/>
      </c>
      <c r="E293" s="61"/>
      <c r="F293" s="53" t="str">
        <f t="shared" si="44"/>
        <v/>
      </c>
      <c r="G293" s="61"/>
      <c r="H293" s="61"/>
      <c r="I293" s="53">
        <f t="shared" si="45"/>
        <v>0</v>
      </c>
      <c r="J293" s="53" t="str">
        <f t="shared" si="46"/>
        <v/>
      </c>
      <c r="K293" s="53">
        <f t="shared" si="47"/>
        <v>0</v>
      </c>
      <c r="L293" s="53">
        <f t="shared" si="48"/>
        <v>0</v>
      </c>
      <c r="M293" s="64">
        <f>IF(A293="",0,(IF(ISNUMBER(JUN_26!G293),JUN_26!G293,0)+IF(ISNUMBER(JUL_26!G293),JUL_26!G293,0)+IF(ISNUMBER(AUG_26!G293),AUG_26!G293,0))/3)</f>
        <v>0</v>
      </c>
      <c r="N293" s="64">
        <f t="shared" si="49"/>
        <v>0</v>
      </c>
      <c r="O293" s="64">
        <f t="shared" si="50"/>
        <v>0</v>
      </c>
      <c r="P293" s="64">
        <f t="shared" si="51"/>
        <v>0</v>
      </c>
      <c r="Q293" s="65" t="str">
        <f t="shared" si="52"/>
        <v/>
      </c>
      <c r="R293" s="66" t="str">
        <f t="shared" si="53"/>
        <v/>
      </c>
      <c r="S293" s="66" t="str">
        <f t="shared" si="54"/>
        <v>N/A</v>
      </c>
      <c r="T293" s="60"/>
    </row>
    <row r="294" spans="1:20" ht="16.5" customHeight="1" x14ac:dyDescent="0.35">
      <c r="A294" s="72" t="str">
        <f>IF(JAN_26!A294="","",JAN_26!A294)</f>
        <v/>
      </c>
      <c r="B294" s="72" t="str">
        <f>IF(JAN_26!B294="","",JAN_26!B294)</f>
        <v/>
      </c>
      <c r="C294" s="55" t="str">
        <f>IF(JAN_26!C294="","",JAN_26!C294)</f>
        <v/>
      </c>
      <c r="D294" s="55" t="str">
        <f>IF(JUL_26!A294="","",JUL_26!F294)</f>
        <v/>
      </c>
      <c r="E294" s="61"/>
      <c r="F294" s="55" t="str">
        <f t="shared" si="44"/>
        <v/>
      </c>
      <c r="G294" s="61"/>
      <c r="H294" s="61"/>
      <c r="I294" s="55">
        <f t="shared" si="45"/>
        <v>0</v>
      </c>
      <c r="J294" s="55" t="str">
        <f t="shared" si="46"/>
        <v/>
      </c>
      <c r="K294" s="55">
        <f t="shared" si="47"/>
        <v>0</v>
      </c>
      <c r="L294" s="55">
        <f t="shared" si="48"/>
        <v>0</v>
      </c>
      <c r="M294" s="67">
        <f>IF(A294="",0,(IF(ISNUMBER(JUN_26!G294),JUN_26!G294,0)+IF(ISNUMBER(JUL_26!G294),JUL_26!G294,0)+IF(ISNUMBER(AUG_26!G294),AUG_26!G294,0))/3)</f>
        <v>0</v>
      </c>
      <c r="N294" s="67">
        <f t="shared" si="49"/>
        <v>0</v>
      </c>
      <c r="O294" s="67">
        <f t="shared" si="50"/>
        <v>0</v>
      </c>
      <c r="P294" s="67">
        <f t="shared" si="51"/>
        <v>0</v>
      </c>
      <c r="Q294" s="68" t="str">
        <f t="shared" si="52"/>
        <v/>
      </c>
      <c r="R294" s="69" t="str">
        <f t="shared" si="53"/>
        <v/>
      </c>
      <c r="S294" s="69" t="str">
        <f t="shared" si="54"/>
        <v>N/A</v>
      </c>
      <c r="T294" s="60"/>
    </row>
    <row r="295" spans="1:20" ht="16.5" customHeight="1" x14ac:dyDescent="0.35">
      <c r="A295" s="71" t="str">
        <f>IF(JAN_26!A295="","",JAN_26!A295)</f>
        <v/>
      </c>
      <c r="B295" s="71" t="str">
        <f>IF(JAN_26!B295="","",JAN_26!B295)</f>
        <v/>
      </c>
      <c r="C295" s="53" t="str">
        <f>IF(JAN_26!C295="","",JAN_26!C295)</f>
        <v/>
      </c>
      <c r="D295" s="53" t="str">
        <f>IF(JUL_26!A295="","",JUL_26!F295)</f>
        <v/>
      </c>
      <c r="E295" s="61"/>
      <c r="F295" s="53" t="str">
        <f t="shared" si="44"/>
        <v/>
      </c>
      <c r="G295" s="61"/>
      <c r="H295" s="61"/>
      <c r="I295" s="53">
        <f t="shared" si="45"/>
        <v>0</v>
      </c>
      <c r="J295" s="53" t="str">
        <f t="shared" si="46"/>
        <v/>
      </c>
      <c r="K295" s="53">
        <f t="shared" si="47"/>
        <v>0</v>
      </c>
      <c r="L295" s="53">
        <f t="shared" si="48"/>
        <v>0</v>
      </c>
      <c r="M295" s="64">
        <f>IF(A295="",0,(IF(ISNUMBER(JUN_26!G295),JUN_26!G295,0)+IF(ISNUMBER(JUL_26!G295),JUL_26!G295,0)+IF(ISNUMBER(AUG_26!G295),AUG_26!G295,0))/3)</f>
        <v>0</v>
      </c>
      <c r="N295" s="64">
        <f t="shared" si="49"/>
        <v>0</v>
      </c>
      <c r="O295" s="64">
        <f t="shared" si="50"/>
        <v>0</v>
      </c>
      <c r="P295" s="64">
        <f t="shared" si="51"/>
        <v>0</v>
      </c>
      <c r="Q295" s="65" t="str">
        <f t="shared" si="52"/>
        <v/>
      </c>
      <c r="R295" s="66" t="str">
        <f t="shared" si="53"/>
        <v/>
      </c>
      <c r="S295" s="66" t="str">
        <f t="shared" si="54"/>
        <v>N/A</v>
      </c>
      <c r="T295" s="60"/>
    </row>
    <row r="296" spans="1:20" ht="16.5" customHeight="1" x14ac:dyDescent="0.35">
      <c r="A296" s="72" t="str">
        <f>IF(JAN_26!A296="","",JAN_26!A296)</f>
        <v/>
      </c>
      <c r="B296" s="72" t="str">
        <f>IF(JAN_26!B296="","",JAN_26!B296)</f>
        <v/>
      </c>
      <c r="C296" s="55" t="str">
        <f>IF(JAN_26!C296="","",JAN_26!C296)</f>
        <v/>
      </c>
      <c r="D296" s="55" t="str">
        <f>IF(JUL_26!A296="","",JUL_26!F296)</f>
        <v/>
      </c>
      <c r="E296" s="61"/>
      <c r="F296" s="55" t="str">
        <f t="shared" si="44"/>
        <v/>
      </c>
      <c r="G296" s="61"/>
      <c r="H296" s="61"/>
      <c r="I296" s="55">
        <f t="shared" si="45"/>
        <v>0</v>
      </c>
      <c r="J296" s="55" t="str">
        <f t="shared" si="46"/>
        <v/>
      </c>
      <c r="K296" s="55">
        <f t="shared" si="47"/>
        <v>0</v>
      </c>
      <c r="L296" s="55">
        <f t="shared" si="48"/>
        <v>0</v>
      </c>
      <c r="M296" s="67">
        <f>IF(A296="",0,(IF(ISNUMBER(JUN_26!G296),JUN_26!G296,0)+IF(ISNUMBER(JUL_26!G296),JUL_26!G296,0)+IF(ISNUMBER(AUG_26!G296),AUG_26!G296,0))/3)</f>
        <v>0</v>
      </c>
      <c r="N296" s="67">
        <f t="shared" si="49"/>
        <v>0</v>
      </c>
      <c r="O296" s="67">
        <f t="shared" si="50"/>
        <v>0</v>
      </c>
      <c r="P296" s="67">
        <f t="shared" si="51"/>
        <v>0</v>
      </c>
      <c r="Q296" s="68" t="str">
        <f t="shared" si="52"/>
        <v/>
      </c>
      <c r="R296" s="69" t="str">
        <f t="shared" si="53"/>
        <v/>
      </c>
      <c r="S296" s="69" t="str">
        <f t="shared" si="54"/>
        <v>N/A</v>
      </c>
      <c r="T296" s="60"/>
    </row>
    <row r="297" spans="1:20" ht="16.5" customHeight="1" x14ac:dyDescent="0.35">
      <c r="A297" s="71" t="str">
        <f>IF(JAN_26!A297="","",JAN_26!A297)</f>
        <v/>
      </c>
      <c r="B297" s="71" t="str">
        <f>IF(JAN_26!B297="","",JAN_26!B297)</f>
        <v/>
      </c>
      <c r="C297" s="53" t="str">
        <f>IF(JAN_26!C297="","",JAN_26!C297)</f>
        <v/>
      </c>
      <c r="D297" s="53" t="str">
        <f>IF(JUL_26!A297="","",JUL_26!F297)</f>
        <v/>
      </c>
      <c r="E297" s="61"/>
      <c r="F297" s="53" t="str">
        <f t="shared" si="44"/>
        <v/>
      </c>
      <c r="G297" s="61"/>
      <c r="H297" s="61"/>
      <c r="I297" s="53">
        <f t="shared" si="45"/>
        <v>0</v>
      </c>
      <c r="J297" s="53" t="str">
        <f t="shared" si="46"/>
        <v/>
      </c>
      <c r="K297" s="53">
        <f t="shared" si="47"/>
        <v>0</v>
      </c>
      <c r="L297" s="53">
        <f t="shared" si="48"/>
        <v>0</v>
      </c>
      <c r="M297" s="64">
        <f>IF(A297="",0,(IF(ISNUMBER(JUN_26!G297),JUN_26!G297,0)+IF(ISNUMBER(JUL_26!G297),JUL_26!G297,0)+IF(ISNUMBER(AUG_26!G297),AUG_26!G297,0))/3)</f>
        <v>0</v>
      </c>
      <c r="N297" s="64">
        <f t="shared" si="49"/>
        <v>0</v>
      </c>
      <c r="O297" s="64">
        <f t="shared" si="50"/>
        <v>0</v>
      </c>
      <c r="P297" s="64">
        <f t="shared" si="51"/>
        <v>0</v>
      </c>
      <c r="Q297" s="65" t="str">
        <f t="shared" si="52"/>
        <v/>
      </c>
      <c r="R297" s="66" t="str">
        <f t="shared" si="53"/>
        <v/>
      </c>
      <c r="S297" s="66" t="str">
        <f t="shared" si="54"/>
        <v>N/A</v>
      </c>
      <c r="T297" s="60"/>
    </row>
    <row r="298" spans="1:20" ht="16.5" customHeight="1" x14ac:dyDescent="0.35">
      <c r="A298" s="72" t="str">
        <f>IF(JAN_26!A298="","",JAN_26!A298)</f>
        <v/>
      </c>
      <c r="B298" s="72" t="str">
        <f>IF(JAN_26!B298="","",JAN_26!B298)</f>
        <v/>
      </c>
      <c r="C298" s="55" t="str">
        <f>IF(JAN_26!C298="","",JAN_26!C298)</f>
        <v/>
      </c>
      <c r="D298" s="55" t="str">
        <f>IF(JUL_26!A298="","",JUL_26!F298)</f>
        <v/>
      </c>
      <c r="E298" s="61"/>
      <c r="F298" s="55" t="str">
        <f t="shared" si="44"/>
        <v/>
      </c>
      <c r="G298" s="61"/>
      <c r="H298" s="61"/>
      <c r="I298" s="55">
        <f t="shared" si="45"/>
        <v>0</v>
      </c>
      <c r="J298" s="55" t="str">
        <f t="shared" si="46"/>
        <v/>
      </c>
      <c r="K298" s="55">
        <f t="shared" si="47"/>
        <v>0</v>
      </c>
      <c r="L298" s="55">
        <f t="shared" si="48"/>
        <v>0</v>
      </c>
      <c r="M298" s="67">
        <f>IF(A298="",0,(IF(ISNUMBER(JUN_26!G298),JUN_26!G298,0)+IF(ISNUMBER(JUL_26!G298),JUL_26!G298,0)+IF(ISNUMBER(AUG_26!G298),AUG_26!G298,0))/3)</f>
        <v>0</v>
      </c>
      <c r="N298" s="67">
        <f t="shared" si="49"/>
        <v>0</v>
      </c>
      <c r="O298" s="67">
        <f t="shared" si="50"/>
        <v>0</v>
      </c>
      <c r="P298" s="67">
        <f t="shared" si="51"/>
        <v>0</v>
      </c>
      <c r="Q298" s="68" t="str">
        <f t="shared" si="52"/>
        <v/>
      </c>
      <c r="R298" s="69" t="str">
        <f t="shared" si="53"/>
        <v/>
      </c>
      <c r="S298" s="69" t="str">
        <f t="shared" si="54"/>
        <v>N/A</v>
      </c>
      <c r="T298" s="60"/>
    </row>
    <row r="299" spans="1:20" ht="16.5" customHeight="1" x14ac:dyDescent="0.35">
      <c r="A299" s="71" t="str">
        <f>IF(JAN_26!A299="","",JAN_26!A299)</f>
        <v/>
      </c>
      <c r="B299" s="71" t="str">
        <f>IF(JAN_26!B299="","",JAN_26!B299)</f>
        <v/>
      </c>
      <c r="C299" s="53" t="str">
        <f>IF(JAN_26!C299="","",JAN_26!C299)</f>
        <v/>
      </c>
      <c r="D299" s="53" t="str">
        <f>IF(JUL_26!A299="","",JUL_26!F299)</f>
        <v/>
      </c>
      <c r="E299" s="61"/>
      <c r="F299" s="53" t="str">
        <f t="shared" si="44"/>
        <v/>
      </c>
      <c r="G299" s="61"/>
      <c r="H299" s="61"/>
      <c r="I299" s="53">
        <f t="shared" si="45"/>
        <v>0</v>
      </c>
      <c r="J299" s="53" t="str">
        <f t="shared" si="46"/>
        <v/>
      </c>
      <c r="K299" s="53">
        <f t="shared" si="47"/>
        <v>0</v>
      </c>
      <c r="L299" s="53">
        <f t="shared" si="48"/>
        <v>0</v>
      </c>
      <c r="M299" s="64">
        <f>IF(A299="",0,(IF(ISNUMBER(JUN_26!G299),JUN_26!G299,0)+IF(ISNUMBER(JUL_26!G299),JUL_26!G299,0)+IF(ISNUMBER(AUG_26!G299),AUG_26!G299,0))/3)</f>
        <v>0</v>
      </c>
      <c r="N299" s="64">
        <f t="shared" si="49"/>
        <v>0</v>
      </c>
      <c r="O299" s="64">
        <f t="shared" si="50"/>
        <v>0</v>
      </c>
      <c r="P299" s="64">
        <f t="shared" si="51"/>
        <v>0</v>
      </c>
      <c r="Q299" s="65" t="str">
        <f t="shared" si="52"/>
        <v/>
      </c>
      <c r="R299" s="66" t="str">
        <f t="shared" si="53"/>
        <v/>
      </c>
      <c r="S299" s="66" t="str">
        <f t="shared" si="54"/>
        <v>N/A</v>
      </c>
      <c r="T299" s="60"/>
    </row>
    <row r="300" spans="1:20" ht="16.5" customHeight="1" x14ac:dyDescent="0.35">
      <c r="A300" s="72" t="str">
        <f>IF(JAN_26!A300="","",JAN_26!A300)</f>
        <v/>
      </c>
      <c r="B300" s="72" t="str">
        <f>IF(JAN_26!B300="","",JAN_26!B300)</f>
        <v/>
      </c>
      <c r="C300" s="55" t="str">
        <f>IF(JAN_26!C300="","",JAN_26!C300)</f>
        <v/>
      </c>
      <c r="D300" s="55" t="str">
        <f>IF(JUL_26!A300="","",JUL_26!F300)</f>
        <v/>
      </c>
      <c r="E300" s="61"/>
      <c r="F300" s="55" t="str">
        <f t="shared" si="44"/>
        <v/>
      </c>
      <c r="G300" s="61"/>
      <c r="H300" s="61"/>
      <c r="I300" s="55">
        <f t="shared" si="45"/>
        <v>0</v>
      </c>
      <c r="J300" s="55" t="str">
        <f t="shared" si="46"/>
        <v/>
      </c>
      <c r="K300" s="55">
        <f t="shared" si="47"/>
        <v>0</v>
      </c>
      <c r="L300" s="55">
        <f t="shared" si="48"/>
        <v>0</v>
      </c>
      <c r="M300" s="67">
        <f>IF(A300="",0,(IF(ISNUMBER(JUN_26!G300),JUN_26!G300,0)+IF(ISNUMBER(JUL_26!G300),JUL_26!G300,0)+IF(ISNUMBER(AUG_26!G300),AUG_26!G300,0))/3)</f>
        <v>0</v>
      </c>
      <c r="N300" s="67">
        <f t="shared" si="49"/>
        <v>0</v>
      </c>
      <c r="O300" s="67">
        <f t="shared" si="50"/>
        <v>0</v>
      </c>
      <c r="P300" s="67">
        <f t="shared" si="51"/>
        <v>0</v>
      </c>
      <c r="Q300" s="68" t="str">
        <f t="shared" si="52"/>
        <v/>
      </c>
      <c r="R300" s="69" t="str">
        <f t="shared" si="53"/>
        <v/>
      </c>
      <c r="S300" s="69" t="str">
        <f t="shared" si="54"/>
        <v>N/A</v>
      </c>
      <c r="T300" s="60"/>
    </row>
    <row r="301" spans="1:20" ht="16.5" customHeight="1" x14ac:dyDescent="0.35">
      <c r="A301" s="71" t="str">
        <f>IF(JAN_26!A301="","",JAN_26!A301)</f>
        <v/>
      </c>
      <c r="B301" s="71" t="str">
        <f>IF(JAN_26!B301="","",JAN_26!B301)</f>
        <v/>
      </c>
      <c r="C301" s="53" t="str">
        <f>IF(JAN_26!C301="","",JAN_26!C301)</f>
        <v/>
      </c>
      <c r="D301" s="53" t="str">
        <f>IF(JUL_26!A301="","",JUL_26!F301)</f>
        <v/>
      </c>
      <c r="E301" s="61"/>
      <c r="F301" s="53" t="str">
        <f t="shared" si="44"/>
        <v/>
      </c>
      <c r="G301" s="61"/>
      <c r="H301" s="61"/>
      <c r="I301" s="53">
        <f t="shared" si="45"/>
        <v>0</v>
      </c>
      <c r="J301" s="53" t="str">
        <f t="shared" si="46"/>
        <v/>
      </c>
      <c r="K301" s="53">
        <f t="shared" si="47"/>
        <v>0</v>
      </c>
      <c r="L301" s="53">
        <f t="shared" si="48"/>
        <v>0</v>
      </c>
      <c r="M301" s="64">
        <f>IF(A301="",0,(IF(ISNUMBER(JUN_26!G301),JUN_26!G301,0)+IF(ISNUMBER(JUL_26!G301),JUL_26!G301,0)+IF(ISNUMBER(AUG_26!G301),AUG_26!G301,0))/3)</f>
        <v>0</v>
      </c>
      <c r="N301" s="64">
        <f t="shared" si="49"/>
        <v>0</v>
      </c>
      <c r="O301" s="64">
        <f t="shared" si="50"/>
        <v>0</v>
      </c>
      <c r="P301" s="64">
        <f t="shared" si="51"/>
        <v>0</v>
      </c>
      <c r="Q301" s="65" t="str">
        <f t="shared" si="52"/>
        <v/>
      </c>
      <c r="R301" s="66" t="str">
        <f t="shared" si="53"/>
        <v/>
      </c>
      <c r="S301" s="66" t="str">
        <f t="shared" si="54"/>
        <v>N/A</v>
      </c>
      <c r="T301" s="60"/>
    </row>
    <row r="302" spans="1:20" ht="16.5" customHeight="1" x14ac:dyDescent="0.35">
      <c r="A302" s="72" t="str">
        <f>IF(JAN_26!A302="","",JAN_26!A302)</f>
        <v/>
      </c>
      <c r="B302" s="72" t="str">
        <f>IF(JAN_26!B302="","",JAN_26!B302)</f>
        <v/>
      </c>
      <c r="C302" s="55" t="str">
        <f>IF(JAN_26!C302="","",JAN_26!C302)</f>
        <v/>
      </c>
      <c r="D302" s="55" t="str">
        <f>IF(JUL_26!A302="","",JUL_26!F302)</f>
        <v/>
      </c>
      <c r="E302" s="61"/>
      <c r="F302" s="55" t="str">
        <f t="shared" si="44"/>
        <v/>
      </c>
      <c r="G302" s="61"/>
      <c r="H302" s="61"/>
      <c r="I302" s="55">
        <f t="shared" si="45"/>
        <v>0</v>
      </c>
      <c r="J302" s="55" t="str">
        <f t="shared" si="46"/>
        <v/>
      </c>
      <c r="K302" s="55">
        <f t="shared" si="47"/>
        <v>0</v>
      </c>
      <c r="L302" s="55">
        <f t="shared" si="48"/>
        <v>0</v>
      </c>
      <c r="M302" s="67">
        <f>IF(A302="",0,(IF(ISNUMBER(JUN_26!G302),JUN_26!G302,0)+IF(ISNUMBER(JUL_26!G302),JUL_26!G302,0)+IF(ISNUMBER(AUG_26!G302),AUG_26!G302,0))/3)</f>
        <v>0</v>
      </c>
      <c r="N302" s="67">
        <f t="shared" si="49"/>
        <v>0</v>
      </c>
      <c r="O302" s="67">
        <f t="shared" si="50"/>
        <v>0</v>
      </c>
      <c r="P302" s="67">
        <f t="shared" si="51"/>
        <v>0</v>
      </c>
      <c r="Q302" s="68" t="str">
        <f t="shared" si="52"/>
        <v/>
      </c>
      <c r="R302" s="69" t="str">
        <f t="shared" si="53"/>
        <v/>
      </c>
      <c r="S302" s="69" t="str">
        <f t="shared" si="54"/>
        <v>N/A</v>
      </c>
      <c r="T302" s="60"/>
    </row>
    <row r="303" spans="1:20" ht="21.75" customHeight="1" x14ac:dyDescent="0.35">
      <c r="A303" s="62" t="s">
        <v>360</v>
      </c>
      <c r="B303" s="62"/>
      <c r="C303" s="62"/>
      <c r="D303" s="70">
        <f t="shared" ref="D303:L303" si="55">SUM(D3:D302)</f>
        <v>16063</v>
      </c>
      <c r="E303" s="70">
        <f t="shared" si="55"/>
        <v>0</v>
      </c>
      <c r="F303" s="70">
        <f t="shared" si="55"/>
        <v>16063</v>
      </c>
      <c r="G303" s="70">
        <f t="shared" si="55"/>
        <v>0</v>
      </c>
      <c r="H303" s="70">
        <f t="shared" si="55"/>
        <v>0</v>
      </c>
      <c r="I303" s="70">
        <f t="shared" si="55"/>
        <v>0</v>
      </c>
      <c r="J303" s="70">
        <f t="shared" si="55"/>
        <v>0</v>
      </c>
      <c r="K303" s="70">
        <f t="shared" si="55"/>
        <v>0</v>
      </c>
      <c r="L303" s="70">
        <f t="shared" si="55"/>
        <v>3703114</v>
      </c>
      <c r="M303" s="63"/>
      <c r="N303" s="63"/>
      <c r="O303" s="63"/>
      <c r="P303" s="63"/>
      <c r="Q303" s="63"/>
      <c r="R303" s="63"/>
      <c r="S303" s="63"/>
      <c r="T303" s="63"/>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sheetProtection password="EF40" sheet="1" objects="1" scenarios="1"/>
  <mergeCells count="3">
    <mergeCell ref="A1:T1"/>
    <mergeCell ref="A303:C303"/>
    <mergeCell ref="A305:T305"/>
  </mergeCells>
  <conditionalFormatting sqref="R3:R302">
    <cfRule type="cellIs" dxfId="33" priority="2" operator="equal">
      <formula>"STOCKOUT"</formula>
    </cfRule>
    <cfRule type="cellIs" dxfId="32" priority="3" operator="equal">
      <formula>"LOW STOCK"</formula>
    </cfRule>
    <cfRule type="cellIs" dxfId="31" priority="4" operator="equal">
      <formula>"ADEQUATE"</formula>
    </cfRule>
    <cfRule type="cellIs" dxfId="30" priority="5" operator="equal">
      <formula>"OVERSTOCK"</formula>
    </cfRule>
  </conditionalFormatting>
  <conditionalFormatting sqref="S3:S302">
    <cfRule type="cellIs" dxfId="29" priority="6" operator="equal">
      <formula>"DEFICIT"</formula>
    </cfRule>
    <cfRule type="cellIs" dxfId="28" priority="7" operator="equal">
      <formula>"BALANCED"</formula>
    </cfRule>
  </conditionalFormatting>
  <pageMargins left="0.75" right="0.75" top="1" bottom="1"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zoomScaleNormal="100" workbookViewId="0">
      <pane xSplit="1" ySplit="2" topLeftCell="J291" activePane="bottomRight" state="frozen"/>
      <selection pane="topRight" activeCell="B1" sqref="B1"/>
      <selection pane="bottomLeft" activeCell="A3" sqref="A3"/>
      <selection pane="bottomRight" sqref="A1:T1 A3:D302 I3:S302 F3:F302 D303:L303"/>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51" t="str">
        <f>Facility_Name &amp; "  —  PHARMACY  —  SEPTEMBER 2026"</f>
        <v>MAMFE   —  PHARMACY  —  SEPTEMBER 2026</v>
      </c>
      <c r="B1" s="51"/>
      <c r="C1" s="51"/>
      <c r="D1" s="51"/>
      <c r="E1" s="51"/>
      <c r="F1" s="51"/>
      <c r="G1" s="51"/>
      <c r="H1" s="51"/>
      <c r="I1" s="51"/>
      <c r="J1" s="51"/>
      <c r="K1" s="51"/>
      <c r="L1" s="51"/>
      <c r="M1" s="51"/>
      <c r="N1" s="51"/>
      <c r="O1" s="51"/>
      <c r="P1" s="51"/>
      <c r="Q1" s="51"/>
      <c r="R1" s="51"/>
      <c r="S1" s="51"/>
      <c r="T1" s="51"/>
    </row>
    <row r="2" spans="1:20" ht="31.5" customHeight="1" x14ac:dyDescent="0.35">
      <c r="A2" s="45" t="s">
        <v>69</v>
      </c>
      <c r="B2" s="45" t="s">
        <v>70</v>
      </c>
      <c r="C2" s="45" t="s">
        <v>71</v>
      </c>
      <c r="D2" s="45" t="s">
        <v>72</v>
      </c>
      <c r="E2" s="45" t="s">
        <v>73</v>
      </c>
      <c r="F2" s="45" t="s">
        <v>74</v>
      </c>
      <c r="G2" s="45" t="s">
        <v>75</v>
      </c>
      <c r="H2" s="45" t="s">
        <v>76</v>
      </c>
      <c r="I2" s="45" t="s">
        <v>77</v>
      </c>
      <c r="J2" s="45" t="s">
        <v>78</v>
      </c>
      <c r="K2" s="45" t="s">
        <v>79</v>
      </c>
      <c r="L2" s="45" t="s">
        <v>80</v>
      </c>
      <c r="M2" s="45" t="s">
        <v>81</v>
      </c>
      <c r="N2" s="45" t="s">
        <v>82</v>
      </c>
      <c r="O2" s="45" t="s">
        <v>83</v>
      </c>
      <c r="P2" s="45" t="s">
        <v>84</v>
      </c>
      <c r="Q2" s="45" t="s">
        <v>85</v>
      </c>
      <c r="R2" s="45" t="s">
        <v>86</v>
      </c>
      <c r="S2" s="45" t="s">
        <v>87</v>
      </c>
      <c r="T2" s="45" t="s">
        <v>88</v>
      </c>
    </row>
    <row r="3" spans="1:20" ht="16.5" customHeight="1" x14ac:dyDescent="0.35">
      <c r="A3" s="71" t="str">
        <f>IF(JAN_26!A3="","",JAN_26!A3)</f>
        <v>Abendaxole</v>
      </c>
      <c r="B3" s="71" t="str">
        <f>IF(JAN_26!B3="","",JAN_26!B3)</f>
        <v>tablets</v>
      </c>
      <c r="C3" s="53">
        <f>IF(JAN_26!C3="","",JAN_26!C3)</f>
        <v>250</v>
      </c>
      <c r="D3" s="53">
        <f>IF(AUG_26!A3="","",AUG_26!F3)</f>
        <v>10</v>
      </c>
      <c r="E3" s="61"/>
      <c r="F3" s="53">
        <f t="shared" ref="F3:F66" si="0">IF(A3="","",D3+IF(ISNUMBER(E3),E3,0)-IF(ISNUMBER(G3),G3,0))</f>
        <v>10</v>
      </c>
      <c r="G3" s="61"/>
      <c r="H3" s="61"/>
      <c r="I3" s="53">
        <f t="shared" ref="I3:I66" si="1">IF(AND(ISNUMBER(G3),ISNUMBER(C3)),G3*C3,0)</f>
        <v>0</v>
      </c>
      <c r="J3" s="53" t="str">
        <f t="shared" ref="J3:J66" si="2">IF(AND(ISNUMBER(G3),ISNUMBER(H3)),H3-I3,"")</f>
        <v/>
      </c>
      <c r="K3" s="53">
        <f t="shared" ref="K3:K66" si="3">IF(OR(A3="",M3=0),0,MAX(O3-F3,0))</f>
        <v>0</v>
      </c>
      <c r="L3" s="53">
        <f t="shared" ref="L3:L66" si="4">IF(AND(ISNUMBER(C3),ISNUMBER(F3)),F3*C3,0)</f>
        <v>2500</v>
      </c>
      <c r="M3" s="64">
        <f>IF(A3="",0,(IF(ISNUMBER(JUL_26!G3),JUL_26!G3,0)+IF(ISNUMBER(AUG_26!G3),AUG_26!G3,0)+IF(ISNUMBER(SEP_26!G3),SEP_26!G3,0))/3)</f>
        <v>0</v>
      </c>
      <c r="N3" s="64">
        <f t="shared" ref="N3:N66" si="5">IF(M3=0,0,M3*Lead_Time_Months)</f>
        <v>0</v>
      </c>
      <c r="O3" s="64">
        <f t="shared" ref="O3:O66" si="6">IF(M3=0,0,M3*Max_Stock_Months)</f>
        <v>0</v>
      </c>
      <c r="P3" s="64">
        <f t="shared" ref="P3:P66" si="7">IF(M3=0,0,M3*Security_Stock_Months)</f>
        <v>0</v>
      </c>
      <c r="Q3" s="65" t="str">
        <f t="shared" ref="Q3:Q66" si="8">IF(OR(A3="",M3=0,F3&lt;=0),"",ROUND(F3/M3,1))</f>
        <v/>
      </c>
      <c r="R3" s="66" t="str">
        <f t="shared" ref="R3:R66" si="9">IF(A3="","",IF(F3&lt;=0,"STOCKOUT",IF(F3&lt;=P3,"LOW STOCK",IF(F3&gt;O3,"OVERSTOCK","ADEQUATE"))))</f>
        <v>OVERSTOCK</v>
      </c>
      <c r="S3" s="66" t="str">
        <f t="shared" ref="S3:S66" si="10">IF(AND(ISNUMBER(G3),ISNUMBER(H3)),IF(J3&gt;=0,"BALANCED","DEFICIT"),"N/A")</f>
        <v>N/A</v>
      </c>
      <c r="T3" s="60"/>
    </row>
    <row r="4" spans="1:20" ht="16.5" customHeight="1" x14ac:dyDescent="0.35">
      <c r="A4" s="72" t="str">
        <f>IF(JAN_26!A4="","",JAN_26!A4)</f>
        <v>Aciclovir 800mg tabs</v>
      </c>
      <c r="B4" s="72" t="str">
        <f>IF(JAN_26!B4="","",JAN_26!B4)</f>
        <v>tabs</v>
      </c>
      <c r="C4" s="55" t="str">
        <f>IF(JAN_26!C4="","",JAN_26!C4)</f>
        <v/>
      </c>
      <c r="D4" s="55">
        <f>IF(AUG_26!A4="","",AUG_26!F4)</f>
        <v>100</v>
      </c>
      <c r="E4" s="61"/>
      <c r="F4" s="55">
        <f t="shared" si="0"/>
        <v>100</v>
      </c>
      <c r="G4" s="61"/>
      <c r="H4" s="61"/>
      <c r="I4" s="55">
        <f t="shared" si="1"/>
        <v>0</v>
      </c>
      <c r="J4" s="55" t="str">
        <f t="shared" si="2"/>
        <v/>
      </c>
      <c r="K4" s="55">
        <f t="shared" si="3"/>
        <v>0</v>
      </c>
      <c r="L4" s="55">
        <f t="shared" si="4"/>
        <v>0</v>
      </c>
      <c r="M4" s="67">
        <f>IF(A4="",0,(IF(ISNUMBER(JUL_26!G4),JUL_26!G4,0)+IF(ISNUMBER(AUG_26!G4),AUG_26!G4,0)+IF(ISNUMBER(SEP_26!G4),SEP_26!G4,0))/3)</f>
        <v>0</v>
      </c>
      <c r="N4" s="67">
        <f t="shared" si="5"/>
        <v>0</v>
      </c>
      <c r="O4" s="67">
        <f t="shared" si="6"/>
        <v>0</v>
      </c>
      <c r="P4" s="67">
        <f t="shared" si="7"/>
        <v>0</v>
      </c>
      <c r="Q4" s="68" t="str">
        <f t="shared" si="8"/>
        <v/>
      </c>
      <c r="R4" s="69" t="str">
        <f t="shared" si="9"/>
        <v>OVERSTOCK</v>
      </c>
      <c r="S4" s="69" t="str">
        <f t="shared" si="10"/>
        <v>N/A</v>
      </c>
      <c r="T4" s="60"/>
    </row>
    <row r="5" spans="1:20" ht="16.5" customHeight="1" x14ac:dyDescent="0.35">
      <c r="A5" s="71" t="str">
        <f>IF(JAN_26!A5="","",JAN_26!A5)</f>
        <v>acyclovir 400mg</v>
      </c>
      <c r="B5" s="71" t="str">
        <f>IF(JAN_26!B5="","",JAN_26!B5)</f>
        <v>tablet</v>
      </c>
      <c r="C5" s="53">
        <f>IF(JAN_26!C5="","",JAN_26!C5)</f>
        <v>300</v>
      </c>
      <c r="D5" s="53">
        <f>IF(AUG_26!A5="","",AUG_26!F5)</f>
        <v>0</v>
      </c>
      <c r="E5" s="61"/>
      <c r="F5" s="53">
        <f t="shared" si="0"/>
        <v>0</v>
      </c>
      <c r="G5" s="61"/>
      <c r="H5" s="61"/>
      <c r="I5" s="53">
        <f t="shared" si="1"/>
        <v>0</v>
      </c>
      <c r="J5" s="53" t="str">
        <f t="shared" si="2"/>
        <v/>
      </c>
      <c r="K5" s="53">
        <f t="shared" si="3"/>
        <v>0</v>
      </c>
      <c r="L5" s="53">
        <f t="shared" si="4"/>
        <v>0</v>
      </c>
      <c r="M5" s="64">
        <f>IF(A5="",0,(IF(ISNUMBER(JUL_26!G5),JUL_26!G5,0)+IF(ISNUMBER(AUG_26!G5),AUG_26!G5,0)+IF(ISNUMBER(SEP_26!G5),SEP_26!G5,0))/3)</f>
        <v>0</v>
      </c>
      <c r="N5" s="64">
        <f t="shared" si="5"/>
        <v>0</v>
      </c>
      <c r="O5" s="64">
        <f t="shared" si="6"/>
        <v>0</v>
      </c>
      <c r="P5" s="64">
        <f t="shared" si="7"/>
        <v>0</v>
      </c>
      <c r="Q5" s="65" t="str">
        <f t="shared" si="8"/>
        <v/>
      </c>
      <c r="R5" s="66" t="str">
        <f t="shared" si="9"/>
        <v>STOCKOUT</v>
      </c>
      <c r="S5" s="66" t="str">
        <f t="shared" si="10"/>
        <v>N/A</v>
      </c>
      <c r="T5" s="60"/>
    </row>
    <row r="6" spans="1:20" ht="16.5" customHeight="1" x14ac:dyDescent="0.35">
      <c r="A6" s="72" t="str">
        <f>IF(JAN_26!A6="","",JAN_26!A6)</f>
        <v>ADRENALINE</v>
      </c>
      <c r="B6" s="72" t="str">
        <f>IF(JAN_26!B6="","",JAN_26!B6)</f>
        <v>amp</v>
      </c>
      <c r="C6" s="55">
        <f>IF(JAN_26!C6="","",JAN_26!C6)</f>
        <v>500</v>
      </c>
      <c r="D6" s="55">
        <f>IF(AUG_26!A6="","",AUG_26!F6)</f>
        <v>1</v>
      </c>
      <c r="E6" s="61"/>
      <c r="F6" s="55">
        <f t="shared" si="0"/>
        <v>1</v>
      </c>
      <c r="G6" s="61"/>
      <c r="H6" s="61"/>
      <c r="I6" s="55">
        <f t="shared" si="1"/>
        <v>0</v>
      </c>
      <c r="J6" s="55" t="str">
        <f t="shared" si="2"/>
        <v/>
      </c>
      <c r="K6" s="55">
        <f t="shared" si="3"/>
        <v>0</v>
      </c>
      <c r="L6" s="55">
        <f t="shared" si="4"/>
        <v>500</v>
      </c>
      <c r="M6" s="67">
        <f>IF(A6="",0,(IF(ISNUMBER(JUL_26!G6),JUL_26!G6,0)+IF(ISNUMBER(AUG_26!G6),AUG_26!G6,0)+IF(ISNUMBER(SEP_26!G6),SEP_26!G6,0))/3)</f>
        <v>0</v>
      </c>
      <c r="N6" s="67">
        <f t="shared" si="5"/>
        <v>0</v>
      </c>
      <c r="O6" s="67">
        <f t="shared" si="6"/>
        <v>0</v>
      </c>
      <c r="P6" s="67">
        <f t="shared" si="7"/>
        <v>0</v>
      </c>
      <c r="Q6" s="68" t="str">
        <f t="shared" si="8"/>
        <v/>
      </c>
      <c r="R6" s="69" t="str">
        <f t="shared" si="9"/>
        <v>OVERSTOCK</v>
      </c>
      <c r="S6" s="69" t="str">
        <f t="shared" si="10"/>
        <v>N/A</v>
      </c>
      <c r="T6" s="60"/>
    </row>
    <row r="7" spans="1:20" ht="16.5" customHeight="1" x14ac:dyDescent="0.35">
      <c r="A7" s="71" t="str">
        <f>IF(JAN_26!A7="","",JAN_26!A7)</f>
        <v>Alcohol 95% 1000ML</v>
      </c>
      <c r="B7" s="71" t="str">
        <f>IF(JAN_26!B7="","",JAN_26!B7)</f>
        <v/>
      </c>
      <c r="C7" s="53">
        <f>IF(JAN_26!C7="","",JAN_26!C7)</f>
        <v>500</v>
      </c>
      <c r="D7" s="53">
        <f>IF(AUG_26!A7="","",AUG_26!F7)</f>
        <v>1</v>
      </c>
      <c r="E7" s="61"/>
      <c r="F7" s="53">
        <f t="shared" si="0"/>
        <v>1</v>
      </c>
      <c r="G7" s="61"/>
      <c r="H7" s="61"/>
      <c r="I7" s="53">
        <f t="shared" si="1"/>
        <v>0</v>
      </c>
      <c r="J7" s="53" t="str">
        <f t="shared" si="2"/>
        <v/>
      </c>
      <c r="K7" s="53">
        <f t="shared" si="3"/>
        <v>0</v>
      </c>
      <c r="L7" s="53">
        <f t="shared" si="4"/>
        <v>500</v>
      </c>
      <c r="M7" s="64">
        <f>IF(A7="",0,(IF(ISNUMBER(JUL_26!G7),JUL_26!G7,0)+IF(ISNUMBER(AUG_26!G7),AUG_26!G7,0)+IF(ISNUMBER(SEP_26!G7),SEP_26!G7,0))/3)</f>
        <v>0</v>
      </c>
      <c r="N7" s="64">
        <f t="shared" si="5"/>
        <v>0</v>
      </c>
      <c r="O7" s="64">
        <f t="shared" si="6"/>
        <v>0</v>
      </c>
      <c r="P7" s="64">
        <f t="shared" si="7"/>
        <v>0</v>
      </c>
      <c r="Q7" s="65" t="str">
        <f t="shared" si="8"/>
        <v/>
      </c>
      <c r="R7" s="66" t="str">
        <f t="shared" si="9"/>
        <v>OVERSTOCK</v>
      </c>
      <c r="S7" s="66" t="str">
        <f t="shared" si="10"/>
        <v>N/A</v>
      </c>
      <c r="T7" s="60"/>
    </row>
    <row r="8" spans="1:20" ht="16.5" customHeight="1" x14ac:dyDescent="0.35">
      <c r="A8" s="72" t="str">
        <f>IF(JAN_26!A8="","",JAN_26!A8)</f>
        <v>Aluminium hydroxide 500mg tabs</v>
      </c>
      <c r="B8" s="72" t="str">
        <f>IF(JAN_26!B8="","",JAN_26!B8)</f>
        <v>tabs</v>
      </c>
      <c r="C8" s="55" t="str">
        <f>IF(JAN_26!C8="","",JAN_26!C8)</f>
        <v/>
      </c>
      <c r="D8" s="55">
        <f>IF(AUG_26!A8="","",AUG_26!F8)</f>
        <v>0</v>
      </c>
      <c r="E8" s="61"/>
      <c r="F8" s="55">
        <f t="shared" si="0"/>
        <v>0</v>
      </c>
      <c r="G8" s="61"/>
      <c r="H8" s="61"/>
      <c r="I8" s="55">
        <f t="shared" si="1"/>
        <v>0</v>
      </c>
      <c r="J8" s="55" t="str">
        <f t="shared" si="2"/>
        <v/>
      </c>
      <c r="K8" s="55">
        <f t="shared" si="3"/>
        <v>0</v>
      </c>
      <c r="L8" s="55">
        <f t="shared" si="4"/>
        <v>0</v>
      </c>
      <c r="M8" s="67">
        <f>IF(A8="",0,(IF(ISNUMBER(JUL_26!G8),JUL_26!G8,0)+IF(ISNUMBER(AUG_26!G8),AUG_26!G8,0)+IF(ISNUMBER(SEP_26!G8),SEP_26!G8,0))/3)</f>
        <v>0</v>
      </c>
      <c r="N8" s="67">
        <f t="shared" si="5"/>
        <v>0</v>
      </c>
      <c r="O8" s="67">
        <f t="shared" si="6"/>
        <v>0</v>
      </c>
      <c r="P8" s="67">
        <f t="shared" si="7"/>
        <v>0</v>
      </c>
      <c r="Q8" s="68" t="str">
        <f t="shared" si="8"/>
        <v/>
      </c>
      <c r="R8" s="69" t="str">
        <f t="shared" si="9"/>
        <v>STOCKOUT</v>
      </c>
      <c r="S8" s="69" t="str">
        <f t="shared" si="10"/>
        <v>N/A</v>
      </c>
      <c r="T8" s="60"/>
    </row>
    <row r="9" spans="1:20" ht="16.5" customHeight="1" x14ac:dyDescent="0.35">
      <c r="A9" s="71" t="str">
        <f>IF(JAN_26!A9="","",JAN_26!A9)</f>
        <v>aminophillin ing</v>
      </c>
      <c r="B9" s="71" t="str">
        <f>IF(JAN_26!B9="","",JAN_26!B9)</f>
        <v>amp</v>
      </c>
      <c r="C9" s="53">
        <f>IF(JAN_26!C9="","",JAN_26!C9)</f>
        <v>500</v>
      </c>
      <c r="D9" s="53">
        <f>IF(AUG_26!A9="","",AUG_26!F9)</f>
        <v>0</v>
      </c>
      <c r="E9" s="61"/>
      <c r="F9" s="53">
        <f t="shared" si="0"/>
        <v>0</v>
      </c>
      <c r="G9" s="61"/>
      <c r="H9" s="61"/>
      <c r="I9" s="53">
        <f t="shared" si="1"/>
        <v>0</v>
      </c>
      <c r="J9" s="53" t="str">
        <f t="shared" si="2"/>
        <v/>
      </c>
      <c r="K9" s="53">
        <f t="shared" si="3"/>
        <v>0</v>
      </c>
      <c r="L9" s="53">
        <f t="shared" si="4"/>
        <v>0</v>
      </c>
      <c r="M9" s="64">
        <f>IF(A9="",0,(IF(ISNUMBER(JUL_26!G9),JUL_26!G9,0)+IF(ISNUMBER(AUG_26!G9),AUG_26!G9,0)+IF(ISNUMBER(SEP_26!G9),SEP_26!G9,0))/3)</f>
        <v>0</v>
      </c>
      <c r="N9" s="64">
        <f t="shared" si="5"/>
        <v>0</v>
      </c>
      <c r="O9" s="64">
        <f t="shared" si="6"/>
        <v>0</v>
      </c>
      <c r="P9" s="64">
        <f t="shared" si="7"/>
        <v>0</v>
      </c>
      <c r="Q9" s="65" t="str">
        <f t="shared" si="8"/>
        <v/>
      </c>
      <c r="R9" s="66" t="str">
        <f t="shared" si="9"/>
        <v>STOCKOUT</v>
      </c>
      <c r="S9" s="66" t="str">
        <f t="shared" si="10"/>
        <v>N/A</v>
      </c>
      <c r="T9" s="60"/>
    </row>
    <row r="10" spans="1:20" ht="16.5" customHeight="1" x14ac:dyDescent="0.35">
      <c r="A10" s="72" t="str">
        <f>IF(JAN_26!A10="","",JAN_26!A10)</f>
        <v>Aminophylline 100mg tabs</v>
      </c>
      <c r="B10" s="72" t="str">
        <f>IF(JAN_26!B10="","",JAN_26!B10)</f>
        <v>tabs</v>
      </c>
      <c r="C10" s="55" t="str">
        <f>IF(JAN_26!C10="","",JAN_26!C10)</f>
        <v/>
      </c>
      <c r="D10" s="55">
        <f>IF(AUG_26!A10="","",AUG_26!F10)</f>
        <v>0</v>
      </c>
      <c r="E10" s="61"/>
      <c r="F10" s="55">
        <f t="shared" si="0"/>
        <v>0</v>
      </c>
      <c r="G10" s="61"/>
      <c r="H10" s="61"/>
      <c r="I10" s="55">
        <f t="shared" si="1"/>
        <v>0</v>
      </c>
      <c r="J10" s="55" t="str">
        <f t="shared" si="2"/>
        <v/>
      </c>
      <c r="K10" s="55">
        <f t="shared" si="3"/>
        <v>0</v>
      </c>
      <c r="L10" s="55">
        <f t="shared" si="4"/>
        <v>0</v>
      </c>
      <c r="M10" s="67">
        <f>IF(A10="",0,(IF(ISNUMBER(JUL_26!G10),JUL_26!G10,0)+IF(ISNUMBER(AUG_26!G10),AUG_26!G10,0)+IF(ISNUMBER(SEP_26!G10),SEP_26!G10,0))/3)</f>
        <v>0</v>
      </c>
      <c r="N10" s="67">
        <f t="shared" si="5"/>
        <v>0</v>
      </c>
      <c r="O10" s="67">
        <f t="shared" si="6"/>
        <v>0</v>
      </c>
      <c r="P10" s="67">
        <f t="shared" si="7"/>
        <v>0</v>
      </c>
      <c r="Q10" s="68" t="str">
        <f t="shared" si="8"/>
        <v/>
      </c>
      <c r="R10" s="69" t="str">
        <f t="shared" si="9"/>
        <v>STOCKOUT</v>
      </c>
      <c r="S10" s="69" t="str">
        <f t="shared" si="10"/>
        <v>N/A</v>
      </c>
      <c r="T10" s="60"/>
    </row>
    <row r="11" spans="1:20" ht="16.5" customHeight="1" x14ac:dyDescent="0.35">
      <c r="A11" s="71" t="str">
        <f>IF(JAN_26!A11="","",JAN_26!A11)</f>
        <v>amitriptyline 25mg</v>
      </c>
      <c r="B11" s="71" t="str">
        <f>IF(JAN_26!B11="","",JAN_26!B11)</f>
        <v>tablets</v>
      </c>
      <c r="C11" s="53">
        <f>IF(JAN_26!C11="","",JAN_26!C11)</f>
        <v>25</v>
      </c>
      <c r="D11" s="53">
        <f>IF(AUG_26!A11="","",AUG_26!F11)</f>
        <v>0</v>
      </c>
      <c r="E11" s="61"/>
      <c r="F11" s="53">
        <f t="shared" si="0"/>
        <v>0</v>
      </c>
      <c r="G11" s="61"/>
      <c r="H11" s="61"/>
      <c r="I11" s="53">
        <f t="shared" si="1"/>
        <v>0</v>
      </c>
      <c r="J11" s="53" t="str">
        <f t="shared" si="2"/>
        <v/>
      </c>
      <c r="K11" s="53">
        <f t="shared" si="3"/>
        <v>0</v>
      </c>
      <c r="L11" s="53">
        <f t="shared" si="4"/>
        <v>0</v>
      </c>
      <c r="M11" s="64">
        <f>IF(A11="",0,(IF(ISNUMBER(JUL_26!G11),JUL_26!G11,0)+IF(ISNUMBER(AUG_26!G11),AUG_26!G11,0)+IF(ISNUMBER(SEP_26!G11),SEP_26!G11,0))/3)</f>
        <v>0</v>
      </c>
      <c r="N11" s="64">
        <f t="shared" si="5"/>
        <v>0</v>
      </c>
      <c r="O11" s="64">
        <f t="shared" si="6"/>
        <v>0</v>
      </c>
      <c r="P11" s="64">
        <f t="shared" si="7"/>
        <v>0</v>
      </c>
      <c r="Q11" s="65" t="str">
        <f t="shared" si="8"/>
        <v/>
      </c>
      <c r="R11" s="66" t="str">
        <f t="shared" si="9"/>
        <v>STOCKOUT</v>
      </c>
      <c r="S11" s="66" t="str">
        <f t="shared" si="10"/>
        <v>N/A</v>
      </c>
      <c r="T11" s="60"/>
    </row>
    <row r="12" spans="1:20" ht="16.5" customHeight="1" x14ac:dyDescent="0.35">
      <c r="A12" s="72" t="str">
        <f>IF(JAN_26!A12="","",JAN_26!A12)</f>
        <v>AMOXICILLIN 250 mg tab</v>
      </c>
      <c r="B12" s="72" t="str">
        <f>IF(JAN_26!B12="","",JAN_26!B12)</f>
        <v>tablets</v>
      </c>
      <c r="C12" s="55">
        <f>IF(JAN_26!C12="","",JAN_26!C12)</f>
        <v>30</v>
      </c>
      <c r="D12" s="55">
        <f>IF(AUG_26!A12="","",AUG_26!F12)</f>
        <v>0</v>
      </c>
      <c r="E12" s="61"/>
      <c r="F12" s="55">
        <f t="shared" si="0"/>
        <v>0</v>
      </c>
      <c r="G12" s="61"/>
      <c r="H12" s="61"/>
      <c r="I12" s="55">
        <f t="shared" si="1"/>
        <v>0</v>
      </c>
      <c r="J12" s="55" t="str">
        <f t="shared" si="2"/>
        <v/>
      </c>
      <c r="K12" s="55">
        <f t="shared" si="3"/>
        <v>0</v>
      </c>
      <c r="L12" s="55">
        <f t="shared" si="4"/>
        <v>0</v>
      </c>
      <c r="M12" s="67">
        <f>IF(A12="",0,(IF(ISNUMBER(JUL_26!G12),JUL_26!G12,0)+IF(ISNUMBER(AUG_26!G12),AUG_26!G12,0)+IF(ISNUMBER(SEP_26!G12),SEP_26!G12,0))/3)</f>
        <v>0</v>
      </c>
      <c r="N12" s="67">
        <f t="shared" si="5"/>
        <v>0</v>
      </c>
      <c r="O12" s="67">
        <f t="shared" si="6"/>
        <v>0</v>
      </c>
      <c r="P12" s="67">
        <f t="shared" si="7"/>
        <v>0</v>
      </c>
      <c r="Q12" s="68" t="str">
        <f t="shared" si="8"/>
        <v/>
      </c>
      <c r="R12" s="69" t="str">
        <f t="shared" si="9"/>
        <v>STOCKOUT</v>
      </c>
      <c r="S12" s="69" t="str">
        <f t="shared" si="10"/>
        <v>N/A</v>
      </c>
      <c r="T12" s="60"/>
    </row>
    <row r="13" spans="1:20" ht="16.5" customHeight="1" x14ac:dyDescent="0.35">
      <c r="A13" s="71" t="str">
        <f>IF(JAN_26!A13="","",JAN_26!A13)</f>
        <v>Amoxicilline 500</v>
      </c>
      <c r="B13" s="71" t="str">
        <f>IF(JAN_26!B13="","",JAN_26!B13)</f>
        <v>tablets</v>
      </c>
      <c r="C13" s="53">
        <f>IF(JAN_26!C13="","",JAN_26!C13)</f>
        <v>50</v>
      </c>
      <c r="D13" s="53">
        <f>IF(AUG_26!A13="","",AUG_26!F13)</f>
        <v>600</v>
      </c>
      <c r="E13" s="61"/>
      <c r="F13" s="53">
        <f t="shared" si="0"/>
        <v>600</v>
      </c>
      <c r="G13" s="61"/>
      <c r="H13" s="61"/>
      <c r="I13" s="53">
        <f t="shared" si="1"/>
        <v>0</v>
      </c>
      <c r="J13" s="53" t="str">
        <f t="shared" si="2"/>
        <v/>
      </c>
      <c r="K13" s="53">
        <f t="shared" si="3"/>
        <v>0</v>
      </c>
      <c r="L13" s="53">
        <f t="shared" si="4"/>
        <v>30000</v>
      </c>
      <c r="M13" s="64">
        <f>IF(A13="",0,(IF(ISNUMBER(JUL_26!G13),JUL_26!G13,0)+IF(ISNUMBER(AUG_26!G13),AUG_26!G13,0)+IF(ISNUMBER(SEP_26!G13),SEP_26!G13,0))/3)</f>
        <v>0</v>
      </c>
      <c r="N13" s="64">
        <f t="shared" si="5"/>
        <v>0</v>
      </c>
      <c r="O13" s="64">
        <f t="shared" si="6"/>
        <v>0</v>
      </c>
      <c r="P13" s="64">
        <f t="shared" si="7"/>
        <v>0</v>
      </c>
      <c r="Q13" s="65" t="str">
        <f t="shared" si="8"/>
        <v/>
      </c>
      <c r="R13" s="66" t="str">
        <f t="shared" si="9"/>
        <v>OVERSTOCK</v>
      </c>
      <c r="S13" s="66" t="str">
        <f t="shared" si="10"/>
        <v>N/A</v>
      </c>
      <c r="T13" s="60"/>
    </row>
    <row r="14" spans="1:20" ht="16.5" customHeight="1" x14ac:dyDescent="0.35">
      <c r="A14" s="72" t="str">
        <f>IF(JAN_26!A14="","",JAN_26!A14)</f>
        <v>Amoxicilline syrup 125 mg</v>
      </c>
      <c r="B14" s="72" t="str">
        <f>IF(JAN_26!B14="","",JAN_26!B14)</f>
        <v>bottle</v>
      </c>
      <c r="C14" s="55">
        <f>IF(JAN_26!C14="","",JAN_26!C14)</f>
        <v>1000</v>
      </c>
      <c r="D14" s="55">
        <f>IF(AUG_26!A14="","",AUG_26!F14)</f>
        <v>0</v>
      </c>
      <c r="E14" s="61"/>
      <c r="F14" s="55">
        <f t="shared" si="0"/>
        <v>0</v>
      </c>
      <c r="G14" s="61"/>
      <c r="H14" s="61"/>
      <c r="I14" s="55">
        <f t="shared" si="1"/>
        <v>0</v>
      </c>
      <c r="J14" s="55" t="str">
        <f t="shared" si="2"/>
        <v/>
      </c>
      <c r="K14" s="55">
        <f t="shared" si="3"/>
        <v>0</v>
      </c>
      <c r="L14" s="55">
        <f t="shared" si="4"/>
        <v>0</v>
      </c>
      <c r="M14" s="67">
        <f>IF(A14="",0,(IF(ISNUMBER(JUL_26!G14),JUL_26!G14,0)+IF(ISNUMBER(AUG_26!G14),AUG_26!G14,0)+IF(ISNUMBER(SEP_26!G14),SEP_26!G14,0))/3)</f>
        <v>0</v>
      </c>
      <c r="N14" s="67">
        <f t="shared" si="5"/>
        <v>0</v>
      </c>
      <c r="O14" s="67">
        <f t="shared" si="6"/>
        <v>0</v>
      </c>
      <c r="P14" s="67">
        <f t="shared" si="7"/>
        <v>0</v>
      </c>
      <c r="Q14" s="68" t="str">
        <f t="shared" si="8"/>
        <v/>
      </c>
      <c r="R14" s="69" t="str">
        <f t="shared" si="9"/>
        <v>STOCKOUT</v>
      </c>
      <c r="S14" s="69" t="str">
        <f t="shared" si="10"/>
        <v>N/A</v>
      </c>
      <c r="T14" s="60"/>
    </row>
    <row r="15" spans="1:20" ht="16.5" customHeight="1" x14ac:dyDescent="0.35">
      <c r="A15" s="71" t="str">
        <f>IF(JAN_26!A15="","",JAN_26!A15)</f>
        <v>Amoxicilline syrup 250mg</v>
      </c>
      <c r="B15" s="71" t="str">
        <f>IF(JAN_26!B15="","",JAN_26!B15)</f>
        <v>bottle</v>
      </c>
      <c r="C15" s="53">
        <f>IF(JAN_26!C15="","",JAN_26!C15)</f>
        <v>1000</v>
      </c>
      <c r="D15" s="53">
        <f>IF(AUG_26!A15="","",AUG_26!F15)</f>
        <v>6</v>
      </c>
      <c r="E15" s="61"/>
      <c r="F15" s="53">
        <f t="shared" si="0"/>
        <v>6</v>
      </c>
      <c r="G15" s="61"/>
      <c r="H15" s="61"/>
      <c r="I15" s="53">
        <f t="shared" si="1"/>
        <v>0</v>
      </c>
      <c r="J15" s="53" t="str">
        <f t="shared" si="2"/>
        <v/>
      </c>
      <c r="K15" s="53">
        <f t="shared" si="3"/>
        <v>0</v>
      </c>
      <c r="L15" s="53">
        <f t="shared" si="4"/>
        <v>6000</v>
      </c>
      <c r="M15" s="64">
        <f>IF(A15="",0,(IF(ISNUMBER(JUL_26!G15),JUL_26!G15,0)+IF(ISNUMBER(AUG_26!G15),AUG_26!G15,0)+IF(ISNUMBER(SEP_26!G15),SEP_26!G15,0))/3)</f>
        <v>0</v>
      </c>
      <c r="N15" s="64">
        <f t="shared" si="5"/>
        <v>0</v>
      </c>
      <c r="O15" s="64">
        <f t="shared" si="6"/>
        <v>0</v>
      </c>
      <c r="P15" s="64">
        <f t="shared" si="7"/>
        <v>0</v>
      </c>
      <c r="Q15" s="65" t="str">
        <f t="shared" si="8"/>
        <v/>
      </c>
      <c r="R15" s="66" t="str">
        <f t="shared" si="9"/>
        <v>OVERSTOCK</v>
      </c>
      <c r="S15" s="66" t="str">
        <f t="shared" si="10"/>
        <v>N/A</v>
      </c>
      <c r="T15" s="60"/>
    </row>
    <row r="16" spans="1:20" ht="16.5" customHeight="1" x14ac:dyDescent="0.35">
      <c r="A16" s="72" t="str">
        <f>IF(JAN_26!A16="","",JAN_26!A16)</f>
        <v>Amoxiclav tabs</v>
      </c>
      <c r="B16" s="72" t="str">
        <f>IF(JAN_26!B16="","",JAN_26!B16)</f>
        <v>tablets</v>
      </c>
      <c r="C16" s="55">
        <f>IF(JAN_26!C16="","",JAN_26!C16)</f>
        <v>280</v>
      </c>
      <c r="D16" s="55">
        <f>IF(AUG_26!A16="","",AUG_26!F16)</f>
        <v>0</v>
      </c>
      <c r="E16" s="61"/>
      <c r="F16" s="55">
        <f t="shared" si="0"/>
        <v>0</v>
      </c>
      <c r="G16" s="61"/>
      <c r="H16" s="61"/>
      <c r="I16" s="55">
        <f t="shared" si="1"/>
        <v>0</v>
      </c>
      <c r="J16" s="55" t="str">
        <f t="shared" si="2"/>
        <v/>
      </c>
      <c r="K16" s="55">
        <f t="shared" si="3"/>
        <v>0</v>
      </c>
      <c r="L16" s="55">
        <f t="shared" si="4"/>
        <v>0</v>
      </c>
      <c r="M16" s="67">
        <f>IF(A16="",0,(IF(ISNUMBER(JUL_26!G16),JUL_26!G16,0)+IF(ISNUMBER(AUG_26!G16),AUG_26!G16,0)+IF(ISNUMBER(SEP_26!G16),SEP_26!G16,0))/3)</f>
        <v>0</v>
      </c>
      <c r="N16" s="67">
        <f t="shared" si="5"/>
        <v>0</v>
      </c>
      <c r="O16" s="67">
        <f t="shared" si="6"/>
        <v>0</v>
      </c>
      <c r="P16" s="67">
        <f t="shared" si="7"/>
        <v>0</v>
      </c>
      <c r="Q16" s="68" t="str">
        <f t="shared" si="8"/>
        <v/>
      </c>
      <c r="R16" s="69" t="str">
        <f t="shared" si="9"/>
        <v>STOCKOUT</v>
      </c>
      <c r="S16" s="69" t="str">
        <f t="shared" si="10"/>
        <v>N/A</v>
      </c>
      <c r="T16" s="60"/>
    </row>
    <row r="17" spans="1:20" ht="16.5" customHeight="1" x14ac:dyDescent="0.35">
      <c r="A17" s="71" t="str">
        <f>IF(JAN_26!A17="","",JAN_26!A17)</f>
        <v>Ampicilline injection</v>
      </c>
      <c r="B17" s="71" t="str">
        <f>IF(JAN_26!B17="","",JAN_26!B17)</f>
        <v>box</v>
      </c>
      <c r="C17" s="53">
        <f>IF(JAN_26!C17="","",JAN_26!C17)</f>
        <v>500</v>
      </c>
      <c r="D17" s="53">
        <f>IF(AUG_26!A17="","",AUG_26!F17)</f>
        <v>176</v>
      </c>
      <c r="E17" s="61"/>
      <c r="F17" s="53">
        <f t="shared" si="0"/>
        <v>176</v>
      </c>
      <c r="G17" s="61"/>
      <c r="H17" s="61"/>
      <c r="I17" s="53">
        <f t="shared" si="1"/>
        <v>0</v>
      </c>
      <c r="J17" s="53" t="str">
        <f t="shared" si="2"/>
        <v/>
      </c>
      <c r="K17" s="53">
        <f t="shared" si="3"/>
        <v>0</v>
      </c>
      <c r="L17" s="53">
        <f t="shared" si="4"/>
        <v>88000</v>
      </c>
      <c r="M17" s="64">
        <f>IF(A17="",0,(IF(ISNUMBER(JUL_26!G17),JUL_26!G17,0)+IF(ISNUMBER(AUG_26!G17),AUG_26!G17,0)+IF(ISNUMBER(SEP_26!G17),SEP_26!G17,0))/3)</f>
        <v>0</v>
      </c>
      <c r="N17" s="64">
        <f t="shared" si="5"/>
        <v>0</v>
      </c>
      <c r="O17" s="64">
        <f t="shared" si="6"/>
        <v>0</v>
      </c>
      <c r="P17" s="64">
        <f t="shared" si="7"/>
        <v>0</v>
      </c>
      <c r="Q17" s="65" t="str">
        <f t="shared" si="8"/>
        <v/>
      </c>
      <c r="R17" s="66" t="str">
        <f t="shared" si="9"/>
        <v>OVERSTOCK</v>
      </c>
      <c r="S17" s="66" t="str">
        <f t="shared" si="10"/>
        <v>N/A</v>
      </c>
      <c r="T17" s="60"/>
    </row>
    <row r="18" spans="1:20" ht="16.5" customHeight="1" x14ac:dyDescent="0.35">
      <c r="A18" s="72" t="str">
        <f>IF(JAN_26!A18="","",JAN_26!A18)</f>
        <v>Ampiclox capsules</v>
      </c>
      <c r="B18" s="72" t="str">
        <f>IF(JAN_26!B18="","",JAN_26!B18)</f>
        <v>box</v>
      </c>
      <c r="C18" s="55">
        <f>IF(JAN_26!C18="","",JAN_26!C18)</f>
        <v>60</v>
      </c>
      <c r="D18" s="55">
        <f>IF(AUG_26!A18="","",AUG_26!F18)</f>
        <v>0</v>
      </c>
      <c r="E18" s="61"/>
      <c r="F18" s="55">
        <f t="shared" si="0"/>
        <v>0</v>
      </c>
      <c r="G18" s="61"/>
      <c r="H18" s="61"/>
      <c r="I18" s="55">
        <f t="shared" si="1"/>
        <v>0</v>
      </c>
      <c r="J18" s="55" t="str">
        <f t="shared" si="2"/>
        <v/>
      </c>
      <c r="K18" s="55">
        <f t="shared" si="3"/>
        <v>0</v>
      </c>
      <c r="L18" s="55">
        <f t="shared" si="4"/>
        <v>0</v>
      </c>
      <c r="M18" s="67">
        <f>IF(A18="",0,(IF(ISNUMBER(JUL_26!G18),JUL_26!G18,0)+IF(ISNUMBER(AUG_26!G18),AUG_26!G18,0)+IF(ISNUMBER(SEP_26!G18),SEP_26!G18,0))/3)</f>
        <v>0</v>
      </c>
      <c r="N18" s="67">
        <f t="shared" si="5"/>
        <v>0</v>
      </c>
      <c r="O18" s="67">
        <f t="shared" si="6"/>
        <v>0</v>
      </c>
      <c r="P18" s="67">
        <f t="shared" si="7"/>
        <v>0</v>
      </c>
      <c r="Q18" s="68" t="str">
        <f t="shared" si="8"/>
        <v/>
      </c>
      <c r="R18" s="69" t="str">
        <f t="shared" si="9"/>
        <v>STOCKOUT</v>
      </c>
      <c r="S18" s="69" t="str">
        <f t="shared" si="10"/>
        <v>N/A</v>
      </c>
      <c r="T18" s="60"/>
    </row>
    <row r="19" spans="1:20" ht="16.5" customHeight="1" x14ac:dyDescent="0.35">
      <c r="A19" s="71" t="str">
        <f>IF(JAN_26!A19="","",JAN_26!A19)</f>
        <v>Ampiclox syrup</v>
      </c>
      <c r="B19" s="71" t="str">
        <f>IF(JAN_26!B19="","",JAN_26!B19)</f>
        <v>bottle</v>
      </c>
      <c r="C19" s="53">
        <f>IF(JAN_26!C19="","",JAN_26!C19)</f>
        <v>1200</v>
      </c>
      <c r="D19" s="53">
        <f>IF(AUG_26!A19="","",AUG_26!F19)</f>
        <v>0</v>
      </c>
      <c r="E19" s="61"/>
      <c r="F19" s="53">
        <f t="shared" si="0"/>
        <v>0</v>
      </c>
      <c r="G19" s="61"/>
      <c r="H19" s="61"/>
      <c r="I19" s="53">
        <f t="shared" si="1"/>
        <v>0</v>
      </c>
      <c r="J19" s="53" t="str">
        <f t="shared" si="2"/>
        <v/>
      </c>
      <c r="K19" s="53">
        <f t="shared" si="3"/>
        <v>0</v>
      </c>
      <c r="L19" s="53">
        <f t="shared" si="4"/>
        <v>0</v>
      </c>
      <c r="M19" s="64">
        <f>IF(A19="",0,(IF(ISNUMBER(JUL_26!G19),JUL_26!G19,0)+IF(ISNUMBER(AUG_26!G19),AUG_26!G19,0)+IF(ISNUMBER(SEP_26!G19),SEP_26!G19,0))/3)</f>
        <v>0</v>
      </c>
      <c r="N19" s="64">
        <f t="shared" si="5"/>
        <v>0</v>
      </c>
      <c r="O19" s="64">
        <f t="shared" si="6"/>
        <v>0</v>
      </c>
      <c r="P19" s="64">
        <f t="shared" si="7"/>
        <v>0</v>
      </c>
      <c r="Q19" s="65" t="str">
        <f t="shared" si="8"/>
        <v/>
      </c>
      <c r="R19" s="66" t="str">
        <f t="shared" si="9"/>
        <v>STOCKOUT</v>
      </c>
      <c r="S19" s="66" t="str">
        <f t="shared" si="10"/>
        <v>N/A</v>
      </c>
      <c r="T19" s="60"/>
    </row>
    <row r="20" spans="1:20" ht="16.5" customHeight="1" x14ac:dyDescent="0.35">
      <c r="A20" s="72" t="str">
        <f>IF(JAN_26!A20="","",JAN_26!A20)</f>
        <v>Analgin Inj</v>
      </c>
      <c r="B20" s="72" t="str">
        <f>IF(JAN_26!B20="","",JAN_26!B20)</f>
        <v>Packet</v>
      </c>
      <c r="C20" s="55">
        <f>IF(JAN_26!C20="","",JAN_26!C20)</f>
        <v>500</v>
      </c>
      <c r="D20" s="55">
        <f>IF(AUG_26!A20="","",AUG_26!F20)</f>
        <v>0</v>
      </c>
      <c r="E20" s="61"/>
      <c r="F20" s="55">
        <f t="shared" si="0"/>
        <v>0</v>
      </c>
      <c r="G20" s="61"/>
      <c r="H20" s="61"/>
      <c r="I20" s="55">
        <f t="shared" si="1"/>
        <v>0</v>
      </c>
      <c r="J20" s="55" t="str">
        <f t="shared" si="2"/>
        <v/>
      </c>
      <c r="K20" s="55">
        <f t="shared" si="3"/>
        <v>0</v>
      </c>
      <c r="L20" s="55">
        <f t="shared" si="4"/>
        <v>0</v>
      </c>
      <c r="M20" s="67">
        <f>IF(A20="",0,(IF(ISNUMBER(JUL_26!G20),JUL_26!G20,0)+IF(ISNUMBER(AUG_26!G20),AUG_26!G20,0)+IF(ISNUMBER(SEP_26!G20),SEP_26!G20,0))/3)</f>
        <v>0</v>
      </c>
      <c r="N20" s="67">
        <f t="shared" si="5"/>
        <v>0</v>
      </c>
      <c r="O20" s="67">
        <f t="shared" si="6"/>
        <v>0</v>
      </c>
      <c r="P20" s="67">
        <f t="shared" si="7"/>
        <v>0</v>
      </c>
      <c r="Q20" s="68" t="str">
        <f t="shared" si="8"/>
        <v/>
      </c>
      <c r="R20" s="69" t="str">
        <f t="shared" si="9"/>
        <v>STOCKOUT</v>
      </c>
      <c r="S20" s="69" t="str">
        <f t="shared" si="10"/>
        <v>N/A</v>
      </c>
      <c r="T20" s="60"/>
    </row>
    <row r="21" spans="1:20" ht="16.5" customHeight="1" x14ac:dyDescent="0.35">
      <c r="A21" s="71" t="str">
        <f>IF(JAN_26!A21="","",JAN_26!A21)</f>
        <v>antacid</v>
      </c>
      <c r="B21" s="71" t="str">
        <f>IF(JAN_26!B21="","",JAN_26!B21)</f>
        <v>tab</v>
      </c>
      <c r="C21" s="53">
        <f>IF(JAN_26!C21="","",JAN_26!C21)</f>
        <v>25</v>
      </c>
      <c r="D21" s="53">
        <f>IF(AUG_26!A21="","",AUG_26!F21)</f>
        <v>0</v>
      </c>
      <c r="E21" s="61"/>
      <c r="F21" s="53">
        <f t="shared" si="0"/>
        <v>0</v>
      </c>
      <c r="G21" s="61"/>
      <c r="H21" s="61"/>
      <c r="I21" s="53">
        <f t="shared" si="1"/>
        <v>0</v>
      </c>
      <c r="J21" s="53" t="str">
        <f t="shared" si="2"/>
        <v/>
      </c>
      <c r="K21" s="53">
        <f t="shared" si="3"/>
        <v>0</v>
      </c>
      <c r="L21" s="53">
        <f t="shared" si="4"/>
        <v>0</v>
      </c>
      <c r="M21" s="64">
        <f>IF(A21="",0,(IF(ISNUMBER(JUL_26!G21),JUL_26!G21,0)+IF(ISNUMBER(AUG_26!G21),AUG_26!G21,0)+IF(ISNUMBER(SEP_26!G21),SEP_26!G21,0))/3)</f>
        <v>0</v>
      </c>
      <c r="N21" s="64">
        <f t="shared" si="5"/>
        <v>0</v>
      </c>
      <c r="O21" s="64">
        <f t="shared" si="6"/>
        <v>0</v>
      </c>
      <c r="P21" s="64">
        <f t="shared" si="7"/>
        <v>0</v>
      </c>
      <c r="Q21" s="65" t="str">
        <f t="shared" si="8"/>
        <v/>
      </c>
      <c r="R21" s="66" t="str">
        <f t="shared" si="9"/>
        <v>STOCKOUT</v>
      </c>
      <c r="S21" s="66" t="str">
        <f t="shared" si="10"/>
        <v>N/A</v>
      </c>
      <c r="T21" s="60"/>
    </row>
    <row r="22" spans="1:20" ht="16.5" customHeight="1" x14ac:dyDescent="0.35">
      <c r="A22" s="72" t="str">
        <f>IF(JAN_26!A22="","",JAN_26!A22)</f>
        <v>Antagex (para+tramadol)</v>
      </c>
      <c r="B22" s="72" t="str">
        <f>IF(JAN_26!B22="","",JAN_26!B22)</f>
        <v>tablets</v>
      </c>
      <c r="C22" s="55">
        <f>IF(JAN_26!C22="","",JAN_26!C22)</f>
        <v>140</v>
      </c>
      <c r="D22" s="55">
        <f>IF(AUG_26!A22="","",AUG_26!F22)</f>
        <v>0</v>
      </c>
      <c r="E22" s="61"/>
      <c r="F22" s="55">
        <f t="shared" si="0"/>
        <v>0</v>
      </c>
      <c r="G22" s="61"/>
      <c r="H22" s="61"/>
      <c r="I22" s="55">
        <f t="shared" si="1"/>
        <v>0</v>
      </c>
      <c r="J22" s="55" t="str">
        <f t="shared" si="2"/>
        <v/>
      </c>
      <c r="K22" s="55">
        <f t="shared" si="3"/>
        <v>0</v>
      </c>
      <c r="L22" s="55">
        <f t="shared" si="4"/>
        <v>0</v>
      </c>
      <c r="M22" s="67">
        <f>IF(A22="",0,(IF(ISNUMBER(JUL_26!G22),JUL_26!G22,0)+IF(ISNUMBER(AUG_26!G22),AUG_26!G22,0)+IF(ISNUMBER(SEP_26!G22),SEP_26!G22,0))/3)</f>
        <v>0</v>
      </c>
      <c r="N22" s="67">
        <f t="shared" si="5"/>
        <v>0</v>
      </c>
      <c r="O22" s="67">
        <f t="shared" si="6"/>
        <v>0</v>
      </c>
      <c r="P22" s="67">
        <f t="shared" si="7"/>
        <v>0</v>
      </c>
      <c r="Q22" s="68" t="str">
        <f t="shared" si="8"/>
        <v/>
      </c>
      <c r="R22" s="69" t="str">
        <f t="shared" si="9"/>
        <v>STOCKOUT</v>
      </c>
      <c r="S22" s="69" t="str">
        <f t="shared" si="10"/>
        <v>N/A</v>
      </c>
      <c r="T22" s="60"/>
    </row>
    <row r="23" spans="1:20" ht="16.5" customHeight="1" x14ac:dyDescent="0.35">
      <c r="A23" s="71" t="str">
        <f>IF(JAN_26!A23="","",JAN_26!A23)</f>
        <v>apfer</v>
      </c>
      <c r="B23" s="71" t="str">
        <f>IF(JAN_26!B23="","",JAN_26!B23)</f>
        <v>syrup</v>
      </c>
      <c r="C23" s="53">
        <f>IF(JAN_26!C23="","",JAN_26!C23)</f>
        <v>1500</v>
      </c>
      <c r="D23" s="53">
        <f>IF(AUG_26!A23="","",AUG_26!F23)</f>
        <v>0</v>
      </c>
      <c r="E23" s="61"/>
      <c r="F23" s="53">
        <f t="shared" si="0"/>
        <v>0</v>
      </c>
      <c r="G23" s="61"/>
      <c r="H23" s="61"/>
      <c r="I23" s="53">
        <f t="shared" si="1"/>
        <v>0</v>
      </c>
      <c r="J23" s="53" t="str">
        <f t="shared" si="2"/>
        <v/>
      </c>
      <c r="K23" s="53">
        <f t="shared" si="3"/>
        <v>0</v>
      </c>
      <c r="L23" s="53">
        <f t="shared" si="4"/>
        <v>0</v>
      </c>
      <c r="M23" s="64">
        <f>IF(A23="",0,(IF(ISNUMBER(JUL_26!G23),JUL_26!G23,0)+IF(ISNUMBER(AUG_26!G23),AUG_26!G23,0)+IF(ISNUMBER(SEP_26!G23),SEP_26!G23,0))/3)</f>
        <v>0</v>
      </c>
      <c r="N23" s="64">
        <f t="shared" si="5"/>
        <v>0</v>
      </c>
      <c r="O23" s="64">
        <f t="shared" si="6"/>
        <v>0</v>
      </c>
      <c r="P23" s="64">
        <f t="shared" si="7"/>
        <v>0</v>
      </c>
      <c r="Q23" s="65" t="str">
        <f t="shared" si="8"/>
        <v/>
      </c>
      <c r="R23" s="66" t="str">
        <f t="shared" si="9"/>
        <v>STOCKOUT</v>
      </c>
      <c r="S23" s="66" t="str">
        <f t="shared" si="10"/>
        <v>N/A</v>
      </c>
      <c r="T23" s="60"/>
    </row>
    <row r="24" spans="1:20" ht="16.5" customHeight="1" x14ac:dyDescent="0.35">
      <c r="A24" s="72" t="str">
        <f>IF(JAN_26!A24="","",JAN_26!A24)</f>
        <v>artemether 80mg</v>
      </c>
      <c r="B24" s="72" t="str">
        <f>IF(JAN_26!B24="","",JAN_26!B24)</f>
        <v>amp</v>
      </c>
      <c r="C24" s="55">
        <f>IF(JAN_26!C24="","",JAN_26!C24)</f>
        <v>600</v>
      </c>
      <c r="D24" s="55">
        <f>IF(AUG_26!A24="","",AUG_26!F24)</f>
        <v>72</v>
      </c>
      <c r="E24" s="61"/>
      <c r="F24" s="55">
        <f t="shared" si="0"/>
        <v>72</v>
      </c>
      <c r="G24" s="61"/>
      <c r="H24" s="61"/>
      <c r="I24" s="55">
        <f t="shared" si="1"/>
        <v>0</v>
      </c>
      <c r="J24" s="55" t="str">
        <f t="shared" si="2"/>
        <v/>
      </c>
      <c r="K24" s="55">
        <f t="shared" si="3"/>
        <v>0</v>
      </c>
      <c r="L24" s="55">
        <f t="shared" si="4"/>
        <v>43200</v>
      </c>
      <c r="M24" s="67">
        <f>IF(A24="",0,(IF(ISNUMBER(JUL_26!G24),JUL_26!G24,0)+IF(ISNUMBER(AUG_26!G24),AUG_26!G24,0)+IF(ISNUMBER(SEP_26!G24),SEP_26!G24,0))/3)</f>
        <v>0</v>
      </c>
      <c r="N24" s="67">
        <f t="shared" si="5"/>
        <v>0</v>
      </c>
      <c r="O24" s="67">
        <f t="shared" si="6"/>
        <v>0</v>
      </c>
      <c r="P24" s="67">
        <f t="shared" si="7"/>
        <v>0</v>
      </c>
      <c r="Q24" s="68" t="str">
        <f t="shared" si="8"/>
        <v/>
      </c>
      <c r="R24" s="69" t="str">
        <f t="shared" si="9"/>
        <v>OVERSTOCK</v>
      </c>
      <c r="S24" s="69" t="str">
        <f t="shared" si="10"/>
        <v>N/A</v>
      </c>
      <c r="T24" s="60"/>
    </row>
    <row r="25" spans="1:20" ht="16.5" customHeight="1" x14ac:dyDescent="0.35">
      <c r="A25" s="71" t="str">
        <f>IF(JAN_26!A25="","",JAN_26!A25)</f>
        <v>Artemether/lum  syrup</v>
      </c>
      <c r="B25" s="71" t="str">
        <f>IF(JAN_26!B25="","",JAN_26!B25)</f>
        <v>bottle</v>
      </c>
      <c r="C25" s="53">
        <f>IF(JAN_26!C25="","",JAN_26!C25)</f>
        <v>1700</v>
      </c>
      <c r="D25" s="53">
        <f>IF(AUG_26!A25="","",AUG_26!F25)</f>
        <v>94</v>
      </c>
      <c r="E25" s="61"/>
      <c r="F25" s="53">
        <f t="shared" si="0"/>
        <v>94</v>
      </c>
      <c r="G25" s="61"/>
      <c r="H25" s="61"/>
      <c r="I25" s="53">
        <f t="shared" si="1"/>
        <v>0</v>
      </c>
      <c r="J25" s="53" t="str">
        <f t="shared" si="2"/>
        <v/>
      </c>
      <c r="K25" s="53">
        <f t="shared" si="3"/>
        <v>0</v>
      </c>
      <c r="L25" s="53">
        <f t="shared" si="4"/>
        <v>159800</v>
      </c>
      <c r="M25" s="64">
        <f>IF(A25="",0,(IF(ISNUMBER(JUL_26!G25),JUL_26!G25,0)+IF(ISNUMBER(AUG_26!G25),AUG_26!G25,0)+IF(ISNUMBER(SEP_26!G25),SEP_26!G25,0))/3)</f>
        <v>0</v>
      </c>
      <c r="N25" s="64">
        <f t="shared" si="5"/>
        <v>0</v>
      </c>
      <c r="O25" s="64">
        <f t="shared" si="6"/>
        <v>0</v>
      </c>
      <c r="P25" s="64">
        <f t="shared" si="7"/>
        <v>0</v>
      </c>
      <c r="Q25" s="65" t="str">
        <f t="shared" si="8"/>
        <v/>
      </c>
      <c r="R25" s="66" t="str">
        <f t="shared" si="9"/>
        <v>OVERSTOCK</v>
      </c>
      <c r="S25" s="66" t="str">
        <f t="shared" si="10"/>
        <v>N/A</v>
      </c>
      <c r="T25" s="60"/>
    </row>
    <row r="26" spans="1:20" ht="16.5" customHeight="1" x14ac:dyDescent="0.35">
      <c r="A26" s="72" t="str">
        <f>IF(JAN_26!A26="","",JAN_26!A26)</f>
        <v>artesunate inj 60mg</v>
      </c>
      <c r="B26" s="72" t="str">
        <f>IF(JAN_26!B26="","",JAN_26!B26)</f>
        <v>vial</v>
      </c>
      <c r="C26" s="55">
        <f>IF(JAN_26!C26="","",JAN_26!C26)</f>
        <v>1000</v>
      </c>
      <c r="D26" s="55">
        <f>IF(AUG_26!A26="","",AUG_26!F26)</f>
        <v>848</v>
      </c>
      <c r="E26" s="61"/>
      <c r="F26" s="55">
        <f t="shared" si="0"/>
        <v>848</v>
      </c>
      <c r="G26" s="61"/>
      <c r="H26" s="61"/>
      <c r="I26" s="55">
        <f t="shared" si="1"/>
        <v>0</v>
      </c>
      <c r="J26" s="55" t="str">
        <f t="shared" si="2"/>
        <v/>
      </c>
      <c r="K26" s="55">
        <f t="shared" si="3"/>
        <v>0</v>
      </c>
      <c r="L26" s="55">
        <f t="shared" si="4"/>
        <v>848000</v>
      </c>
      <c r="M26" s="67">
        <f>IF(A26="",0,(IF(ISNUMBER(JUL_26!G26),JUL_26!G26,0)+IF(ISNUMBER(AUG_26!G26),AUG_26!G26,0)+IF(ISNUMBER(SEP_26!G26),SEP_26!G26,0))/3)</f>
        <v>0</v>
      </c>
      <c r="N26" s="67">
        <f t="shared" si="5"/>
        <v>0</v>
      </c>
      <c r="O26" s="67">
        <f t="shared" si="6"/>
        <v>0</v>
      </c>
      <c r="P26" s="67">
        <f t="shared" si="7"/>
        <v>0</v>
      </c>
      <c r="Q26" s="68" t="str">
        <f t="shared" si="8"/>
        <v/>
      </c>
      <c r="R26" s="69" t="str">
        <f t="shared" si="9"/>
        <v>OVERSTOCK</v>
      </c>
      <c r="S26" s="69" t="str">
        <f t="shared" si="10"/>
        <v>N/A</v>
      </c>
      <c r="T26" s="60"/>
    </row>
    <row r="27" spans="1:20" ht="16.5" customHeight="1" x14ac:dyDescent="0.35">
      <c r="A27" s="71" t="str">
        <f>IF(JAN_26!A27="","",JAN_26!A27)</f>
        <v>ASAQ 100/270mg) - 3</v>
      </c>
      <c r="B27" s="71" t="str">
        <f>IF(JAN_26!B27="","",JAN_26!B27)</f>
        <v>tablet</v>
      </c>
      <c r="C27" s="53">
        <f>IF(JAN_26!C27="","",JAN_26!C27)</f>
        <v>160</v>
      </c>
      <c r="D27" s="53">
        <f>IF(AUG_26!A27="","",AUG_26!F27)</f>
        <v>0</v>
      </c>
      <c r="E27" s="61"/>
      <c r="F27" s="53">
        <f t="shared" si="0"/>
        <v>0</v>
      </c>
      <c r="G27" s="61"/>
      <c r="H27" s="61"/>
      <c r="I27" s="53">
        <f t="shared" si="1"/>
        <v>0</v>
      </c>
      <c r="J27" s="53" t="str">
        <f t="shared" si="2"/>
        <v/>
      </c>
      <c r="K27" s="53">
        <f t="shared" si="3"/>
        <v>0</v>
      </c>
      <c r="L27" s="53">
        <f t="shared" si="4"/>
        <v>0</v>
      </c>
      <c r="M27" s="64">
        <f>IF(A27="",0,(IF(ISNUMBER(JUL_26!G27),JUL_26!G27,0)+IF(ISNUMBER(AUG_26!G27),AUG_26!G27,0)+IF(ISNUMBER(SEP_26!G27),SEP_26!G27,0))/3)</f>
        <v>0</v>
      </c>
      <c r="N27" s="64">
        <f t="shared" si="5"/>
        <v>0</v>
      </c>
      <c r="O27" s="64">
        <f t="shared" si="6"/>
        <v>0</v>
      </c>
      <c r="P27" s="64">
        <f t="shared" si="7"/>
        <v>0</v>
      </c>
      <c r="Q27" s="65" t="str">
        <f t="shared" si="8"/>
        <v/>
      </c>
      <c r="R27" s="66" t="str">
        <f t="shared" si="9"/>
        <v>STOCKOUT</v>
      </c>
      <c r="S27" s="66" t="str">
        <f t="shared" si="10"/>
        <v>N/A</v>
      </c>
      <c r="T27" s="60"/>
    </row>
    <row r="28" spans="1:20" ht="16.5" customHeight="1" x14ac:dyDescent="0.35">
      <c r="A28" s="72" t="str">
        <f>IF(JAN_26!A28="","",JAN_26!A28)</f>
        <v>ASAQ 100/270mg) - 6</v>
      </c>
      <c r="B28" s="72" t="str">
        <f>IF(JAN_26!B28="","",JAN_26!B28)</f>
        <v>tablet</v>
      </c>
      <c r="C28" s="55">
        <f>IF(JAN_26!C28="","",JAN_26!C28)</f>
        <v>160</v>
      </c>
      <c r="D28" s="55">
        <f>IF(AUG_26!A28="","",AUG_26!F28)</f>
        <v>0</v>
      </c>
      <c r="E28" s="61"/>
      <c r="F28" s="55">
        <f t="shared" si="0"/>
        <v>0</v>
      </c>
      <c r="G28" s="61"/>
      <c r="H28" s="61"/>
      <c r="I28" s="55">
        <f t="shared" si="1"/>
        <v>0</v>
      </c>
      <c r="J28" s="55" t="str">
        <f t="shared" si="2"/>
        <v/>
      </c>
      <c r="K28" s="55">
        <f t="shared" si="3"/>
        <v>0</v>
      </c>
      <c r="L28" s="55">
        <f t="shared" si="4"/>
        <v>0</v>
      </c>
      <c r="M28" s="67">
        <f>IF(A28="",0,(IF(ISNUMBER(JUL_26!G28),JUL_26!G28,0)+IF(ISNUMBER(AUG_26!G28),AUG_26!G28,0)+IF(ISNUMBER(SEP_26!G28),SEP_26!G28,0))/3)</f>
        <v>0</v>
      </c>
      <c r="N28" s="67">
        <f t="shared" si="5"/>
        <v>0</v>
      </c>
      <c r="O28" s="67">
        <f t="shared" si="6"/>
        <v>0</v>
      </c>
      <c r="P28" s="67">
        <f t="shared" si="7"/>
        <v>0</v>
      </c>
      <c r="Q28" s="68" t="str">
        <f t="shared" si="8"/>
        <v/>
      </c>
      <c r="R28" s="69" t="str">
        <f t="shared" si="9"/>
        <v>STOCKOUT</v>
      </c>
      <c r="S28" s="69" t="str">
        <f t="shared" si="10"/>
        <v>N/A</v>
      </c>
      <c r="T28" s="60"/>
    </row>
    <row r="29" spans="1:20" ht="16.5" customHeight="1" x14ac:dyDescent="0.35">
      <c r="A29" s="71" t="str">
        <f>IF(JAN_26!A29="","",JAN_26!A29)</f>
        <v>asaq(25/62.5) - 3</v>
      </c>
      <c r="B29" s="71" t="str">
        <f>IF(JAN_26!B29="","",JAN_26!B29)</f>
        <v>tablet</v>
      </c>
      <c r="C29" s="53" t="str">
        <f>IF(JAN_26!C29="","",JAN_26!C29)</f>
        <v/>
      </c>
      <c r="D29" s="53">
        <f>IF(AUG_26!A29="","",AUG_26!F29)</f>
        <v>0</v>
      </c>
      <c r="E29" s="61"/>
      <c r="F29" s="53">
        <f t="shared" si="0"/>
        <v>0</v>
      </c>
      <c r="G29" s="61"/>
      <c r="H29" s="61"/>
      <c r="I29" s="53">
        <f t="shared" si="1"/>
        <v>0</v>
      </c>
      <c r="J29" s="53" t="str">
        <f t="shared" si="2"/>
        <v/>
      </c>
      <c r="K29" s="53">
        <f t="shared" si="3"/>
        <v>0</v>
      </c>
      <c r="L29" s="53">
        <f t="shared" si="4"/>
        <v>0</v>
      </c>
      <c r="M29" s="64">
        <f>IF(A29="",0,(IF(ISNUMBER(JUL_26!G29),JUL_26!G29,0)+IF(ISNUMBER(AUG_26!G29),AUG_26!G29,0)+IF(ISNUMBER(SEP_26!G29),SEP_26!G29,0))/3)</f>
        <v>0</v>
      </c>
      <c r="N29" s="64">
        <f t="shared" si="5"/>
        <v>0</v>
      </c>
      <c r="O29" s="64">
        <f t="shared" si="6"/>
        <v>0</v>
      </c>
      <c r="P29" s="64">
        <f t="shared" si="7"/>
        <v>0</v>
      </c>
      <c r="Q29" s="65" t="str">
        <f t="shared" si="8"/>
        <v/>
      </c>
      <c r="R29" s="66" t="str">
        <f t="shared" si="9"/>
        <v>STOCKOUT</v>
      </c>
      <c r="S29" s="66" t="str">
        <f t="shared" si="10"/>
        <v>N/A</v>
      </c>
      <c r="T29" s="60"/>
    </row>
    <row r="30" spans="1:20" ht="16.5" customHeight="1" x14ac:dyDescent="0.35">
      <c r="A30" s="72" t="str">
        <f>IF(JAN_26!A30="","",JAN_26!A30)</f>
        <v>asaq(50/135) - 3</v>
      </c>
      <c r="B30" s="72" t="str">
        <f>IF(JAN_26!B30="","",JAN_26!B30)</f>
        <v>tablet</v>
      </c>
      <c r="C30" s="55" t="str">
        <f>IF(JAN_26!C30="","",JAN_26!C30)</f>
        <v/>
      </c>
      <c r="D30" s="55">
        <f>IF(AUG_26!A30="","",AUG_26!F30)</f>
        <v>0</v>
      </c>
      <c r="E30" s="61"/>
      <c r="F30" s="55">
        <f t="shared" si="0"/>
        <v>0</v>
      </c>
      <c r="G30" s="61"/>
      <c r="H30" s="61"/>
      <c r="I30" s="55">
        <f t="shared" si="1"/>
        <v>0</v>
      </c>
      <c r="J30" s="55" t="str">
        <f t="shared" si="2"/>
        <v/>
      </c>
      <c r="K30" s="55">
        <f t="shared" si="3"/>
        <v>0</v>
      </c>
      <c r="L30" s="55">
        <f t="shared" si="4"/>
        <v>0</v>
      </c>
      <c r="M30" s="67">
        <f>IF(A30="",0,(IF(ISNUMBER(JUL_26!G30),JUL_26!G30,0)+IF(ISNUMBER(AUG_26!G30),AUG_26!G30,0)+IF(ISNUMBER(SEP_26!G30),SEP_26!G30,0))/3)</f>
        <v>0</v>
      </c>
      <c r="N30" s="67">
        <f t="shared" si="5"/>
        <v>0</v>
      </c>
      <c r="O30" s="67">
        <f t="shared" si="6"/>
        <v>0</v>
      </c>
      <c r="P30" s="67">
        <f t="shared" si="7"/>
        <v>0</v>
      </c>
      <c r="Q30" s="68" t="str">
        <f t="shared" si="8"/>
        <v/>
      </c>
      <c r="R30" s="69" t="str">
        <f t="shared" si="9"/>
        <v>STOCKOUT</v>
      </c>
      <c r="S30" s="69" t="str">
        <f t="shared" si="10"/>
        <v>N/A</v>
      </c>
      <c r="T30" s="60"/>
    </row>
    <row r="31" spans="1:20" ht="16.5" customHeight="1" x14ac:dyDescent="0.35">
      <c r="A31" s="71" t="str">
        <f>IF(JAN_26!A31="","",JAN_26!A31)</f>
        <v>ascabiol</v>
      </c>
      <c r="B31" s="71" t="str">
        <f>IF(JAN_26!B31="","",JAN_26!B31)</f>
        <v>bottle</v>
      </c>
      <c r="C31" s="53">
        <f>IF(JAN_26!C31="","",JAN_26!C31)</f>
        <v>1000</v>
      </c>
      <c r="D31" s="53">
        <f>IF(AUG_26!A31="","",AUG_26!F31)</f>
        <v>0</v>
      </c>
      <c r="E31" s="61"/>
      <c r="F31" s="53">
        <f t="shared" si="0"/>
        <v>0</v>
      </c>
      <c r="G31" s="61"/>
      <c r="H31" s="61"/>
      <c r="I31" s="53">
        <f t="shared" si="1"/>
        <v>0</v>
      </c>
      <c r="J31" s="53" t="str">
        <f t="shared" si="2"/>
        <v/>
      </c>
      <c r="K31" s="53">
        <f t="shared" si="3"/>
        <v>0</v>
      </c>
      <c r="L31" s="53">
        <f t="shared" si="4"/>
        <v>0</v>
      </c>
      <c r="M31" s="64">
        <f>IF(A31="",0,(IF(ISNUMBER(JUL_26!G31),JUL_26!G31,0)+IF(ISNUMBER(AUG_26!G31),AUG_26!G31,0)+IF(ISNUMBER(SEP_26!G31),SEP_26!G31,0))/3)</f>
        <v>0</v>
      </c>
      <c r="N31" s="64">
        <f t="shared" si="5"/>
        <v>0</v>
      </c>
      <c r="O31" s="64">
        <f t="shared" si="6"/>
        <v>0</v>
      </c>
      <c r="P31" s="64">
        <f t="shared" si="7"/>
        <v>0</v>
      </c>
      <c r="Q31" s="65" t="str">
        <f t="shared" si="8"/>
        <v/>
      </c>
      <c r="R31" s="66" t="str">
        <f t="shared" si="9"/>
        <v>STOCKOUT</v>
      </c>
      <c r="S31" s="66" t="str">
        <f t="shared" si="10"/>
        <v>N/A</v>
      </c>
      <c r="T31" s="60"/>
    </row>
    <row r="32" spans="1:20" ht="16.5" customHeight="1" x14ac:dyDescent="0.35">
      <c r="A32" s="72" t="str">
        <f>IF(JAN_26!A32="","",JAN_26!A32)</f>
        <v>Aspirin 81mg</v>
      </c>
      <c r="B32" s="72" t="str">
        <f>IF(JAN_26!B32="","",JAN_26!B32)</f>
        <v>tablet</v>
      </c>
      <c r="C32" s="55">
        <f>IF(JAN_26!C32="","",JAN_26!C32)</f>
        <v>25</v>
      </c>
      <c r="D32" s="55">
        <f>IF(AUG_26!A32="","",AUG_26!F32)</f>
        <v>0</v>
      </c>
      <c r="E32" s="61"/>
      <c r="F32" s="55">
        <f t="shared" si="0"/>
        <v>0</v>
      </c>
      <c r="G32" s="61"/>
      <c r="H32" s="61"/>
      <c r="I32" s="55">
        <f t="shared" si="1"/>
        <v>0</v>
      </c>
      <c r="J32" s="55" t="str">
        <f t="shared" si="2"/>
        <v/>
      </c>
      <c r="K32" s="55">
        <f t="shared" si="3"/>
        <v>0</v>
      </c>
      <c r="L32" s="55">
        <f t="shared" si="4"/>
        <v>0</v>
      </c>
      <c r="M32" s="67">
        <f>IF(A32="",0,(IF(ISNUMBER(JUL_26!G32),JUL_26!G32,0)+IF(ISNUMBER(AUG_26!G32),AUG_26!G32,0)+IF(ISNUMBER(SEP_26!G32),SEP_26!G32,0))/3)</f>
        <v>0</v>
      </c>
      <c r="N32" s="67">
        <f t="shared" si="5"/>
        <v>0</v>
      </c>
      <c r="O32" s="67">
        <f t="shared" si="6"/>
        <v>0</v>
      </c>
      <c r="P32" s="67">
        <f t="shared" si="7"/>
        <v>0</v>
      </c>
      <c r="Q32" s="68" t="str">
        <f t="shared" si="8"/>
        <v/>
      </c>
      <c r="R32" s="69" t="str">
        <f t="shared" si="9"/>
        <v>STOCKOUT</v>
      </c>
      <c r="S32" s="69" t="str">
        <f t="shared" si="10"/>
        <v>N/A</v>
      </c>
      <c r="T32" s="60"/>
    </row>
    <row r="33" spans="1:20" ht="16.5" customHeight="1" x14ac:dyDescent="0.35">
      <c r="A33" s="71" t="str">
        <f>IF(JAN_26!A33="","",JAN_26!A33)</f>
        <v>atropine</v>
      </c>
      <c r="B33" s="71" t="str">
        <f>IF(JAN_26!B33="","",JAN_26!B33)</f>
        <v>amp</v>
      </c>
      <c r="C33" s="53">
        <f>IF(JAN_26!C33="","",JAN_26!C33)</f>
        <v>500</v>
      </c>
      <c r="D33" s="53">
        <f>IF(AUG_26!A33="","",AUG_26!F33)</f>
        <v>0</v>
      </c>
      <c r="E33" s="61"/>
      <c r="F33" s="53">
        <f t="shared" si="0"/>
        <v>0</v>
      </c>
      <c r="G33" s="61"/>
      <c r="H33" s="61"/>
      <c r="I33" s="53">
        <f t="shared" si="1"/>
        <v>0</v>
      </c>
      <c r="J33" s="53" t="str">
        <f t="shared" si="2"/>
        <v/>
      </c>
      <c r="K33" s="53">
        <f t="shared" si="3"/>
        <v>0</v>
      </c>
      <c r="L33" s="53">
        <f t="shared" si="4"/>
        <v>0</v>
      </c>
      <c r="M33" s="64">
        <f>IF(A33="",0,(IF(ISNUMBER(JUL_26!G33),JUL_26!G33,0)+IF(ISNUMBER(AUG_26!G33),AUG_26!G33,0)+IF(ISNUMBER(SEP_26!G33),SEP_26!G33,0))/3)</f>
        <v>0</v>
      </c>
      <c r="N33" s="64">
        <f t="shared" si="5"/>
        <v>0</v>
      </c>
      <c r="O33" s="64">
        <f t="shared" si="6"/>
        <v>0</v>
      </c>
      <c r="P33" s="64">
        <f t="shared" si="7"/>
        <v>0</v>
      </c>
      <c r="Q33" s="65" t="str">
        <f t="shared" si="8"/>
        <v/>
      </c>
      <c r="R33" s="66" t="str">
        <f t="shared" si="9"/>
        <v>STOCKOUT</v>
      </c>
      <c r="S33" s="66" t="str">
        <f t="shared" si="10"/>
        <v>N/A</v>
      </c>
      <c r="T33" s="60"/>
    </row>
    <row r="34" spans="1:20" ht="16.5" customHeight="1" x14ac:dyDescent="0.35">
      <c r="A34" s="72" t="str">
        <f>IF(JAN_26!A34="","",JAN_26!A34)</f>
        <v>ATS</v>
      </c>
      <c r="B34" s="72" t="str">
        <f>IF(JAN_26!B34="","",JAN_26!B34)</f>
        <v>amp</v>
      </c>
      <c r="C34" s="55">
        <f>IF(JAN_26!C34="","",JAN_26!C34)</f>
        <v>1500</v>
      </c>
      <c r="D34" s="55">
        <f>IF(AUG_26!A34="","",AUG_26!F34)</f>
        <v>0</v>
      </c>
      <c r="E34" s="61"/>
      <c r="F34" s="55">
        <f t="shared" si="0"/>
        <v>0</v>
      </c>
      <c r="G34" s="61"/>
      <c r="H34" s="61"/>
      <c r="I34" s="55">
        <f t="shared" si="1"/>
        <v>0</v>
      </c>
      <c r="J34" s="55" t="str">
        <f t="shared" si="2"/>
        <v/>
      </c>
      <c r="K34" s="55">
        <f t="shared" si="3"/>
        <v>0</v>
      </c>
      <c r="L34" s="55">
        <f t="shared" si="4"/>
        <v>0</v>
      </c>
      <c r="M34" s="67">
        <f>IF(A34="",0,(IF(ISNUMBER(JUL_26!G34),JUL_26!G34,0)+IF(ISNUMBER(AUG_26!G34),AUG_26!G34,0)+IF(ISNUMBER(SEP_26!G34),SEP_26!G34,0))/3)</f>
        <v>0</v>
      </c>
      <c r="N34" s="67">
        <f t="shared" si="5"/>
        <v>0</v>
      </c>
      <c r="O34" s="67">
        <f t="shared" si="6"/>
        <v>0</v>
      </c>
      <c r="P34" s="67">
        <f t="shared" si="7"/>
        <v>0</v>
      </c>
      <c r="Q34" s="68" t="str">
        <f t="shared" si="8"/>
        <v/>
      </c>
      <c r="R34" s="69" t="str">
        <f t="shared" si="9"/>
        <v>STOCKOUT</v>
      </c>
      <c r="S34" s="69" t="str">
        <f t="shared" si="10"/>
        <v>N/A</v>
      </c>
      <c r="T34" s="60"/>
    </row>
    <row r="35" spans="1:20" ht="16.5" customHeight="1" x14ac:dyDescent="0.35">
      <c r="A35" s="71" t="str">
        <f>IF(JAN_26!A35="","",JAN_26!A35)</f>
        <v>AUGMENTIN INJ</v>
      </c>
      <c r="B35" s="71" t="str">
        <f>IF(JAN_26!B35="","",JAN_26!B35)</f>
        <v>amp</v>
      </c>
      <c r="C35" s="53">
        <f>IF(JAN_26!C35="","",JAN_26!C35)</f>
        <v>1000</v>
      </c>
      <c r="D35" s="53">
        <f>IF(AUG_26!A35="","",AUG_26!F35)</f>
        <v>0</v>
      </c>
      <c r="E35" s="61"/>
      <c r="F35" s="53">
        <f t="shared" si="0"/>
        <v>0</v>
      </c>
      <c r="G35" s="61"/>
      <c r="H35" s="61"/>
      <c r="I35" s="53">
        <f t="shared" si="1"/>
        <v>0</v>
      </c>
      <c r="J35" s="53" t="str">
        <f t="shared" si="2"/>
        <v/>
      </c>
      <c r="K35" s="53">
        <f t="shared" si="3"/>
        <v>0</v>
      </c>
      <c r="L35" s="53">
        <f t="shared" si="4"/>
        <v>0</v>
      </c>
      <c r="M35" s="64">
        <f>IF(A35="",0,(IF(ISNUMBER(JUL_26!G35),JUL_26!G35,0)+IF(ISNUMBER(AUG_26!G35),AUG_26!G35,0)+IF(ISNUMBER(SEP_26!G35),SEP_26!G35,0))/3)</f>
        <v>0</v>
      </c>
      <c r="N35" s="64">
        <f t="shared" si="5"/>
        <v>0</v>
      </c>
      <c r="O35" s="64">
        <f t="shared" si="6"/>
        <v>0</v>
      </c>
      <c r="P35" s="64">
        <f t="shared" si="7"/>
        <v>0</v>
      </c>
      <c r="Q35" s="65" t="str">
        <f t="shared" si="8"/>
        <v/>
      </c>
      <c r="R35" s="66" t="str">
        <f t="shared" si="9"/>
        <v>STOCKOUT</v>
      </c>
      <c r="S35" s="66" t="str">
        <f t="shared" si="10"/>
        <v>N/A</v>
      </c>
      <c r="T35" s="60"/>
    </row>
    <row r="36" spans="1:20" ht="16.5" customHeight="1" x14ac:dyDescent="0.35">
      <c r="A36" s="72" t="str">
        <f>IF(JAN_26!A36="","",JAN_26!A36)</f>
        <v>augmentin sp 0-15kg</v>
      </c>
      <c r="B36" s="72" t="str">
        <f>IF(JAN_26!B36="","",JAN_26!B36)</f>
        <v>bottle</v>
      </c>
      <c r="C36" s="55">
        <f>IF(JAN_26!C36="","",JAN_26!C36)</f>
        <v>4000</v>
      </c>
      <c r="D36" s="55">
        <f>IF(AUG_26!A36="","",AUG_26!F36)</f>
        <v>0</v>
      </c>
      <c r="E36" s="61"/>
      <c r="F36" s="55">
        <f t="shared" si="0"/>
        <v>0</v>
      </c>
      <c r="G36" s="61"/>
      <c r="H36" s="61"/>
      <c r="I36" s="55">
        <f t="shared" si="1"/>
        <v>0</v>
      </c>
      <c r="J36" s="55" t="str">
        <f t="shared" si="2"/>
        <v/>
      </c>
      <c r="K36" s="55">
        <f t="shared" si="3"/>
        <v>0</v>
      </c>
      <c r="L36" s="55">
        <f t="shared" si="4"/>
        <v>0</v>
      </c>
      <c r="M36" s="67">
        <f>IF(A36="",0,(IF(ISNUMBER(JUL_26!G36),JUL_26!G36,0)+IF(ISNUMBER(AUG_26!G36),AUG_26!G36,0)+IF(ISNUMBER(SEP_26!G36),SEP_26!G36,0))/3)</f>
        <v>0</v>
      </c>
      <c r="N36" s="67">
        <f t="shared" si="5"/>
        <v>0</v>
      </c>
      <c r="O36" s="67">
        <f t="shared" si="6"/>
        <v>0</v>
      </c>
      <c r="P36" s="67">
        <f t="shared" si="7"/>
        <v>0</v>
      </c>
      <c r="Q36" s="68" t="str">
        <f t="shared" si="8"/>
        <v/>
      </c>
      <c r="R36" s="69" t="str">
        <f t="shared" si="9"/>
        <v>STOCKOUT</v>
      </c>
      <c r="S36" s="69" t="str">
        <f t="shared" si="10"/>
        <v>N/A</v>
      </c>
      <c r="T36" s="60"/>
    </row>
    <row r="37" spans="1:20" ht="16.5" customHeight="1" x14ac:dyDescent="0.35">
      <c r="A37" s="71" t="str">
        <f>IF(JAN_26!A37="","",JAN_26!A37)</f>
        <v>augmentin sp 15- 30kg</v>
      </c>
      <c r="B37" s="71" t="str">
        <f>IF(JAN_26!B37="","",JAN_26!B37)</f>
        <v>bottle</v>
      </c>
      <c r="C37" s="53">
        <f>IF(JAN_26!C37="","",JAN_26!C37)</f>
        <v>4500</v>
      </c>
      <c r="D37" s="53">
        <f>IF(AUG_26!A37="","",AUG_26!F37)</f>
        <v>0</v>
      </c>
      <c r="E37" s="61"/>
      <c r="F37" s="53">
        <f t="shared" si="0"/>
        <v>0</v>
      </c>
      <c r="G37" s="61"/>
      <c r="H37" s="61"/>
      <c r="I37" s="53">
        <f t="shared" si="1"/>
        <v>0</v>
      </c>
      <c r="J37" s="53" t="str">
        <f t="shared" si="2"/>
        <v/>
      </c>
      <c r="K37" s="53">
        <f t="shared" si="3"/>
        <v>0</v>
      </c>
      <c r="L37" s="53">
        <f t="shared" si="4"/>
        <v>0</v>
      </c>
      <c r="M37" s="64">
        <f>IF(A37="",0,(IF(ISNUMBER(JUL_26!G37),JUL_26!G37,0)+IF(ISNUMBER(AUG_26!G37),AUG_26!G37,0)+IF(ISNUMBER(SEP_26!G37),SEP_26!G37,0))/3)</f>
        <v>0</v>
      </c>
      <c r="N37" s="64">
        <f t="shared" si="5"/>
        <v>0</v>
      </c>
      <c r="O37" s="64">
        <f t="shared" si="6"/>
        <v>0</v>
      </c>
      <c r="P37" s="64">
        <f t="shared" si="7"/>
        <v>0</v>
      </c>
      <c r="Q37" s="65" t="str">
        <f t="shared" si="8"/>
        <v/>
      </c>
      <c r="R37" s="66" t="str">
        <f t="shared" si="9"/>
        <v>STOCKOUT</v>
      </c>
      <c r="S37" s="66" t="str">
        <f t="shared" si="10"/>
        <v>N/A</v>
      </c>
      <c r="T37" s="60"/>
    </row>
    <row r="38" spans="1:20" ht="16.5" customHeight="1" x14ac:dyDescent="0.35">
      <c r="A38" s="72" t="str">
        <f>IF(JAN_26!A38="","",JAN_26!A38)</f>
        <v>Azithromycin 500mg</v>
      </c>
      <c r="B38" s="72" t="str">
        <f>IF(JAN_26!B38="","",JAN_26!B38)</f>
        <v>tabs</v>
      </c>
      <c r="C38" s="55">
        <f>IF(JAN_26!C38="","",JAN_26!C38)</f>
        <v>500</v>
      </c>
      <c r="D38" s="55">
        <f>IF(AUG_26!A38="","",AUG_26!F38)</f>
        <v>0</v>
      </c>
      <c r="E38" s="61"/>
      <c r="F38" s="55">
        <f t="shared" si="0"/>
        <v>0</v>
      </c>
      <c r="G38" s="61"/>
      <c r="H38" s="61"/>
      <c r="I38" s="55">
        <f t="shared" si="1"/>
        <v>0</v>
      </c>
      <c r="J38" s="55" t="str">
        <f t="shared" si="2"/>
        <v/>
      </c>
      <c r="K38" s="55">
        <f t="shared" si="3"/>
        <v>0</v>
      </c>
      <c r="L38" s="55">
        <f t="shared" si="4"/>
        <v>0</v>
      </c>
      <c r="M38" s="67">
        <f>IF(A38="",0,(IF(ISNUMBER(JUL_26!G38),JUL_26!G38,0)+IF(ISNUMBER(AUG_26!G38),AUG_26!G38,0)+IF(ISNUMBER(SEP_26!G38),SEP_26!G38,0))/3)</f>
        <v>0</v>
      </c>
      <c r="N38" s="67">
        <f t="shared" si="5"/>
        <v>0</v>
      </c>
      <c r="O38" s="67">
        <f t="shared" si="6"/>
        <v>0</v>
      </c>
      <c r="P38" s="67">
        <f t="shared" si="7"/>
        <v>0</v>
      </c>
      <c r="Q38" s="68" t="str">
        <f t="shared" si="8"/>
        <v/>
      </c>
      <c r="R38" s="69" t="str">
        <f t="shared" si="9"/>
        <v>STOCKOUT</v>
      </c>
      <c r="S38" s="69" t="str">
        <f t="shared" si="10"/>
        <v>N/A</v>
      </c>
      <c r="T38" s="60"/>
    </row>
    <row r="39" spans="1:20" ht="16.5" customHeight="1" x14ac:dyDescent="0.35">
      <c r="A39" s="71" t="str">
        <f>IF(JAN_26!A39="","",JAN_26!A39)</f>
        <v>azithromycine 250mg</v>
      </c>
      <c r="B39" s="71" t="str">
        <f>IF(JAN_26!B39="","",JAN_26!B39)</f>
        <v>tabs</v>
      </c>
      <c r="C39" s="53">
        <f>IF(JAN_26!C39="","",JAN_26!C39)</f>
        <v>300</v>
      </c>
      <c r="D39" s="53">
        <f>IF(AUG_26!A39="","",AUG_26!F39)</f>
        <v>0</v>
      </c>
      <c r="E39" s="61"/>
      <c r="F39" s="53">
        <f t="shared" si="0"/>
        <v>0</v>
      </c>
      <c r="G39" s="61"/>
      <c r="H39" s="61"/>
      <c r="I39" s="53">
        <f t="shared" si="1"/>
        <v>0</v>
      </c>
      <c r="J39" s="53" t="str">
        <f t="shared" si="2"/>
        <v/>
      </c>
      <c r="K39" s="53">
        <f t="shared" si="3"/>
        <v>0</v>
      </c>
      <c r="L39" s="53">
        <f t="shared" si="4"/>
        <v>0</v>
      </c>
      <c r="M39" s="64">
        <f>IF(A39="",0,(IF(ISNUMBER(JUL_26!G39),JUL_26!G39,0)+IF(ISNUMBER(AUG_26!G39),AUG_26!G39,0)+IF(ISNUMBER(SEP_26!G39),SEP_26!G39,0))/3)</f>
        <v>0</v>
      </c>
      <c r="N39" s="64">
        <f t="shared" si="5"/>
        <v>0</v>
      </c>
      <c r="O39" s="64">
        <f t="shared" si="6"/>
        <v>0</v>
      </c>
      <c r="P39" s="64">
        <f t="shared" si="7"/>
        <v>0</v>
      </c>
      <c r="Q39" s="65" t="str">
        <f t="shared" si="8"/>
        <v/>
      </c>
      <c r="R39" s="66" t="str">
        <f t="shared" si="9"/>
        <v>STOCKOUT</v>
      </c>
      <c r="S39" s="66" t="str">
        <f t="shared" si="10"/>
        <v>N/A</v>
      </c>
      <c r="T39" s="60"/>
    </row>
    <row r="40" spans="1:20" ht="16.5" customHeight="1" x14ac:dyDescent="0.35">
      <c r="A40" s="72" t="str">
        <f>IF(JAN_26!A40="","",JAN_26!A40)</f>
        <v>Bactrim syrup</v>
      </c>
      <c r="B40" s="72" t="str">
        <f>IF(JAN_26!B40="","",JAN_26!B40)</f>
        <v>bottle</v>
      </c>
      <c r="C40" s="55">
        <f>IF(JAN_26!C40="","",JAN_26!C40)</f>
        <v>1000</v>
      </c>
      <c r="D40" s="55">
        <f>IF(AUG_26!A40="","",AUG_26!F40)</f>
        <v>0</v>
      </c>
      <c r="E40" s="61"/>
      <c r="F40" s="55">
        <f t="shared" si="0"/>
        <v>0</v>
      </c>
      <c r="G40" s="61"/>
      <c r="H40" s="61"/>
      <c r="I40" s="55">
        <f t="shared" si="1"/>
        <v>0</v>
      </c>
      <c r="J40" s="55" t="str">
        <f t="shared" si="2"/>
        <v/>
      </c>
      <c r="K40" s="55">
        <f t="shared" si="3"/>
        <v>0</v>
      </c>
      <c r="L40" s="55">
        <f t="shared" si="4"/>
        <v>0</v>
      </c>
      <c r="M40" s="67">
        <f>IF(A40="",0,(IF(ISNUMBER(JUL_26!G40),JUL_26!G40,0)+IF(ISNUMBER(AUG_26!G40),AUG_26!G40,0)+IF(ISNUMBER(SEP_26!G40),SEP_26!G40,0))/3)</f>
        <v>0</v>
      </c>
      <c r="N40" s="67">
        <f t="shared" si="5"/>
        <v>0</v>
      </c>
      <c r="O40" s="67">
        <f t="shared" si="6"/>
        <v>0</v>
      </c>
      <c r="P40" s="67">
        <f t="shared" si="7"/>
        <v>0</v>
      </c>
      <c r="Q40" s="68" t="str">
        <f t="shared" si="8"/>
        <v/>
      </c>
      <c r="R40" s="69" t="str">
        <f t="shared" si="9"/>
        <v>STOCKOUT</v>
      </c>
      <c r="S40" s="69" t="str">
        <f t="shared" si="10"/>
        <v>N/A</v>
      </c>
      <c r="T40" s="60"/>
    </row>
    <row r="41" spans="1:20" ht="16.5" customHeight="1" x14ac:dyDescent="0.35">
      <c r="A41" s="71" t="str">
        <f>IF(JAN_26!A41="","",JAN_26!A41)</f>
        <v>Bandage</v>
      </c>
      <c r="B41" s="71" t="str">
        <f>IF(JAN_26!B41="","",JAN_26!B41)</f>
        <v>item</v>
      </c>
      <c r="C41" s="53">
        <f>IF(JAN_26!C41="","",JAN_26!C41)</f>
        <v>500</v>
      </c>
      <c r="D41" s="53">
        <f>IF(AUG_26!A41="","",AUG_26!F41)</f>
        <v>0</v>
      </c>
      <c r="E41" s="61"/>
      <c r="F41" s="53">
        <f t="shared" si="0"/>
        <v>0</v>
      </c>
      <c r="G41" s="61"/>
      <c r="H41" s="61"/>
      <c r="I41" s="53">
        <f t="shared" si="1"/>
        <v>0</v>
      </c>
      <c r="J41" s="53" t="str">
        <f t="shared" si="2"/>
        <v/>
      </c>
      <c r="K41" s="53">
        <f t="shared" si="3"/>
        <v>0</v>
      </c>
      <c r="L41" s="53">
        <f t="shared" si="4"/>
        <v>0</v>
      </c>
      <c r="M41" s="64">
        <f>IF(A41="",0,(IF(ISNUMBER(JUL_26!G41),JUL_26!G41,0)+IF(ISNUMBER(AUG_26!G41),AUG_26!G41,0)+IF(ISNUMBER(SEP_26!G41),SEP_26!G41,0))/3)</f>
        <v>0</v>
      </c>
      <c r="N41" s="64">
        <f t="shared" si="5"/>
        <v>0</v>
      </c>
      <c r="O41" s="64">
        <f t="shared" si="6"/>
        <v>0</v>
      </c>
      <c r="P41" s="64">
        <f t="shared" si="7"/>
        <v>0</v>
      </c>
      <c r="Q41" s="65" t="str">
        <f t="shared" si="8"/>
        <v/>
      </c>
      <c r="R41" s="66" t="str">
        <f t="shared" si="9"/>
        <v>STOCKOUT</v>
      </c>
      <c r="S41" s="66" t="str">
        <f t="shared" si="10"/>
        <v>N/A</v>
      </c>
      <c r="T41" s="60"/>
    </row>
    <row r="42" spans="1:20" ht="16.5" customHeight="1" x14ac:dyDescent="0.35">
      <c r="A42" s="72" t="str">
        <f>IF(JAN_26!A42="","",JAN_26!A42)</f>
        <v>Baneocin (Neomycin + Bacitracin)</v>
      </c>
      <c r="B42" s="72" t="str">
        <f>IF(JAN_26!B42="","",JAN_26!B42)</f>
        <v>box</v>
      </c>
      <c r="C42" s="55">
        <f>IF(JAN_26!C42="","",JAN_26!C42)</f>
        <v>1000</v>
      </c>
      <c r="D42" s="55">
        <f>IF(AUG_26!A42="","",AUG_26!F42)</f>
        <v>100</v>
      </c>
      <c r="E42" s="61"/>
      <c r="F42" s="55">
        <f t="shared" si="0"/>
        <v>100</v>
      </c>
      <c r="G42" s="61"/>
      <c r="H42" s="61"/>
      <c r="I42" s="55">
        <f t="shared" si="1"/>
        <v>0</v>
      </c>
      <c r="J42" s="55" t="str">
        <f t="shared" si="2"/>
        <v/>
      </c>
      <c r="K42" s="55">
        <f t="shared" si="3"/>
        <v>0</v>
      </c>
      <c r="L42" s="55">
        <f t="shared" si="4"/>
        <v>100000</v>
      </c>
      <c r="M42" s="67">
        <f>IF(A42="",0,(IF(ISNUMBER(JUL_26!G42),JUL_26!G42,0)+IF(ISNUMBER(AUG_26!G42),AUG_26!G42,0)+IF(ISNUMBER(SEP_26!G42),SEP_26!G42,0))/3)</f>
        <v>0</v>
      </c>
      <c r="N42" s="67">
        <f t="shared" si="5"/>
        <v>0</v>
      </c>
      <c r="O42" s="67">
        <f t="shared" si="6"/>
        <v>0</v>
      </c>
      <c r="P42" s="67">
        <f t="shared" si="7"/>
        <v>0</v>
      </c>
      <c r="Q42" s="68" t="str">
        <f t="shared" si="8"/>
        <v/>
      </c>
      <c r="R42" s="69" t="str">
        <f t="shared" si="9"/>
        <v>OVERSTOCK</v>
      </c>
      <c r="S42" s="69" t="str">
        <f t="shared" si="10"/>
        <v>N/A</v>
      </c>
      <c r="T42" s="60"/>
    </row>
    <row r="43" spans="1:20" ht="16.5" customHeight="1" x14ac:dyDescent="0.35">
      <c r="A43" s="71" t="str">
        <f>IF(JAN_26!A43="","",JAN_26!A43)</f>
        <v>Benzathine</v>
      </c>
      <c r="B43" s="71" t="str">
        <f>IF(JAN_26!B43="","",JAN_26!B43)</f>
        <v>vial</v>
      </c>
      <c r="C43" s="53">
        <f>IF(JAN_26!C43="","",JAN_26!C43)</f>
        <v>500</v>
      </c>
      <c r="D43" s="53">
        <f>IF(AUG_26!A43="","",AUG_26!F43)</f>
        <v>190</v>
      </c>
      <c r="E43" s="61"/>
      <c r="F43" s="53">
        <f t="shared" si="0"/>
        <v>190</v>
      </c>
      <c r="G43" s="61"/>
      <c r="H43" s="61"/>
      <c r="I43" s="53">
        <f t="shared" si="1"/>
        <v>0</v>
      </c>
      <c r="J43" s="53" t="str">
        <f t="shared" si="2"/>
        <v/>
      </c>
      <c r="K43" s="53">
        <f t="shared" si="3"/>
        <v>0</v>
      </c>
      <c r="L43" s="53">
        <f t="shared" si="4"/>
        <v>95000</v>
      </c>
      <c r="M43" s="64">
        <f>IF(A43="",0,(IF(ISNUMBER(JUL_26!G43),JUL_26!G43,0)+IF(ISNUMBER(AUG_26!G43),AUG_26!G43,0)+IF(ISNUMBER(SEP_26!G43),SEP_26!G43,0))/3)</f>
        <v>0</v>
      </c>
      <c r="N43" s="64">
        <f t="shared" si="5"/>
        <v>0</v>
      </c>
      <c r="O43" s="64">
        <f t="shared" si="6"/>
        <v>0</v>
      </c>
      <c r="P43" s="64">
        <f t="shared" si="7"/>
        <v>0</v>
      </c>
      <c r="Q43" s="65" t="str">
        <f t="shared" si="8"/>
        <v/>
      </c>
      <c r="R43" s="66" t="str">
        <f t="shared" si="9"/>
        <v>OVERSTOCK</v>
      </c>
      <c r="S43" s="66" t="str">
        <f t="shared" si="10"/>
        <v>N/A</v>
      </c>
      <c r="T43" s="60"/>
    </row>
    <row r="44" spans="1:20" ht="16.5" customHeight="1" x14ac:dyDescent="0.35">
      <c r="A44" s="72" t="str">
        <f>IF(JAN_26!A44="","",JAN_26!A44)</f>
        <v>Benzyl Beziode lotion</v>
      </c>
      <c r="B44" s="72" t="str">
        <f>IF(JAN_26!B44="","",JAN_26!B44)</f>
        <v>box</v>
      </c>
      <c r="C44" s="55">
        <f>IF(JAN_26!C44="","",JAN_26!C44)</f>
        <v>1000</v>
      </c>
      <c r="D44" s="55">
        <f>IF(AUG_26!A44="","",AUG_26!F44)</f>
        <v>10</v>
      </c>
      <c r="E44" s="61"/>
      <c r="F44" s="55">
        <f t="shared" si="0"/>
        <v>10</v>
      </c>
      <c r="G44" s="61"/>
      <c r="H44" s="61"/>
      <c r="I44" s="55">
        <f t="shared" si="1"/>
        <v>0</v>
      </c>
      <c r="J44" s="55" t="str">
        <f t="shared" si="2"/>
        <v/>
      </c>
      <c r="K44" s="55">
        <f t="shared" si="3"/>
        <v>0</v>
      </c>
      <c r="L44" s="55">
        <f t="shared" si="4"/>
        <v>10000</v>
      </c>
      <c r="M44" s="67">
        <f>IF(A44="",0,(IF(ISNUMBER(JUL_26!G44),JUL_26!G44,0)+IF(ISNUMBER(AUG_26!G44),AUG_26!G44,0)+IF(ISNUMBER(SEP_26!G44),SEP_26!G44,0))/3)</f>
        <v>0</v>
      </c>
      <c r="N44" s="67">
        <f t="shared" si="5"/>
        <v>0</v>
      </c>
      <c r="O44" s="67">
        <f t="shared" si="6"/>
        <v>0</v>
      </c>
      <c r="P44" s="67">
        <f t="shared" si="7"/>
        <v>0</v>
      </c>
      <c r="Q44" s="68" t="str">
        <f t="shared" si="8"/>
        <v/>
      </c>
      <c r="R44" s="69" t="str">
        <f t="shared" si="9"/>
        <v>OVERSTOCK</v>
      </c>
      <c r="S44" s="69" t="str">
        <f t="shared" si="10"/>
        <v>N/A</v>
      </c>
      <c r="T44" s="60"/>
    </row>
    <row r="45" spans="1:20" ht="16.5" customHeight="1" x14ac:dyDescent="0.35">
      <c r="A45" s="71" t="str">
        <f>IF(JAN_26!A45="","",JAN_26!A45)</f>
        <v>Bisoprolol</v>
      </c>
      <c r="B45" s="71" t="str">
        <f>IF(JAN_26!B45="","",JAN_26!B45)</f>
        <v>tab</v>
      </c>
      <c r="C45" s="53">
        <f>IF(JAN_26!C45="","",JAN_26!C45)</f>
        <v>25</v>
      </c>
      <c r="D45" s="53">
        <f>IF(AUG_26!A45="","",AUG_26!F45)</f>
        <v>0</v>
      </c>
      <c r="E45" s="61"/>
      <c r="F45" s="53">
        <f t="shared" si="0"/>
        <v>0</v>
      </c>
      <c r="G45" s="61"/>
      <c r="H45" s="61"/>
      <c r="I45" s="53">
        <f t="shared" si="1"/>
        <v>0</v>
      </c>
      <c r="J45" s="53" t="str">
        <f t="shared" si="2"/>
        <v/>
      </c>
      <c r="K45" s="53">
        <f t="shared" si="3"/>
        <v>0</v>
      </c>
      <c r="L45" s="53">
        <f t="shared" si="4"/>
        <v>0</v>
      </c>
      <c r="M45" s="64">
        <f>IF(A45="",0,(IF(ISNUMBER(JUL_26!G45),JUL_26!G45,0)+IF(ISNUMBER(AUG_26!G45),AUG_26!G45,0)+IF(ISNUMBER(SEP_26!G45),SEP_26!G45,0))/3)</f>
        <v>0</v>
      </c>
      <c r="N45" s="64">
        <f t="shared" si="5"/>
        <v>0</v>
      </c>
      <c r="O45" s="64">
        <f t="shared" si="6"/>
        <v>0</v>
      </c>
      <c r="P45" s="64">
        <f t="shared" si="7"/>
        <v>0</v>
      </c>
      <c r="Q45" s="65" t="str">
        <f t="shared" si="8"/>
        <v/>
      </c>
      <c r="R45" s="66" t="str">
        <f t="shared" si="9"/>
        <v>STOCKOUT</v>
      </c>
      <c r="S45" s="66" t="str">
        <f t="shared" si="10"/>
        <v>N/A</v>
      </c>
      <c r="T45" s="60"/>
    </row>
    <row r="46" spans="1:20" ht="16.5" customHeight="1" x14ac:dyDescent="0.35">
      <c r="A46" s="72" t="str">
        <f>IF(JAN_26!A46="","",JAN_26!A46)</f>
        <v>Blood bag 250ml</v>
      </c>
      <c r="B46" s="72" t="str">
        <f>IF(JAN_26!B46="","",JAN_26!B46)</f>
        <v>piece</v>
      </c>
      <c r="C46" s="55" t="str">
        <f>IF(JAN_26!C46="","",JAN_26!C46)</f>
        <v/>
      </c>
      <c r="D46" s="55">
        <f>IF(AUG_26!A46="","",AUG_26!F46)</f>
        <v>30</v>
      </c>
      <c r="E46" s="61"/>
      <c r="F46" s="55">
        <f t="shared" si="0"/>
        <v>30</v>
      </c>
      <c r="G46" s="61"/>
      <c r="H46" s="61"/>
      <c r="I46" s="55">
        <f t="shared" si="1"/>
        <v>0</v>
      </c>
      <c r="J46" s="55" t="str">
        <f t="shared" si="2"/>
        <v/>
      </c>
      <c r="K46" s="55">
        <f t="shared" si="3"/>
        <v>0</v>
      </c>
      <c r="L46" s="55">
        <f t="shared" si="4"/>
        <v>0</v>
      </c>
      <c r="M46" s="67">
        <f>IF(A46="",0,(IF(ISNUMBER(JUL_26!G46),JUL_26!G46,0)+IF(ISNUMBER(AUG_26!G46),AUG_26!G46,0)+IF(ISNUMBER(SEP_26!G46),SEP_26!G46,0))/3)</f>
        <v>0</v>
      </c>
      <c r="N46" s="67">
        <f t="shared" si="5"/>
        <v>0</v>
      </c>
      <c r="O46" s="67">
        <f t="shared" si="6"/>
        <v>0</v>
      </c>
      <c r="P46" s="67">
        <f t="shared" si="7"/>
        <v>0</v>
      </c>
      <c r="Q46" s="68" t="str">
        <f t="shared" si="8"/>
        <v/>
      </c>
      <c r="R46" s="69" t="str">
        <f t="shared" si="9"/>
        <v>OVERSTOCK</v>
      </c>
      <c r="S46" s="69" t="str">
        <f t="shared" si="10"/>
        <v>N/A</v>
      </c>
      <c r="T46" s="60"/>
    </row>
    <row r="47" spans="1:20" ht="16.5" customHeight="1" x14ac:dyDescent="0.35">
      <c r="A47" s="71" t="str">
        <f>IF(JAN_26!A47="","",JAN_26!A47)</f>
        <v>Blood bag 450ml</v>
      </c>
      <c r="B47" s="71" t="str">
        <f>IF(JAN_26!B47="","",JAN_26!B47)</f>
        <v>piece</v>
      </c>
      <c r="C47" s="53" t="str">
        <f>IF(JAN_26!C47="","",JAN_26!C47)</f>
        <v/>
      </c>
      <c r="D47" s="53">
        <f>IF(AUG_26!A47="","",AUG_26!F47)</f>
        <v>25</v>
      </c>
      <c r="E47" s="61"/>
      <c r="F47" s="53">
        <f t="shared" si="0"/>
        <v>25</v>
      </c>
      <c r="G47" s="61"/>
      <c r="H47" s="61"/>
      <c r="I47" s="53">
        <f t="shared" si="1"/>
        <v>0</v>
      </c>
      <c r="J47" s="53" t="str">
        <f t="shared" si="2"/>
        <v/>
      </c>
      <c r="K47" s="53">
        <f t="shared" si="3"/>
        <v>0</v>
      </c>
      <c r="L47" s="53">
        <f t="shared" si="4"/>
        <v>0</v>
      </c>
      <c r="M47" s="64">
        <f>IF(A47="",0,(IF(ISNUMBER(JUL_26!G47),JUL_26!G47,0)+IF(ISNUMBER(AUG_26!G47),AUG_26!G47,0)+IF(ISNUMBER(SEP_26!G47),SEP_26!G47,0))/3)</f>
        <v>0</v>
      </c>
      <c r="N47" s="64">
        <f t="shared" si="5"/>
        <v>0</v>
      </c>
      <c r="O47" s="64">
        <f t="shared" si="6"/>
        <v>0</v>
      </c>
      <c r="P47" s="64">
        <f t="shared" si="7"/>
        <v>0</v>
      </c>
      <c r="Q47" s="65" t="str">
        <f t="shared" si="8"/>
        <v/>
      </c>
      <c r="R47" s="66" t="str">
        <f t="shared" si="9"/>
        <v>OVERSTOCK</v>
      </c>
      <c r="S47" s="66" t="str">
        <f t="shared" si="10"/>
        <v>N/A</v>
      </c>
      <c r="T47" s="60"/>
    </row>
    <row r="48" spans="1:20" ht="16.5" customHeight="1" x14ac:dyDescent="0.35">
      <c r="A48" s="72" t="str">
        <f>IF(JAN_26!A48="","",JAN_26!A48)</f>
        <v>Blood transfusion set</v>
      </c>
      <c r="B48" s="72" t="str">
        <f>IF(JAN_26!B48="","",JAN_26!B48)</f>
        <v>set</v>
      </c>
      <c r="C48" s="55" t="str">
        <f>IF(JAN_26!C48="","",JAN_26!C48)</f>
        <v/>
      </c>
      <c r="D48" s="55">
        <f>IF(AUG_26!A48="","",AUG_26!F48)</f>
        <v>80</v>
      </c>
      <c r="E48" s="61"/>
      <c r="F48" s="55">
        <f t="shared" si="0"/>
        <v>80</v>
      </c>
      <c r="G48" s="61"/>
      <c r="H48" s="61"/>
      <c r="I48" s="55">
        <f t="shared" si="1"/>
        <v>0</v>
      </c>
      <c r="J48" s="55" t="str">
        <f t="shared" si="2"/>
        <v/>
      </c>
      <c r="K48" s="55">
        <f t="shared" si="3"/>
        <v>0</v>
      </c>
      <c r="L48" s="55">
        <f t="shared" si="4"/>
        <v>0</v>
      </c>
      <c r="M48" s="67">
        <f>IF(A48="",0,(IF(ISNUMBER(JUL_26!G48),JUL_26!G48,0)+IF(ISNUMBER(AUG_26!G48),AUG_26!G48,0)+IF(ISNUMBER(SEP_26!G48),SEP_26!G48,0))/3)</f>
        <v>0</v>
      </c>
      <c r="N48" s="67">
        <f t="shared" si="5"/>
        <v>0</v>
      </c>
      <c r="O48" s="67">
        <f t="shared" si="6"/>
        <v>0</v>
      </c>
      <c r="P48" s="67">
        <f t="shared" si="7"/>
        <v>0</v>
      </c>
      <c r="Q48" s="68" t="str">
        <f t="shared" si="8"/>
        <v/>
      </c>
      <c r="R48" s="69" t="str">
        <f t="shared" si="9"/>
        <v>OVERSTOCK</v>
      </c>
      <c r="S48" s="69" t="str">
        <f t="shared" si="10"/>
        <v>N/A</v>
      </c>
      <c r="T48" s="60"/>
    </row>
    <row r="49" spans="1:20" ht="16.5" customHeight="1" x14ac:dyDescent="0.35">
      <c r="A49" s="71" t="str">
        <f>IF(JAN_26!A49="","",JAN_26!A49)</f>
        <v>book</v>
      </c>
      <c r="B49" s="71" t="str">
        <f>IF(JAN_26!B49="","",JAN_26!B49)</f>
        <v>item</v>
      </c>
      <c r="C49" s="53">
        <f>IF(JAN_26!C49="","",JAN_26!C49)</f>
        <v>500</v>
      </c>
      <c r="D49" s="53">
        <f>IF(AUG_26!A49="","",AUG_26!F49)</f>
        <v>0</v>
      </c>
      <c r="E49" s="61"/>
      <c r="F49" s="53">
        <f t="shared" si="0"/>
        <v>0</v>
      </c>
      <c r="G49" s="61"/>
      <c r="H49" s="61"/>
      <c r="I49" s="53">
        <f t="shared" si="1"/>
        <v>0</v>
      </c>
      <c r="J49" s="53" t="str">
        <f t="shared" si="2"/>
        <v/>
      </c>
      <c r="K49" s="53">
        <f t="shared" si="3"/>
        <v>0</v>
      </c>
      <c r="L49" s="53">
        <f t="shared" si="4"/>
        <v>0</v>
      </c>
      <c r="M49" s="64">
        <f>IF(A49="",0,(IF(ISNUMBER(JUL_26!G49),JUL_26!G49,0)+IF(ISNUMBER(AUG_26!G49),AUG_26!G49,0)+IF(ISNUMBER(SEP_26!G49),SEP_26!G49,0))/3)</f>
        <v>0</v>
      </c>
      <c r="N49" s="64">
        <f t="shared" si="5"/>
        <v>0</v>
      </c>
      <c r="O49" s="64">
        <f t="shared" si="6"/>
        <v>0</v>
      </c>
      <c r="P49" s="64">
        <f t="shared" si="7"/>
        <v>0</v>
      </c>
      <c r="Q49" s="65" t="str">
        <f t="shared" si="8"/>
        <v/>
      </c>
      <c r="R49" s="66" t="str">
        <f t="shared" si="9"/>
        <v>STOCKOUT</v>
      </c>
      <c r="S49" s="66" t="str">
        <f t="shared" si="10"/>
        <v>N/A</v>
      </c>
      <c r="T49" s="60"/>
    </row>
    <row r="50" spans="1:20" ht="16.5" customHeight="1" x14ac:dyDescent="0.35">
      <c r="A50" s="72" t="str">
        <f>IF(JAN_26!A50="","",JAN_26!A50)</f>
        <v>bronquidiazana</v>
      </c>
      <c r="B50" s="72" t="str">
        <f>IF(JAN_26!B50="","",JAN_26!B50)</f>
        <v>bottle</v>
      </c>
      <c r="C50" s="55">
        <f>IF(JAN_26!C50="","",JAN_26!C50)</f>
        <v>3000</v>
      </c>
      <c r="D50" s="55">
        <f>IF(AUG_26!A50="","",AUG_26!F50)</f>
        <v>0</v>
      </c>
      <c r="E50" s="61"/>
      <c r="F50" s="55">
        <f t="shared" si="0"/>
        <v>0</v>
      </c>
      <c r="G50" s="61"/>
      <c r="H50" s="61"/>
      <c r="I50" s="55">
        <f t="shared" si="1"/>
        <v>0</v>
      </c>
      <c r="J50" s="55" t="str">
        <f t="shared" si="2"/>
        <v/>
      </c>
      <c r="K50" s="55">
        <f t="shared" si="3"/>
        <v>0</v>
      </c>
      <c r="L50" s="55">
        <f t="shared" si="4"/>
        <v>0</v>
      </c>
      <c r="M50" s="67">
        <f>IF(A50="",0,(IF(ISNUMBER(JUL_26!G50),JUL_26!G50,0)+IF(ISNUMBER(AUG_26!G50),AUG_26!G50,0)+IF(ISNUMBER(SEP_26!G50),SEP_26!G50,0))/3)</f>
        <v>0</v>
      </c>
      <c r="N50" s="67">
        <f t="shared" si="5"/>
        <v>0</v>
      </c>
      <c r="O50" s="67">
        <f t="shared" si="6"/>
        <v>0</v>
      </c>
      <c r="P50" s="67">
        <f t="shared" si="7"/>
        <v>0</v>
      </c>
      <c r="Q50" s="68" t="str">
        <f t="shared" si="8"/>
        <v/>
      </c>
      <c r="R50" s="69" t="str">
        <f t="shared" si="9"/>
        <v>STOCKOUT</v>
      </c>
      <c r="S50" s="69" t="str">
        <f t="shared" si="10"/>
        <v>N/A</v>
      </c>
      <c r="T50" s="60"/>
    </row>
    <row r="51" spans="1:20" ht="16.5" customHeight="1" x14ac:dyDescent="0.35">
      <c r="A51" s="71" t="str">
        <f>IF(JAN_26!A51="","",JAN_26!A51)</f>
        <v>butterfly needle</v>
      </c>
      <c r="B51" s="71" t="str">
        <f>IF(JAN_26!B51="","",JAN_26!B51)</f>
        <v>item</v>
      </c>
      <c r="C51" s="53">
        <f>IF(JAN_26!C51="","",JAN_26!C51)</f>
        <v>100</v>
      </c>
      <c r="D51" s="53">
        <f>IF(AUG_26!A51="","",AUG_26!F51)</f>
        <v>135</v>
      </c>
      <c r="E51" s="61"/>
      <c r="F51" s="53">
        <f t="shared" si="0"/>
        <v>135</v>
      </c>
      <c r="G51" s="61"/>
      <c r="H51" s="61"/>
      <c r="I51" s="53">
        <f t="shared" si="1"/>
        <v>0</v>
      </c>
      <c r="J51" s="53" t="str">
        <f t="shared" si="2"/>
        <v/>
      </c>
      <c r="K51" s="53">
        <f t="shared" si="3"/>
        <v>0</v>
      </c>
      <c r="L51" s="53">
        <f t="shared" si="4"/>
        <v>13500</v>
      </c>
      <c r="M51" s="64">
        <f>IF(A51="",0,(IF(ISNUMBER(JUL_26!G51),JUL_26!G51,0)+IF(ISNUMBER(AUG_26!G51),AUG_26!G51,0)+IF(ISNUMBER(SEP_26!G51),SEP_26!G51,0))/3)</f>
        <v>0</v>
      </c>
      <c r="N51" s="64">
        <f t="shared" si="5"/>
        <v>0</v>
      </c>
      <c r="O51" s="64">
        <f t="shared" si="6"/>
        <v>0</v>
      </c>
      <c r="P51" s="64">
        <f t="shared" si="7"/>
        <v>0</v>
      </c>
      <c r="Q51" s="65" t="str">
        <f t="shared" si="8"/>
        <v/>
      </c>
      <c r="R51" s="66" t="str">
        <f t="shared" si="9"/>
        <v>OVERSTOCK</v>
      </c>
      <c r="S51" s="66" t="str">
        <f t="shared" si="10"/>
        <v>N/A</v>
      </c>
      <c r="T51" s="60"/>
    </row>
    <row r="52" spans="1:20" ht="16.5" customHeight="1" x14ac:dyDescent="0.35">
      <c r="A52" s="72" t="str">
        <f>IF(JAN_26!A52="","",JAN_26!A52)</f>
        <v>Calcium + vit D3  tablets</v>
      </c>
      <c r="B52" s="72" t="str">
        <f>IF(JAN_26!B52="","",JAN_26!B52)</f>
        <v>tablet</v>
      </c>
      <c r="C52" s="55">
        <f>IF(JAN_26!C52="","",JAN_26!C52)</f>
        <v>130</v>
      </c>
      <c r="D52" s="55">
        <f>IF(AUG_26!A52="","",AUG_26!F52)</f>
        <v>0</v>
      </c>
      <c r="E52" s="61"/>
      <c r="F52" s="55">
        <f t="shared" si="0"/>
        <v>0</v>
      </c>
      <c r="G52" s="61"/>
      <c r="H52" s="61"/>
      <c r="I52" s="55">
        <f t="shared" si="1"/>
        <v>0</v>
      </c>
      <c r="J52" s="55" t="str">
        <f t="shared" si="2"/>
        <v/>
      </c>
      <c r="K52" s="55">
        <f t="shared" si="3"/>
        <v>0</v>
      </c>
      <c r="L52" s="55">
        <f t="shared" si="4"/>
        <v>0</v>
      </c>
      <c r="M52" s="67">
        <f>IF(A52="",0,(IF(ISNUMBER(JUL_26!G52),JUL_26!G52,0)+IF(ISNUMBER(AUG_26!G52),AUG_26!G52,0)+IF(ISNUMBER(SEP_26!G52),SEP_26!G52,0))/3)</f>
        <v>0</v>
      </c>
      <c r="N52" s="67">
        <f t="shared" si="5"/>
        <v>0</v>
      </c>
      <c r="O52" s="67">
        <f t="shared" si="6"/>
        <v>0</v>
      </c>
      <c r="P52" s="67">
        <f t="shared" si="7"/>
        <v>0</v>
      </c>
      <c r="Q52" s="68" t="str">
        <f t="shared" si="8"/>
        <v/>
      </c>
      <c r="R52" s="69" t="str">
        <f t="shared" si="9"/>
        <v>STOCKOUT</v>
      </c>
      <c r="S52" s="69" t="str">
        <f t="shared" si="10"/>
        <v>N/A</v>
      </c>
      <c r="T52" s="60"/>
    </row>
    <row r="53" spans="1:20" ht="16.5" customHeight="1" x14ac:dyDescent="0.35">
      <c r="A53" s="71" t="str">
        <f>IF(JAN_26!A53="","",JAN_26!A53)</f>
        <v>calcium 300mg</v>
      </c>
      <c r="B53" s="71" t="str">
        <f>IF(JAN_26!B53="","",JAN_26!B53)</f>
        <v>tablet</v>
      </c>
      <c r="C53" s="53">
        <f>IF(JAN_26!C53="","",JAN_26!C53)</f>
        <v>25</v>
      </c>
      <c r="D53" s="53">
        <f>IF(AUG_26!A53="","",AUG_26!F53)</f>
        <v>0</v>
      </c>
      <c r="E53" s="61"/>
      <c r="F53" s="53">
        <f t="shared" si="0"/>
        <v>0</v>
      </c>
      <c r="G53" s="61"/>
      <c r="H53" s="61"/>
      <c r="I53" s="53">
        <f t="shared" si="1"/>
        <v>0</v>
      </c>
      <c r="J53" s="53" t="str">
        <f t="shared" si="2"/>
        <v/>
      </c>
      <c r="K53" s="53">
        <f t="shared" si="3"/>
        <v>0</v>
      </c>
      <c r="L53" s="53">
        <f t="shared" si="4"/>
        <v>0</v>
      </c>
      <c r="M53" s="64">
        <f>IF(A53="",0,(IF(ISNUMBER(JUL_26!G53),JUL_26!G53,0)+IF(ISNUMBER(AUG_26!G53),AUG_26!G53,0)+IF(ISNUMBER(SEP_26!G53),SEP_26!G53,0))/3)</f>
        <v>0</v>
      </c>
      <c r="N53" s="64">
        <f t="shared" si="5"/>
        <v>0</v>
      </c>
      <c r="O53" s="64">
        <f t="shared" si="6"/>
        <v>0</v>
      </c>
      <c r="P53" s="64">
        <f t="shared" si="7"/>
        <v>0</v>
      </c>
      <c r="Q53" s="65" t="str">
        <f t="shared" si="8"/>
        <v/>
      </c>
      <c r="R53" s="66" t="str">
        <f t="shared" si="9"/>
        <v>STOCKOUT</v>
      </c>
      <c r="S53" s="66" t="str">
        <f t="shared" si="10"/>
        <v>N/A</v>
      </c>
      <c r="T53" s="60"/>
    </row>
    <row r="54" spans="1:20" ht="16.5" customHeight="1" x14ac:dyDescent="0.35">
      <c r="A54" s="72" t="str">
        <f>IF(JAN_26!A54="","",JAN_26!A54)</f>
        <v>Cannulers</v>
      </c>
      <c r="B54" s="72" t="str">
        <f>IF(JAN_26!B54="","",JAN_26!B54)</f>
        <v>Item</v>
      </c>
      <c r="C54" s="55">
        <f>IF(JAN_26!C54="","",JAN_26!C54)</f>
        <v>500</v>
      </c>
      <c r="D54" s="55">
        <f>IF(AUG_26!A54="","",AUG_26!F54)</f>
        <v>42</v>
      </c>
      <c r="E54" s="61"/>
      <c r="F54" s="55">
        <f t="shared" si="0"/>
        <v>42</v>
      </c>
      <c r="G54" s="61"/>
      <c r="H54" s="61"/>
      <c r="I54" s="55">
        <f t="shared" si="1"/>
        <v>0</v>
      </c>
      <c r="J54" s="55" t="str">
        <f t="shared" si="2"/>
        <v/>
      </c>
      <c r="K54" s="55">
        <f t="shared" si="3"/>
        <v>0</v>
      </c>
      <c r="L54" s="55">
        <f t="shared" si="4"/>
        <v>21000</v>
      </c>
      <c r="M54" s="67">
        <f>IF(A54="",0,(IF(ISNUMBER(JUL_26!G54),JUL_26!G54,0)+IF(ISNUMBER(AUG_26!G54),AUG_26!G54,0)+IF(ISNUMBER(SEP_26!G54),SEP_26!G54,0))/3)</f>
        <v>0</v>
      </c>
      <c r="N54" s="67">
        <f t="shared" si="5"/>
        <v>0</v>
      </c>
      <c r="O54" s="67">
        <f t="shared" si="6"/>
        <v>0</v>
      </c>
      <c r="P54" s="67">
        <f t="shared" si="7"/>
        <v>0</v>
      </c>
      <c r="Q54" s="68" t="str">
        <f t="shared" si="8"/>
        <v/>
      </c>
      <c r="R54" s="69" t="str">
        <f t="shared" si="9"/>
        <v>OVERSTOCK</v>
      </c>
      <c r="S54" s="69" t="str">
        <f t="shared" si="10"/>
        <v>N/A</v>
      </c>
      <c r="T54" s="60"/>
    </row>
    <row r="55" spans="1:20" ht="16.5" customHeight="1" x14ac:dyDescent="0.35">
      <c r="A55" s="71" t="str">
        <f>IF(JAN_26!A55="","",JAN_26!A55)</f>
        <v>Captopril</v>
      </c>
      <c r="B55" s="71" t="str">
        <f>IF(JAN_26!B55="","",JAN_26!B55)</f>
        <v>tablet</v>
      </c>
      <c r="C55" s="53">
        <f>IF(JAN_26!C55="","",JAN_26!C55)</f>
        <v>25</v>
      </c>
      <c r="D55" s="53">
        <f>IF(AUG_26!A55="","",AUG_26!F55)</f>
        <v>0</v>
      </c>
      <c r="E55" s="61"/>
      <c r="F55" s="53">
        <f t="shared" si="0"/>
        <v>0</v>
      </c>
      <c r="G55" s="61"/>
      <c r="H55" s="61"/>
      <c r="I55" s="53">
        <f t="shared" si="1"/>
        <v>0</v>
      </c>
      <c r="J55" s="53" t="str">
        <f t="shared" si="2"/>
        <v/>
      </c>
      <c r="K55" s="53">
        <f t="shared" si="3"/>
        <v>0</v>
      </c>
      <c r="L55" s="53">
        <f t="shared" si="4"/>
        <v>0</v>
      </c>
      <c r="M55" s="64">
        <f>IF(A55="",0,(IF(ISNUMBER(JUL_26!G55),JUL_26!G55,0)+IF(ISNUMBER(AUG_26!G55),AUG_26!G55,0)+IF(ISNUMBER(SEP_26!G55),SEP_26!G55,0))/3)</f>
        <v>0</v>
      </c>
      <c r="N55" s="64">
        <f t="shared" si="5"/>
        <v>0</v>
      </c>
      <c r="O55" s="64">
        <f t="shared" si="6"/>
        <v>0</v>
      </c>
      <c r="P55" s="64">
        <f t="shared" si="7"/>
        <v>0</v>
      </c>
      <c r="Q55" s="65" t="str">
        <f t="shared" si="8"/>
        <v/>
      </c>
      <c r="R55" s="66" t="str">
        <f t="shared" si="9"/>
        <v>STOCKOUT</v>
      </c>
      <c r="S55" s="66" t="str">
        <f t="shared" si="10"/>
        <v>N/A</v>
      </c>
      <c r="T55" s="60"/>
    </row>
    <row r="56" spans="1:20" ht="16.5" customHeight="1" x14ac:dyDescent="0.35">
      <c r="A56" s="72" t="str">
        <f>IF(JAN_26!A56="","",JAN_26!A56)</f>
        <v>Carbocystein syrup 2%</v>
      </c>
      <c r="B56" s="72" t="str">
        <f>IF(JAN_26!B56="","",JAN_26!B56)</f>
        <v>bottle</v>
      </c>
      <c r="C56" s="55">
        <f>IF(JAN_26!C56="","",JAN_26!C56)</f>
        <v>1000</v>
      </c>
      <c r="D56" s="55">
        <f>IF(AUG_26!A56="","",AUG_26!F56)</f>
        <v>0</v>
      </c>
      <c r="E56" s="61"/>
      <c r="F56" s="55">
        <f t="shared" si="0"/>
        <v>0</v>
      </c>
      <c r="G56" s="61"/>
      <c r="H56" s="61"/>
      <c r="I56" s="55">
        <f t="shared" si="1"/>
        <v>0</v>
      </c>
      <c r="J56" s="55" t="str">
        <f t="shared" si="2"/>
        <v/>
      </c>
      <c r="K56" s="55">
        <f t="shared" si="3"/>
        <v>0</v>
      </c>
      <c r="L56" s="55">
        <f t="shared" si="4"/>
        <v>0</v>
      </c>
      <c r="M56" s="67">
        <f>IF(A56="",0,(IF(ISNUMBER(JUL_26!G56),JUL_26!G56,0)+IF(ISNUMBER(AUG_26!G56),AUG_26!G56,0)+IF(ISNUMBER(SEP_26!G56),SEP_26!G56,0))/3)</f>
        <v>0</v>
      </c>
      <c r="N56" s="67">
        <f t="shared" si="5"/>
        <v>0</v>
      </c>
      <c r="O56" s="67">
        <f t="shared" si="6"/>
        <v>0</v>
      </c>
      <c r="P56" s="67">
        <f t="shared" si="7"/>
        <v>0</v>
      </c>
      <c r="Q56" s="68" t="str">
        <f t="shared" si="8"/>
        <v/>
      </c>
      <c r="R56" s="69" t="str">
        <f t="shared" si="9"/>
        <v>STOCKOUT</v>
      </c>
      <c r="S56" s="69" t="str">
        <f t="shared" si="10"/>
        <v>N/A</v>
      </c>
      <c r="T56" s="60"/>
    </row>
    <row r="57" spans="1:20" ht="16.5" customHeight="1" x14ac:dyDescent="0.35">
      <c r="A57" s="71" t="str">
        <f>IF(JAN_26!A57="","",JAN_26!A57)</f>
        <v>Carbocystein syrup 5 %</v>
      </c>
      <c r="B57" s="71" t="str">
        <f>IF(JAN_26!B57="","",JAN_26!B57)</f>
        <v>bottle</v>
      </c>
      <c r="C57" s="53">
        <f>IF(JAN_26!C57="","",JAN_26!C57)</f>
        <v>1300</v>
      </c>
      <c r="D57" s="53">
        <f>IF(AUG_26!A57="","",AUG_26!F57)</f>
        <v>0</v>
      </c>
      <c r="E57" s="61"/>
      <c r="F57" s="53">
        <f t="shared" si="0"/>
        <v>0</v>
      </c>
      <c r="G57" s="61"/>
      <c r="H57" s="61"/>
      <c r="I57" s="53">
        <f t="shared" si="1"/>
        <v>0</v>
      </c>
      <c r="J57" s="53" t="str">
        <f t="shared" si="2"/>
        <v/>
      </c>
      <c r="K57" s="53">
        <f t="shared" si="3"/>
        <v>0</v>
      </c>
      <c r="L57" s="53">
        <f t="shared" si="4"/>
        <v>0</v>
      </c>
      <c r="M57" s="64">
        <f>IF(A57="",0,(IF(ISNUMBER(JUL_26!G57),JUL_26!G57,0)+IF(ISNUMBER(AUG_26!G57),AUG_26!G57,0)+IF(ISNUMBER(SEP_26!G57),SEP_26!G57,0))/3)</f>
        <v>0</v>
      </c>
      <c r="N57" s="64">
        <f t="shared" si="5"/>
        <v>0</v>
      </c>
      <c r="O57" s="64">
        <f t="shared" si="6"/>
        <v>0</v>
      </c>
      <c r="P57" s="64">
        <f t="shared" si="7"/>
        <v>0</v>
      </c>
      <c r="Q57" s="65" t="str">
        <f t="shared" si="8"/>
        <v/>
      </c>
      <c r="R57" s="66" t="str">
        <f t="shared" si="9"/>
        <v>STOCKOUT</v>
      </c>
      <c r="S57" s="66" t="str">
        <f t="shared" si="10"/>
        <v>N/A</v>
      </c>
      <c r="T57" s="60"/>
    </row>
    <row r="58" spans="1:20" ht="16.5" customHeight="1" x14ac:dyDescent="0.35">
      <c r="A58" s="72" t="str">
        <f>IF(JAN_26!A58="","",JAN_26!A58)</f>
        <v>Catheter</v>
      </c>
      <c r="B58" s="72" t="str">
        <f>IF(JAN_26!B58="","",JAN_26!B58)</f>
        <v>item</v>
      </c>
      <c r="C58" s="55">
        <f>IF(JAN_26!C58="","",JAN_26!C58)</f>
        <v>1500</v>
      </c>
      <c r="D58" s="55">
        <f>IF(AUG_26!A58="","",AUG_26!F58)</f>
        <v>0</v>
      </c>
      <c r="E58" s="61"/>
      <c r="F58" s="55">
        <f t="shared" si="0"/>
        <v>0</v>
      </c>
      <c r="G58" s="61"/>
      <c r="H58" s="61"/>
      <c r="I58" s="55">
        <f t="shared" si="1"/>
        <v>0</v>
      </c>
      <c r="J58" s="55" t="str">
        <f t="shared" si="2"/>
        <v/>
      </c>
      <c r="K58" s="55">
        <f t="shared" si="3"/>
        <v>0</v>
      </c>
      <c r="L58" s="55">
        <f t="shared" si="4"/>
        <v>0</v>
      </c>
      <c r="M58" s="67">
        <f>IF(A58="",0,(IF(ISNUMBER(JUL_26!G58),JUL_26!G58,0)+IF(ISNUMBER(AUG_26!G58),AUG_26!G58,0)+IF(ISNUMBER(SEP_26!G58),SEP_26!G58,0))/3)</f>
        <v>0</v>
      </c>
      <c r="N58" s="67">
        <f t="shared" si="5"/>
        <v>0</v>
      </c>
      <c r="O58" s="67">
        <f t="shared" si="6"/>
        <v>0</v>
      </c>
      <c r="P58" s="67">
        <f t="shared" si="7"/>
        <v>0</v>
      </c>
      <c r="Q58" s="68" t="str">
        <f t="shared" si="8"/>
        <v/>
      </c>
      <c r="R58" s="69" t="str">
        <f t="shared" si="9"/>
        <v>STOCKOUT</v>
      </c>
      <c r="S58" s="69" t="str">
        <f t="shared" si="10"/>
        <v>N/A</v>
      </c>
      <c r="T58" s="60"/>
    </row>
    <row r="59" spans="1:20" ht="16.5" customHeight="1" x14ac:dyDescent="0.35">
      <c r="A59" s="71" t="str">
        <f>IF(JAN_26!A59="","",JAN_26!A59)</f>
        <v>cefazoline</v>
      </c>
      <c r="B59" s="71" t="str">
        <f>IF(JAN_26!B59="","",JAN_26!B59)</f>
        <v>amp</v>
      </c>
      <c r="C59" s="53">
        <f>IF(JAN_26!C59="","",JAN_26!C59)</f>
        <v>500</v>
      </c>
      <c r="D59" s="53">
        <f>IF(AUG_26!A59="","",AUG_26!F59)</f>
        <v>0</v>
      </c>
      <c r="E59" s="61"/>
      <c r="F59" s="53">
        <f t="shared" si="0"/>
        <v>0</v>
      </c>
      <c r="G59" s="61"/>
      <c r="H59" s="61"/>
      <c r="I59" s="53">
        <f t="shared" si="1"/>
        <v>0</v>
      </c>
      <c r="J59" s="53" t="str">
        <f t="shared" si="2"/>
        <v/>
      </c>
      <c r="K59" s="53">
        <f t="shared" si="3"/>
        <v>0</v>
      </c>
      <c r="L59" s="53">
        <f t="shared" si="4"/>
        <v>0</v>
      </c>
      <c r="M59" s="64">
        <f>IF(A59="",0,(IF(ISNUMBER(JUL_26!G59),JUL_26!G59,0)+IF(ISNUMBER(AUG_26!G59),AUG_26!G59,0)+IF(ISNUMBER(SEP_26!G59),SEP_26!G59,0))/3)</f>
        <v>0</v>
      </c>
      <c r="N59" s="64">
        <f t="shared" si="5"/>
        <v>0</v>
      </c>
      <c r="O59" s="64">
        <f t="shared" si="6"/>
        <v>0</v>
      </c>
      <c r="P59" s="64">
        <f t="shared" si="7"/>
        <v>0</v>
      </c>
      <c r="Q59" s="65" t="str">
        <f t="shared" si="8"/>
        <v/>
      </c>
      <c r="R59" s="66" t="str">
        <f t="shared" si="9"/>
        <v>STOCKOUT</v>
      </c>
      <c r="S59" s="66" t="str">
        <f t="shared" si="10"/>
        <v>N/A</v>
      </c>
      <c r="T59" s="60"/>
    </row>
    <row r="60" spans="1:20" ht="16.5" customHeight="1" x14ac:dyDescent="0.35">
      <c r="A60" s="72" t="str">
        <f>IF(JAN_26!A60="","",JAN_26!A60)</f>
        <v>cefixime sp</v>
      </c>
      <c r="B60" s="72" t="str">
        <f>IF(JAN_26!B60="","",JAN_26!B60)</f>
        <v>bottle</v>
      </c>
      <c r="C60" s="55">
        <f>IF(JAN_26!C60="","",JAN_26!C60)</f>
        <v>6000</v>
      </c>
      <c r="D60" s="55">
        <f>IF(AUG_26!A60="","",AUG_26!F60)</f>
        <v>0</v>
      </c>
      <c r="E60" s="61"/>
      <c r="F60" s="55">
        <f t="shared" si="0"/>
        <v>0</v>
      </c>
      <c r="G60" s="61"/>
      <c r="H60" s="61"/>
      <c r="I60" s="55">
        <f t="shared" si="1"/>
        <v>0</v>
      </c>
      <c r="J60" s="55" t="str">
        <f t="shared" si="2"/>
        <v/>
      </c>
      <c r="K60" s="55">
        <f t="shared" si="3"/>
        <v>0</v>
      </c>
      <c r="L60" s="55">
        <f t="shared" si="4"/>
        <v>0</v>
      </c>
      <c r="M60" s="67">
        <f>IF(A60="",0,(IF(ISNUMBER(JUL_26!G60),JUL_26!G60,0)+IF(ISNUMBER(AUG_26!G60),AUG_26!G60,0)+IF(ISNUMBER(SEP_26!G60),SEP_26!G60,0))/3)</f>
        <v>0</v>
      </c>
      <c r="N60" s="67">
        <f t="shared" si="5"/>
        <v>0</v>
      </c>
      <c r="O60" s="67">
        <f t="shared" si="6"/>
        <v>0</v>
      </c>
      <c r="P60" s="67">
        <f t="shared" si="7"/>
        <v>0</v>
      </c>
      <c r="Q60" s="68" t="str">
        <f t="shared" si="8"/>
        <v/>
      </c>
      <c r="R60" s="69" t="str">
        <f t="shared" si="9"/>
        <v>STOCKOUT</v>
      </c>
      <c r="S60" s="69" t="str">
        <f t="shared" si="10"/>
        <v>N/A</v>
      </c>
      <c r="T60" s="60"/>
    </row>
    <row r="61" spans="1:20" ht="16.5" customHeight="1" x14ac:dyDescent="0.35">
      <c r="A61" s="71" t="str">
        <f>IF(JAN_26!A61="","",JAN_26!A61)</f>
        <v>Cefixime tabs</v>
      </c>
      <c r="B61" s="71" t="str">
        <f>IF(JAN_26!B61="","",JAN_26!B61)</f>
        <v>tablet</v>
      </c>
      <c r="C61" s="53">
        <f>IF(JAN_26!C61="","",JAN_26!C61)</f>
        <v>600</v>
      </c>
      <c r="D61" s="53">
        <f>IF(AUG_26!A61="","",AUG_26!F61)</f>
        <v>0</v>
      </c>
      <c r="E61" s="61"/>
      <c r="F61" s="53">
        <f t="shared" si="0"/>
        <v>0</v>
      </c>
      <c r="G61" s="61"/>
      <c r="H61" s="61"/>
      <c r="I61" s="53">
        <f t="shared" si="1"/>
        <v>0</v>
      </c>
      <c r="J61" s="53" t="str">
        <f t="shared" si="2"/>
        <v/>
      </c>
      <c r="K61" s="53">
        <f t="shared" si="3"/>
        <v>0</v>
      </c>
      <c r="L61" s="53">
        <f t="shared" si="4"/>
        <v>0</v>
      </c>
      <c r="M61" s="64">
        <f>IF(A61="",0,(IF(ISNUMBER(JUL_26!G61),JUL_26!G61,0)+IF(ISNUMBER(AUG_26!G61),AUG_26!G61,0)+IF(ISNUMBER(SEP_26!G61),SEP_26!G61,0))/3)</f>
        <v>0</v>
      </c>
      <c r="N61" s="64">
        <f t="shared" si="5"/>
        <v>0</v>
      </c>
      <c r="O61" s="64">
        <f t="shared" si="6"/>
        <v>0</v>
      </c>
      <c r="P61" s="64">
        <f t="shared" si="7"/>
        <v>0</v>
      </c>
      <c r="Q61" s="65" t="str">
        <f t="shared" si="8"/>
        <v/>
      </c>
      <c r="R61" s="66" t="str">
        <f t="shared" si="9"/>
        <v>STOCKOUT</v>
      </c>
      <c r="S61" s="66" t="str">
        <f t="shared" si="10"/>
        <v>N/A</v>
      </c>
      <c r="T61" s="60"/>
    </row>
    <row r="62" spans="1:20" ht="16.5" customHeight="1" x14ac:dyDescent="0.35">
      <c r="A62" s="72" t="str">
        <f>IF(JAN_26!A62="","",JAN_26!A62)</f>
        <v>Ceftriaxone inj</v>
      </c>
      <c r="B62" s="72" t="str">
        <f>IF(JAN_26!B62="","",JAN_26!B62)</f>
        <v>vial</v>
      </c>
      <c r="C62" s="55">
        <f>IF(JAN_26!C62="","",JAN_26!C62)</f>
        <v>600</v>
      </c>
      <c r="D62" s="55">
        <f>IF(AUG_26!A62="","",AUG_26!F62)</f>
        <v>151</v>
      </c>
      <c r="E62" s="61"/>
      <c r="F62" s="55">
        <f t="shared" si="0"/>
        <v>151</v>
      </c>
      <c r="G62" s="61"/>
      <c r="H62" s="61"/>
      <c r="I62" s="55">
        <f t="shared" si="1"/>
        <v>0</v>
      </c>
      <c r="J62" s="55" t="str">
        <f t="shared" si="2"/>
        <v/>
      </c>
      <c r="K62" s="55">
        <f t="shared" si="3"/>
        <v>0</v>
      </c>
      <c r="L62" s="55">
        <f t="shared" si="4"/>
        <v>90600</v>
      </c>
      <c r="M62" s="67">
        <f>IF(A62="",0,(IF(ISNUMBER(JUL_26!G62),JUL_26!G62,0)+IF(ISNUMBER(AUG_26!G62),AUG_26!G62,0)+IF(ISNUMBER(SEP_26!G62),SEP_26!G62,0))/3)</f>
        <v>0</v>
      </c>
      <c r="N62" s="67">
        <f t="shared" si="5"/>
        <v>0</v>
      </c>
      <c r="O62" s="67">
        <f t="shared" si="6"/>
        <v>0</v>
      </c>
      <c r="P62" s="67">
        <f t="shared" si="7"/>
        <v>0</v>
      </c>
      <c r="Q62" s="68" t="str">
        <f t="shared" si="8"/>
        <v/>
      </c>
      <c r="R62" s="69" t="str">
        <f t="shared" si="9"/>
        <v>OVERSTOCK</v>
      </c>
      <c r="S62" s="69" t="str">
        <f t="shared" si="10"/>
        <v>N/A</v>
      </c>
      <c r="T62" s="60"/>
    </row>
    <row r="63" spans="1:20" ht="16.5" customHeight="1" x14ac:dyDescent="0.35">
      <c r="A63" s="71" t="str">
        <f>IF(JAN_26!A63="","",JAN_26!A63)</f>
        <v>Chlorpheniramine tablets</v>
      </c>
      <c r="B63" s="71" t="str">
        <f>IF(JAN_26!B63="","",JAN_26!B63)</f>
        <v>tablet</v>
      </c>
      <c r="C63" s="53">
        <f>IF(JAN_26!C63="","",JAN_26!C63)</f>
        <v>15</v>
      </c>
      <c r="D63" s="53">
        <f>IF(AUG_26!A63="","",AUG_26!F63)</f>
        <v>1330</v>
      </c>
      <c r="E63" s="61"/>
      <c r="F63" s="53">
        <f t="shared" si="0"/>
        <v>1330</v>
      </c>
      <c r="G63" s="61"/>
      <c r="H63" s="61"/>
      <c r="I63" s="53">
        <f t="shared" si="1"/>
        <v>0</v>
      </c>
      <c r="J63" s="53" t="str">
        <f t="shared" si="2"/>
        <v/>
      </c>
      <c r="K63" s="53">
        <f t="shared" si="3"/>
        <v>0</v>
      </c>
      <c r="L63" s="53">
        <f t="shared" si="4"/>
        <v>19950</v>
      </c>
      <c r="M63" s="64">
        <f>IF(A63="",0,(IF(ISNUMBER(JUL_26!G63),JUL_26!G63,0)+IF(ISNUMBER(AUG_26!G63),AUG_26!G63,0)+IF(ISNUMBER(SEP_26!G63),SEP_26!G63,0))/3)</f>
        <v>0</v>
      </c>
      <c r="N63" s="64">
        <f t="shared" si="5"/>
        <v>0</v>
      </c>
      <c r="O63" s="64">
        <f t="shared" si="6"/>
        <v>0</v>
      </c>
      <c r="P63" s="64">
        <f t="shared" si="7"/>
        <v>0</v>
      </c>
      <c r="Q63" s="65" t="str">
        <f t="shared" si="8"/>
        <v/>
      </c>
      <c r="R63" s="66" t="str">
        <f t="shared" si="9"/>
        <v>OVERSTOCK</v>
      </c>
      <c r="S63" s="66" t="str">
        <f t="shared" si="10"/>
        <v>N/A</v>
      </c>
      <c r="T63" s="60"/>
    </row>
    <row r="64" spans="1:20" ht="16.5" customHeight="1" x14ac:dyDescent="0.35">
      <c r="A64" s="72" t="str">
        <f>IF(JAN_26!A64="","",JAN_26!A64)</f>
        <v>Cimetidine Injection</v>
      </c>
      <c r="B64" s="72" t="str">
        <f>IF(JAN_26!B64="","",JAN_26!B64)</f>
        <v>box</v>
      </c>
      <c r="C64" s="55">
        <f>IF(JAN_26!C64="","",JAN_26!C64)</f>
        <v>500</v>
      </c>
      <c r="D64" s="55">
        <f>IF(AUG_26!A64="","",AUG_26!F64)</f>
        <v>0</v>
      </c>
      <c r="E64" s="61"/>
      <c r="F64" s="55">
        <f t="shared" si="0"/>
        <v>0</v>
      </c>
      <c r="G64" s="61"/>
      <c r="H64" s="61"/>
      <c r="I64" s="55">
        <f t="shared" si="1"/>
        <v>0</v>
      </c>
      <c r="J64" s="55" t="str">
        <f t="shared" si="2"/>
        <v/>
      </c>
      <c r="K64" s="55">
        <f t="shared" si="3"/>
        <v>0</v>
      </c>
      <c r="L64" s="55">
        <f t="shared" si="4"/>
        <v>0</v>
      </c>
      <c r="M64" s="67">
        <f>IF(A64="",0,(IF(ISNUMBER(JUL_26!G64),JUL_26!G64,0)+IF(ISNUMBER(AUG_26!G64),AUG_26!G64,0)+IF(ISNUMBER(SEP_26!G64),SEP_26!G64,0))/3)</f>
        <v>0</v>
      </c>
      <c r="N64" s="67">
        <f t="shared" si="5"/>
        <v>0</v>
      </c>
      <c r="O64" s="67">
        <f t="shared" si="6"/>
        <v>0</v>
      </c>
      <c r="P64" s="67">
        <f t="shared" si="7"/>
        <v>0</v>
      </c>
      <c r="Q64" s="68" t="str">
        <f t="shared" si="8"/>
        <v/>
      </c>
      <c r="R64" s="69" t="str">
        <f t="shared" si="9"/>
        <v>STOCKOUT</v>
      </c>
      <c r="S64" s="69" t="str">
        <f t="shared" si="10"/>
        <v>N/A</v>
      </c>
      <c r="T64" s="60"/>
    </row>
    <row r="65" spans="1:20" ht="16.5" customHeight="1" x14ac:dyDescent="0.35">
      <c r="A65" s="71" t="str">
        <f>IF(JAN_26!A65="","",JAN_26!A65)</f>
        <v>cinclamox tabs</v>
      </c>
      <c r="B65" s="71" t="str">
        <f>IF(JAN_26!B65="","",JAN_26!B65)</f>
        <v>tablet</v>
      </c>
      <c r="C65" s="53">
        <f>IF(JAN_26!C65="","",JAN_26!C65)</f>
        <v>340</v>
      </c>
      <c r="D65" s="53">
        <f>IF(AUG_26!A65="","",AUG_26!F65)</f>
        <v>0</v>
      </c>
      <c r="E65" s="61"/>
      <c r="F65" s="53">
        <f t="shared" si="0"/>
        <v>0</v>
      </c>
      <c r="G65" s="61"/>
      <c r="H65" s="61"/>
      <c r="I65" s="53">
        <f t="shared" si="1"/>
        <v>0</v>
      </c>
      <c r="J65" s="53" t="str">
        <f t="shared" si="2"/>
        <v/>
      </c>
      <c r="K65" s="53">
        <f t="shared" si="3"/>
        <v>0</v>
      </c>
      <c r="L65" s="53">
        <f t="shared" si="4"/>
        <v>0</v>
      </c>
      <c r="M65" s="64">
        <f>IF(A65="",0,(IF(ISNUMBER(JUL_26!G65),JUL_26!G65,0)+IF(ISNUMBER(AUG_26!G65),AUG_26!G65,0)+IF(ISNUMBER(SEP_26!G65),SEP_26!G65,0))/3)</f>
        <v>0</v>
      </c>
      <c r="N65" s="64">
        <f t="shared" si="5"/>
        <v>0</v>
      </c>
      <c r="O65" s="64">
        <f t="shared" si="6"/>
        <v>0</v>
      </c>
      <c r="P65" s="64">
        <f t="shared" si="7"/>
        <v>0</v>
      </c>
      <c r="Q65" s="65" t="str">
        <f t="shared" si="8"/>
        <v/>
      </c>
      <c r="R65" s="66" t="str">
        <f t="shared" si="9"/>
        <v>STOCKOUT</v>
      </c>
      <c r="S65" s="66" t="str">
        <f t="shared" si="10"/>
        <v>N/A</v>
      </c>
      <c r="T65" s="60"/>
    </row>
    <row r="66" spans="1:20" ht="16.5" customHeight="1" x14ac:dyDescent="0.35">
      <c r="A66" s="72" t="str">
        <f>IF(JAN_26!A66="","",JAN_26!A66)</f>
        <v>Ciprofloxacine (500 mg)</v>
      </c>
      <c r="B66" s="72" t="str">
        <f>IF(JAN_26!B66="","",JAN_26!B66)</f>
        <v>tablet</v>
      </c>
      <c r="C66" s="55">
        <f>IF(JAN_26!C66="","",JAN_26!C66)</f>
        <v>80</v>
      </c>
      <c r="D66" s="55">
        <f>IF(AUG_26!A66="","",AUG_26!F66)</f>
        <v>480</v>
      </c>
      <c r="E66" s="61"/>
      <c r="F66" s="55">
        <f t="shared" si="0"/>
        <v>480</v>
      </c>
      <c r="G66" s="61"/>
      <c r="H66" s="61"/>
      <c r="I66" s="55">
        <f t="shared" si="1"/>
        <v>0</v>
      </c>
      <c r="J66" s="55" t="str">
        <f t="shared" si="2"/>
        <v/>
      </c>
      <c r="K66" s="55">
        <f t="shared" si="3"/>
        <v>0</v>
      </c>
      <c r="L66" s="55">
        <f t="shared" si="4"/>
        <v>38400</v>
      </c>
      <c r="M66" s="67">
        <f>IF(A66="",0,(IF(ISNUMBER(JUL_26!G66),JUL_26!G66,0)+IF(ISNUMBER(AUG_26!G66),AUG_26!G66,0)+IF(ISNUMBER(SEP_26!G66),SEP_26!G66,0))/3)</f>
        <v>0</v>
      </c>
      <c r="N66" s="67">
        <f t="shared" si="5"/>
        <v>0</v>
      </c>
      <c r="O66" s="67">
        <f t="shared" si="6"/>
        <v>0</v>
      </c>
      <c r="P66" s="67">
        <f t="shared" si="7"/>
        <v>0</v>
      </c>
      <c r="Q66" s="68" t="str">
        <f t="shared" si="8"/>
        <v/>
      </c>
      <c r="R66" s="69" t="str">
        <f t="shared" si="9"/>
        <v>OVERSTOCK</v>
      </c>
      <c r="S66" s="69" t="str">
        <f t="shared" si="10"/>
        <v>N/A</v>
      </c>
      <c r="T66" s="60"/>
    </row>
    <row r="67" spans="1:20" ht="16.5" customHeight="1" x14ac:dyDescent="0.35">
      <c r="A67" s="71" t="str">
        <f>IF(JAN_26!A67="","",JAN_26!A67)</f>
        <v>Clacium gluconate inj</v>
      </c>
      <c r="B67" s="71" t="str">
        <f>IF(JAN_26!B67="","",JAN_26!B67)</f>
        <v>amp</v>
      </c>
      <c r="C67" s="53">
        <f>IF(JAN_26!C67="","",JAN_26!C67)</f>
        <v>100</v>
      </c>
      <c r="D67" s="53">
        <f>IF(AUG_26!A67="","",AUG_26!F67)</f>
        <v>100</v>
      </c>
      <c r="E67" s="61"/>
      <c r="F67" s="53">
        <f t="shared" ref="F67:F130" si="11">IF(A67="","",D67+IF(ISNUMBER(E67),E67,0)-IF(ISNUMBER(G67),G67,0))</f>
        <v>100</v>
      </c>
      <c r="G67" s="61"/>
      <c r="H67" s="61"/>
      <c r="I67" s="53">
        <f t="shared" ref="I67:I130" si="12">IF(AND(ISNUMBER(G67),ISNUMBER(C67)),G67*C67,0)</f>
        <v>0</v>
      </c>
      <c r="J67" s="53" t="str">
        <f t="shared" ref="J67:J130" si="13">IF(AND(ISNUMBER(G67),ISNUMBER(H67)),H67-I67,"")</f>
        <v/>
      </c>
      <c r="K67" s="53">
        <f t="shared" ref="K67:K130" si="14">IF(OR(A67="",M67=0),0,MAX(O67-F67,0))</f>
        <v>0</v>
      </c>
      <c r="L67" s="53">
        <f t="shared" ref="L67:L130" si="15">IF(AND(ISNUMBER(C67),ISNUMBER(F67)),F67*C67,0)</f>
        <v>10000</v>
      </c>
      <c r="M67" s="64">
        <f>IF(A67="",0,(IF(ISNUMBER(JUL_26!G67),JUL_26!G67,0)+IF(ISNUMBER(AUG_26!G67),AUG_26!G67,0)+IF(ISNUMBER(SEP_26!G67),SEP_26!G67,0))/3)</f>
        <v>0</v>
      </c>
      <c r="N67" s="64">
        <f t="shared" ref="N67:N130" si="16">IF(M67=0,0,M67*Lead_Time_Months)</f>
        <v>0</v>
      </c>
      <c r="O67" s="64">
        <f t="shared" ref="O67:O130" si="17">IF(M67=0,0,M67*Max_Stock_Months)</f>
        <v>0</v>
      </c>
      <c r="P67" s="64">
        <f t="shared" ref="P67:P130" si="18">IF(M67=0,0,M67*Security_Stock_Months)</f>
        <v>0</v>
      </c>
      <c r="Q67" s="65" t="str">
        <f t="shared" ref="Q67:Q130" si="19">IF(OR(A67="",M67=0,F67&lt;=0),"",ROUND(F67/M67,1))</f>
        <v/>
      </c>
      <c r="R67" s="66" t="str">
        <f t="shared" ref="R67:R130" si="20">IF(A67="","",IF(F67&lt;=0,"STOCKOUT",IF(F67&lt;=P67,"LOW STOCK",IF(F67&gt;O67,"OVERSTOCK","ADEQUATE"))))</f>
        <v>OVERSTOCK</v>
      </c>
      <c r="S67" s="66" t="str">
        <f t="shared" ref="S67:S130" si="21">IF(AND(ISNUMBER(G67),ISNUMBER(H67)),IF(J67&gt;=0,"BALANCED","DEFICIT"),"N/A")</f>
        <v>N/A</v>
      </c>
      <c r="T67" s="60"/>
    </row>
    <row r="68" spans="1:20" ht="16.5" customHeight="1" x14ac:dyDescent="0.35">
      <c r="A68" s="72" t="str">
        <f>IF(JAN_26!A68="","",JAN_26!A68)</f>
        <v>Clarinex  adult</v>
      </c>
      <c r="B68" s="72" t="str">
        <f>IF(JAN_26!B68="","",JAN_26!B68)</f>
        <v>bottle</v>
      </c>
      <c r="C68" s="55">
        <f>IF(JAN_26!C68="","",JAN_26!C68)</f>
        <v>1500</v>
      </c>
      <c r="D68" s="55">
        <f>IF(AUG_26!A68="","",AUG_26!F68)</f>
        <v>0</v>
      </c>
      <c r="E68" s="61"/>
      <c r="F68" s="55">
        <f t="shared" si="11"/>
        <v>0</v>
      </c>
      <c r="G68" s="61"/>
      <c r="H68" s="61"/>
      <c r="I68" s="55">
        <f t="shared" si="12"/>
        <v>0</v>
      </c>
      <c r="J68" s="55" t="str">
        <f t="shared" si="13"/>
        <v/>
      </c>
      <c r="K68" s="55">
        <f t="shared" si="14"/>
        <v>0</v>
      </c>
      <c r="L68" s="55">
        <f t="shared" si="15"/>
        <v>0</v>
      </c>
      <c r="M68" s="67">
        <f>IF(A68="",0,(IF(ISNUMBER(JUL_26!G68),JUL_26!G68,0)+IF(ISNUMBER(AUG_26!G68),AUG_26!G68,0)+IF(ISNUMBER(SEP_26!G68),SEP_26!G68,0))/3)</f>
        <v>0</v>
      </c>
      <c r="N68" s="67">
        <f t="shared" si="16"/>
        <v>0</v>
      </c>
      <c r="O68" s="67">
        <f t="shared" si="17"/>
        <v>0</v>
      </c>
      <c r="P68" s="67">
        <f t="shared" si="18"/>
        <v>0</v>
      </c>
      <c r="Q68" s="68" t="str">
        <f t="shared" si="19"/>
        <v/>
      </c>
      <c r="R68" s="69" t="str">
        <f t="shared" si="20"/>
        <v>STOCKOUT</v>
      </c>
      <c r="S68" s="69" t="str">
        <f t="shared" si="21"/>
        <v>N/A</v>
      </c>
      <c r="T68" s="60"/>
    </row>
    <row r="69" spans="1:20" ht="16.5" customHeight="1" x14ac:dyDescent="0.35">
      <c r="A69" s="71" t="str">
        <f>IF(JAN_26!A69="","",JAN_26!A69)</f>
        <v>Clarinex  infant</v>
      </c>
      <c r="B69" s="71" t="str">
        <f>IF(JAN_26!B69="","",JAN_26!B69)</f>
        <v>bottle</v>
      </c>
      <c r="C69" s="53">
        <f>IF(JAN_26!C69="","",JAN_26!C69)</f>
        <v>1000</v>
      </c>
      <c r="D69" s="53">
        <f>IF(AUG_26!A69="","",AUG_26!F69)</f>
        <v>0</v>
      </c>
      <c r="E69" s="61"/>
      <c r="F69" s="53">
        <f t="shared" si="11"/>
        <v>0</v>
      </c>
      <c r="G69" s="61"/>
      <c r="H69" s="61"/>
      <c r="I69" s="53">
        <f t="shared" si="12"/>
        <v>0</v>
      </c>
      <c r="J69" s="53" t="str">
        <f t="shared" si="13"/>
        <v/>
      </c>
      <c r="K69" s="53">
        <f t="shared" si="14"/>
        <v>0</v>
      </c>
      <c r="L69" s="53">
        <f t="shared" si="15"/>
        <v>0</v>
      </c>
      <c r="M69" s="64">
        <f>IF(A69="",0,(IF(ISNUMBER(JUL_26!G69),JUL_26!G69,0)+IF(ISNUMBER(AUG_26!G69),AUG_26!G69,0)+IF(ISNUMBER(SEP_26!G69),SEP_26!G69,0))/3)</f>
        <v>0</v>
      </c>
      <c r="N69" s="64">
        <f t="shared" si="16"/>
        <v>0</v>
      </c>
      <c r="O69" s="64">
        <f t="shared" si="17"/>
        <v>0</v>
      </c>
      <c r="P69" s="64">
        <f t="shared" si="18"/>
        <v>0</v>
      </c>
      <c r="Q69" s="65" t="str">
        <f t="shared" si="19"/>
        <v/>
      </c>
      <c r="R69" s="66" t="str">
        <f t="shared" si="20"/>
        <v>STOCKOUT</v>
      </c>
      <c r="S69" s="66" t="str">
        <f t="shared" si="21"/>
        <v>N/A</v>
      </c>
      <c r="T69" s="60"/>
    </row>
    <row r="70" spans="1:20" ht="16.5" customHeight="1" x14ac:dyDescent="0.35">
      <c r="A70" s="72" t="str">
        <f>IF(JAN_26!A70="","",JAN_26!A70)</f>
        <v>CLAVICIN</v>
      </c>
      <c r="B70" s="72" t="str">
        <f>IF(JAN_26!B70="","",JAN_26!B70)</f>
        <v>infusion</v>
      </c>
      <c r="C70" s="55">
        <f>IF(JAN_26!C70="","",JAN_26!C70)</f>
        <v>1000</v>
      </c>
      <c r="D70" s="55">
        <f>IF(AUG_26!A70="","",AUG_26!F70)</f>
        <v>0</v>
      </c>
      <c r="E70" s="61"/>
      <c r="F70" s="55">
        <f t="shared" si="11"/>
        <v>0</v>
      </c>
      <c r="G70" s="61"/>
      <c r="H70" s="61"/>
      <c r="I70" s="55">
        <f t="shared" si="12"/>
        <v>0</v>
      </c>
      <c r="J70" s="55" t="str">
        <f t="shared" si="13"/>
        <v/>
      </c>
      <c r="K70" s="55">
        <f t="shared" si="14"/>
        <v>0</v>
      </c>
      <c r="L70" s="55">
        <f t="shared" si="15"/>
        <v>0</v>
      </c>
      <c r="M70" s="67">
        <f>IF(A70="",0,(IF(ISNUMBER(JUL_26!G70),JUL_26!G70,0)+IF(ISNUMBER(AUG_26!G70),AUG_26!G70,0)+IF(ISNUMBER(SEP_26!G70),SEP_26!G70,0))/3)</f>
        <v>0</v>
      </c>
      <c r="N70" s="67">
        <f t="shared" si="16"/>
        <v>0</v>
      </c>
      <c r="O70" s="67">
        <f t="shared" si="17"/>
        <v>0</v>
      </c>
      <c r="P70" s="67">
        <f t="shared" si="18"/>
        <v>0</v>
      </c>
      <c r="Q70" s="68" t="str">
        <f t="shared" si="19"/>
        <v/>
      </c>
      <c r="R70" s="69" t="str">
        <f t="shared" si="20"/>
        <v>STOCKOUT</v>
      </c>
      <c r="S70" s="69" t="str">
        <f t="shared" si="21"/>
        <v>N/A</v>
      </c>
      <c r="T70" s="60"/>
    </row>
    <row r="71" spans="1:20" ht="16.5" customHeight="1" x14ac:dyDescent="0.35">
      <c r="A71" s="71" t="str">
        <f>IF(JAN_26!A71="","",JAN_26!A71)</f>
        <v>Clindamycin</v>
      </c>
      <c r="B71" s="71" t="str">
        <f>IF(JAN_26!B71="","",JAN_26!B71)</f>
        <v>tab</v>
      </c>
      <c r="C71" s="53">
        <f>IF(JAN_26!C71="","",JAN_26!C71)</f>
        <v>25</v>
      </c>
      <c r="D71" s="53">
        <f>IF(AUG_26!A71="","",AUG_26!F71)</f>
        <v>0</v>
      </c>
      <c r="E71" s="61"/>
      <c r="F71" s="53">
        <f t="shared" si="11"/>
        <v>0</v>
      </c>
      <c r="G71" s="61"/>
      <c r="H71" s="61"/>
      <c r="I71" s="53">
        <f t="shared" si="12"/>
        <v>0</v>
      </c>
      <c r="J71" s="53" t="str">
        <f t="shared" si="13"/>
        <v/>
      </c>
      <c r="K71" s="53">
        <f t="shared" si="14"/>
        <v>0</v>
      </c>
      <c r="L71" s="53">
        <f t="shared" si="15"/>
        <v>0</v>
      </c>
      <c r="M71" s="64">
        <f>IF(A71="",0,(IF(ISNUMBER(JUL_26!G71),JUL_26!G71,0)+IF(ISNUMBER(AUG_26!G71),AUG_26!G71,0)+IF(ISNUMBER(SEP_26!G71),SEP_26!G71,0))/3)</f>
        <v>0</v>
      </c>
      <c r="N71" s="64">
        <f t="shared" si="16"/>
        <v>0</v>
      </c>
      <c r="O71" s="64">
        <f t="shared" si="17"/>
        <v>0</v>
      </c>
      <c r="P71" s="64">
        <f t="shared" si="18"/>
        <v>0</v>
      </c>
      <c r="Q71" s="65" t="str">
        <f t="shared" si="19"/>
        <v/>
      </c>
      <c r="R71" s="66" t="str">
        <f t="shared" si="20"/>
        <v>STOCKOUT</v>
      </c>
      <c r="S71" s="66" t="str">
        <f t="shared" si="21"/>
        <v>N/A</v>
      </c>
      <c r="T71" s="60"/>
    </row>
    <row r="72" spans="1:20" ht="16.5" customHeight="1" x14ac:dyDescent="0.35">
      <c r="A72" s="72" t="str">
        <f>IF(JAN_26!A72="","",JAN_26!A72)</f>
        <v>Cloxacillin 250mg</v>
      </c>
      <c r="B72" s="72" t="str">
        <f>IF(JAN_26!B72="","",JAN_26!B72)</f>
        <v>tablet</v>
      </c>
      <c r="C72" s="55">
        <f>IF(JAN_26!C72="","",JAN_26!C72)</f>
        <v>40</v>
      </c>
      <c r="D72" s="55">
        <f>IF(AUG_26!A72="","",AUG_26!F72)</f>
        <v>0</v>
      </c>
      <c r="E72" s="61"/>
      <c r="F72" s="55">
        <f t="shared" si="11"/>
        <v>0</v>
      </c>
      <c r="G72" s="61"/>
      <c r="H72" s="61"/>
      <c r="I72" s="55">
        <f t="shared" si="12"/>
        <v>0</v>
      </c>
      <c r="J72" s="55" t="str">
        <f t="shared" si="13"/>
        <v/>
      </c>
      <c r="K72" s="55">
        <f t="shared" si="14"/>
        <v>0</v>
      </c>
      <c r="L72" s="55">
        <f t="shared" si="15"/>
        <v>0</v>
      </c>
      <c r="M72" s="67">
        <f>IF(A72="",0,(IF(ISNUMBER(JUL_26!G72),JUL_26!G72,0)+IF(ISNUMBER(AUG_26!G72),AUG_26!G72,0)+IF(ISNUMBER(SEP_26!G72),SEP_26!G72,0))/3)</f>
        <v>0</v>
      </c>
      <c r="N72" s="67">
        <f t="shared" si="16"/>
        <v>0</v>
      </c>
      <c r="O72" s="67">
        <f t="shared" si="17"/>
        <v>0</v>
      </c>
      <c r="P72" s="67">
        <f t="shared" si="18"/>
        <v>0</v>
      </c>
      <c r="Q72" s="68" t="str">
        <f t="shared" si="19"/>
        <v/>
      </c>
      <c r="R72" s="69" t="str">
        <f t="shared" si="20"/>
        <v>STOCKOUT</v>
      </c>
      <c r="S72" s="69" t="str">
        <f t="shared" si="21"/>
        <v>N/A</v>
      </c>
      <c r="T72" s="60"/>
    </row>
    <row r="73" spans="1:20" ht="16.5" customHeight="1" x14ac:dyDescent="0.35">
      <c r="A73" s="71" t="str">
        <f>IF(JAN_26!A73="","",JAN_26!A73)</f>
        <v>Cloxacillin 500mg</v>
      </c>
      <c r="B73" s="71" t="str">
        <f>IF(JAN_26!B73="","",JAN_26!B73)</f>
        <v>tablet</v>
      </c>
      <c r="C73" s="53">
        <f>IF(JAN_26!C73="","",JAN_26!C73)</f>
        <v>80</v>
      </c>
      <c r="D73" s="53">
        <f>IF(AUG_26!A73="","",AUG_26!F73)</f>
        <v>460</v>
      </c>
      <c r="E73" s="61"/>
      <c r="F73" s="53">
        <f t="shared" si="11"/>
        <v>460</v>
      </c>
      <c r="G73" s="61"/>
      <c r="H73" s="61"/>
      <c r="I73" s="53">
        <f t="shared" si="12"/>
        <v>0</v>
      </c>
      <c r="J73" s="53" t="str">
        <f t="shared" si="13"/>
        <v/>
      </c>
      <c r="K73" s="53">
        <f t="shared" si="14"/>
        <v>0</v>
      </c>
      <c r="L73" s="53">
        <f t="shared" si="15"/>
        <v>36800</v>
      </c>
      <c r="M73" s="64">
        <f>IF(A73="",0,(IF(ISNUMBER(JUL_26!G73),JUL_26!G73,0)+IF(ISNUMBER(AUG_26!G73),AUG_26!G73,0)+IF(ISNUMBER(SEP_26!G73),SEP_26!G73,0))/3)</f>
        <v>0</v>
      </c>
      <c r="N73" s="64">
        <f t="shared" si="16"/>
        <v>0</v>
      </c>
      <c r="O73" s="64">
        <f t="shared" si="17"/>
        <v>0</v>
      </c>
      <c r="P73" s="64">
        <f t="shared" si="18"/>
        <v>0</v>
      </c>
      <c r="Q73" s="65" t="str">
        <f t="shared" si="19"/>
        <v/>
      </c>
      <c r="R73" s="66" t="str">
        <f t="shared" si="20"/>
        <v>OVERSTOCK</v>
      </c>
      <c r="S73" s="66" t="str">
        <f t="shared" si="21"/>
        <v>N/A</v>
      </c>
      <c r="T73" s="60"/>
    </row>
    <row r="74" spans="1:20" ht="16.5" customHeight="1" x14ac:dyDescent="0.35">
      <c r="A74" s="72" t="str">
        <f>IF(JAN_26!A74="","",JAN_26!A74)</f>
        <v>Cloxacillin 500mg inj</v>
      </c>
      <c r="B74" s="72" t="str">
        <f>IF(JAN_26!B74="","",JAN_26!B74)</f>
        <v>inj</v>
      </c>
      <c r="C74" s="55">
        <f>IF(JAN_26!C74="","",JAN_26!C74)</f>
        <v>500</v>
      </c>
      <c r="D74" s="55">
        <f>IF(AUG_26!A74="","",AUG_26!F74)</f>
        <v>55</v>
      </c>
      <c r="E74" s="61"/>
      <c r="F74" s="55">
        <f t="shared" si="11"/>
        <v>55</v>
      </c>
      <c r="G74" s="61"/>
      <c r="H74" s="61"/>
      <c r="I74" s="55">
        <f t="shared" si="12"/>
        <v>0</v>
      </c>
      <c r="J74" s="55" t="str">
        <f t="shared" si="13"/>
        <v/>
      </c>
      <c r="K74" s="55">
        <f t="shared" si="14"/>
        <v>0</v>
      </c>
      <c r="L74" s="55">
        <f t="shared" si="15"/>
        <v>27500</v>
      </c>
      <c r="M74" s="67">
        <f>IF(A74="",0,(IF(ISNUMBER(JUL_26!G74),JUL_26!G74,0)+IF(ISNUMBER(AUG_26!G74),AUG_26!G74,0)+IF(ISNUMBER(SEP_26!G74),SEP_26!G74,0))/3)</f>
        <v>0</v>
      </c>
      <c r="N74" s="67">
        <f t="shared" si="16"/>
        <v>0</v>
      </c>
      <c r="O74" s="67">
        <f t="shared" si="17"/>
        <v>0</v>
      </c>
      <c r="P74" s="67">
        <f t="shared" si="18"/>
        <v>0</v>
      </c>
      <c r="Q74" s="68" t="str">
        <f t="shared" si="19"/>
        <v/>
      </c>
      <c r="R74" s="69" t="str">
        <f t="shared" si="20"/>
        <v>OVERSTOCK</v>
      </c>
      <c r="S74" s="69" t="str">
        <f t="shared" si="21"/>
        <v>N/A</v>
      </c>
      <c r="T74" s="60"/>
    </row>
    <row r="75" spans="1:20" ht="16.5" customHeight="1" x14ac:dyDescent="0.35">
      <c r="A75" s="71" t="str">
        <f>IF(JAN_26!A75="","",JAN_26!A75)</f>
        <v>Co-trimaxole</v>
      </c>
      <c r="B75" s="71" t="str">
        <f>IF(JAN_26!B75="","",JAN_26!B75)</f>
        <v>tablet</v>
      </c>
      <c r="C75" s="53">
        <f>IF(JAN_26!C75="","",JAN_26!C75)</f>
        <v>15</v>
      </c>
      <c r="D75" s="53">
        <f>IF(AUG_26!A75="","",AUG_26!F75)</f>
        <v>660</v>
      </c>
      <c r="E75" s="61"/>
      <c r="F75" s="53">
        <f t="shared" si="11"/>
        <v>660</v>
      </c>
      <c r="G75" s="61"/>
      <c r="H75" s="61"/>
      <c r="I75" s="53">
        <f t="shared" si="12"/>
        <v>0</v>
      </c>
      <c r="J75" s="53" t="str">
        <f t="shared" si="13"/>
        <v/>
      </c>
      <c r="K75" s="53">
        <f t="shared" si="14"/>
        <v>0</v>
      </c>
      <c r="L75" s="53">
        <f t="shared" si="15"/>
        <v>9900</v>
      </c>
      <c r="M75" s="64">
        <f>IF(A75="",0,(IF(ISNUMBER(JUL_26!G75),JUL_26!G75,0)+IF(ISNUMBER(AUG_26!G75),AUG_26!G75,0)+IF(ISNUMBER(SEP_26!G75),SEP_26!G75,0))/3)</f>
        <v>0</v>
      </c>
      <c r="N75" s="64">
        <f t="shared" si="16"/>
        <v>0</v>
      </c>
      <c r="O75" s="64">
        <f t="shared" si="17"/>
        <v>0</v>
      </c>
      <c r="P75" s="64">
        <f t="shared" si="18"/>
        <v>0</v>
      </c>
      <c r="Q75" s="65" t="str">
        <f t="shared" si="19"/>
        <v/>
      </c>
      <c r="R75" s="66" t="str">
        <f t="shared" si="20"/>
        <v>OVERSTOCK</v>
      </c>
      <c r="S75" s="66" t="str">
        <f t="shared" si="21"/>
        <v>N/A</v>
      </c>
      <c r="T75" s="60"/>
    </row>
    <row r="76" spans="1:20" ht="16.5" customHeight="1" x14ac:dyDescent="0.35">
      <c r="A76" s="72" t="str">
        <f>IF(JAN_26!A76="","",JAN_26!A76)</f>
        <v>cofflin</v>
      </c>
      <c r="B76" s="72" t="str">
        <f>IF(JAN_26!B76="","",JAN_26!B76)</f>
        <v>item</v>
      </c>
      <c r="C76" s="55">
        <f>IF(JAN_26!C76="","",JAN_26!C76)</f>
        <v>1500</v>
      </c>
      <c r="D76" s="55">
        <f>IF(AUG_26!A76="","",AUG_26!F76)</f>
        <v>0</v>
      </c>
      <c r="E76" s="61"/>
      <c r="F76" s="55">
        <f t="shared" si="11"/>
        <v>0</v>
      </c>
      <c r="G76" s="61"/>
      <c r="H76" s="61"/>
      <c r="I76" s="55">
        <f t="shared" si="12"/>
        <v>0</v>
      </c>
      <c r="J76" s="55" t="str">
        <f t="shared" si="13"/>
        <v/>
      </c>
      <c r="K76" s="55">
        <f t="shared" si="14"/>
        <v>0</v>
      </c>
      <c r="L76" s="55">
        <f t="shared" si="15"/>
        <v>0</v>
      </c>
      <c r="M76" s="67">
        <f>IF(A76="",0,(IF(ISNUMBER(JUL_26!G76),JUL_26!G76,0)+IF(ISNUMBER(AUG_26!G76),AUG_26!G76,0)+IF(ISNUMBER(SEP_26!G76),SEP_26!G76,0))/3)</f>
        <v>0</v>
      </c>
      <c r="N76" s="67">
        <f t="shared" si="16"/>
        <v>0</v>
      </c>
      <c r="O76" s="67">
        <f t="shared" si="17"/>
        <v>0</v>
      </c>
      <c r="P76" s="67">
        <f t="shared" si="18"/>
        <v>0</v>
      </c>
      <c r="Q76" s="68" t="str">
        <f t="shared" si="19"/>
        <v/>
      </c>
      <c r="R76" s="69" t="str">
        <f t="shared" si="20"/>
        <v>STOCKOUT</v>
      </c>
      <c r="S76" s="69" t="str">
        <f t="shared" si="21"/>
        <v>N/A</v>
      </c>
      <c r="T76" s="60"/>
    </row>
    <row r="77" spans="1:20" ht="16.5" customHeight="1" x14ac:dyDescent="0.35">
      <c r="A77" s="71" t="str">
        <f>IF(JAN_26!A77="","",JAN_26!A77)</f>
        <v>cold cap</v>
      </c>
      <c r="B77" s="71" t="str">
        <f>IF(JAN_26!B77="","",JAN_26!B77)</f>
        <v>syrup</v>
      </c>
      <c r="C77" s="53">
        <f>IF(JAN_26!C77="","",JAN_26!C77)</f>
        <v>25</v>
      </c>
      <c r="D77" s="53">
        <f>IF(AUG_26!A77="","",AUG_26!F77)</f>
        <v>0</v>
      </c>
      <c r="E77" s="61"/>
      <c r="F77" s="53">
        <f t="shared" si="11"/>
        <v>0</v>
      </c>
      <c r="G77" s="61"/>
      <c r="H77" s="61"/>
      <c r="I77" s="53">
        <f t="shared" si="12"/>
        <v>0</v>
      </c>
      <c r="J77" s="53" t="str">
        <f t="shared" si="13"/>
        <v/>
      </c>
      <c r="K77" s="53">
        <f t="shared" si="14"/>
        <v>0</v>
      </c>
      <c r="L77" s="53">
        <f t="shared" si="15"/>
        <v>0</v>
      </c>
      <c r="M77" s="64">
        <f>IF(A77="",0,(IF(ISNUMBER(JUL_26!G77),JUL_26!G77,0)+IF(ISNUMBER(AUG_26!G77),AUG_26!G77,0)+IF(ISNUMBER(SEP_26!G77),SEP_26!G77,0))/3)</f>
        <v>0</v>
      </c>
      <c r="N77" s="64">
        <f t="shared" si="16"/>
        <v>0</v>
      </c>
      <c r="O77" s="64">
        <f t="shared" si="17"/>
        <v>0</v>
      </c>
      <c r="P77" s="64">
        <f t="shared" si="18"/>
        <v>0</v>
      </c>
      <c r="Q77" s="65" t="str">
        <f t="shared" si="19"/>
        <v/>
      </c>
      <c r="R77" s="66" t="str">
        <f t="shared" si="20"/>
        <v>STOCKOUT</v>
      </c>
      <c r="S77" s="66" t="str">
        <f t="shared" si="21"/>
        <v>N/A</v>
      </c>
      <c r="T77" s="60"/>
    </row>
    <row r="78" spans="1:20" ht="16.5" customHeight="1" x14ac:dyDescent="0.35">
      <c r="A78" s="72" t="str">
        <f>IF(JAN_26!A78="","",JAN_26!A78)</f>
        <v>combiart 20/120 - 12</v>
      </c>
      <c r="B78" s="72" t="str">
        <f>IF(JAN_26!B78="","",JAN_26!B78)</f>
        <v>tablet</v>
      </c>
      <c r="C78" s="55">
        <f>IF(JAN_26!C78="","",JAN_26!C78)</f>
        <v>80</v>
      </c>
      <c r="D78" s="55">
        <f>IF(AUG_26!A78="","",AUG_26!F78)</f>
        <v>157</v>
      </c>
      <c r="E78" s="61"/>
      <c r="F78" s="55">
        <f t="shared" si="11"/>
        <v>157</v>
      </c>
      <c r="G78" s="61"/>
      <c r="H78" s="61"/>
      <c r="I78" s="55">
        <f t="shared" si="12"/>
        <v>0</v>
      </c>
      <c r="J78" s="55" t="str">
        <f t="shared" si="13"/>
        <v/>
      </c>
      <c r="K78" s="55">
        <f t="shared" si="14"/>
        <v>0</v>
      </c>
      <c r="L78" s="55">
        <f t="shared" si="15"/>
        <v>12560</v>
      </c>
      <c r="M78" s="67">
        <f>IF(A78="",0,(IF(ISNUMBER(JUL_26!G78),JUL_26!G78,0)+IF(ISNUMBER(AUG_26!G78),AUG_26!G78,0)+IF(ISNUMBER(SEP_26!G78),SEP_26!G78,0))/3)</f>
        <v>0</v>
      </c>
      <c r="N78" s="67">
        <f t="shared" si="16"/>
        <v>0</v>
      </c>
      <c r="O78" s="67">
        <f t="shared" si="17"/>
        <v>0</v>
      </c>
      <c r="P78" s="67">
        <f t="shared" si="18"/>
        <v>0</v>
      </c>
      <c r="Q78" s="68" t="str">
        <f t="shared" si="19"/>
        <v/>
      </c>
      <c r="R78" s="69" t="str">
        <f t="shared" si="20"/>
        <v>OVERSTOCK</v>
      </c>
      <c r="S78" s="69" t="str">
        <f t="shared" si="21"/>
        <v>N/A</v>
      </c>
      <c r="T78" s="60"/>
    </row>
    <row r="79" spans="1:20" ht="16.5" customHeight="1" x14ac:dyDescent="0.35">
      <c r="A79" s="71" t="str">
        <f>IF(JAN_26!A79="","",JAN_26!A79)</f>
        <v>combiart 20/120 - 18</v>
      </c>
      <c r="B79" s="71" t="str">
        <f>IF(JAN_26!B79="","",JAN_26!B79)</f>
        <v>tablet</v>
      </c>
      <c r="C79" s="53">
        <f>IF(JAN_26!C79="","",JAN_26!C79)</f>
        <v>55</v>
      </c>
      <c r="D79" s="53">
        <f>IF(AUG_26!A79="","",AUG_26!F79)</f>
        <v>179</v>
      </c>
      <c r="E79" s="61"/>
      <c r="F79" s="53">
        <f t="shared" si="11"/>
        <v>179</v>
      </c>
      <c r="G79" s="61"/>
      <c r="H79" s="61"/>
      <c r="I79" s="53">
        <f t="shared" si="12"/>
        <v>0</v>
      </c>
      <c r="J79" s="53" t="str">
        <f t="shared" si="13"/>
        <v/>
      </c>
      <c r="K79" s="53">
        <f t="shared" si="14"/>
        <v>0</v>
      </c>
      <c r="L79" s="53">
        <f t="shared" si="15"/>
        <v>9845</v>
      </c>
      <c r="M79" s="64">
        <f>IF(A79="",0,(IF(ISNUMBER(JUL_26!G79),JUL_26!G79,0)+IF(ISNUMBER(AUG_26!G79),AUG_26!G79,0)+IF(ISNUMBER(SEP_26!G79),SEP_26!G79,0))/3)</f>
        <v>0</v>
      </c>
      <c r="N79" s="64">
        <f t="shared" si="16"/>
        <v>0</v>
      </c>
      <c r="O79" s="64">
        <f t="shared" si="17"/>
        <v>0</v>
      </c>
      <c r="P79" s="64">
        <f t="shared" si="18"/>
        <v>0</v>
      </c>
      <c r="Q79" s="65" t="str">
        <f t="shared" si="19"/>
        <v/>
      </c>
      <c r="R79" s="66" t="str">
        <f t="shared" si="20"/>
        <v>OVERSTOCK</v>
      </c>
      <c r="S79" s="66" t="str">
        <f t="shared" si="21"/>
        <v>N/A</v>
      </c>
      <c r="T79" s="60"/>
    </row>
    <row r="80" spans="1:20" ht="16.5" customHeight="1" x14ac:dyDescent="0.35">
      <c r="A80" s="72" t="str">
        <f>IF(JAN_26!A80="","",JAN_26!A80)</f>
        <v>combiart 20/120 - 24</v>
      </c>
      <c r="B80" s="72" t="str">
        <f>IF(JAN_26!B80="","",JAN_26!B80)</f>
        <v>tablet</v>
      </c>
      <c r="C80" s="55">
        <f>IF(JAN_26!C80="","",JAN_26!C80)</f>
        <v>41</v>
      </c>
      <c r="D80" s="55">
        <f>IF(AUG_26!A80="","",AUG_26!F80)</f>
        <v>379</v>
      </c>
      <c r="E80" s="61"/>
      <c r="F80" s="55">
        <f t="shared" si="11"/>
        <v>379</v>
      </c>
      <c r="G80" s="61"/>
      <c r="H80" s="61"/>
      <c r="I80" s="55">
        <f t="shared" si="12"/>
        <v>0</v>
      </c>
      <c r="J80" s="55" t="str">
        <f t="shared" si="13"/>
        <v/>
      </c>
      <c r="K80" s="55">
        <f t="shared" si="14"/>
        <v>0</v>
      </c>
      <c r="L80" s="55">
        <f t="shared" si="15"/>
        <v>15539</v>
      </c>
      <c r="M80" s="67">
        <f>IF(A80="",0,(IF(ISNUMBER(JUL_26!G80),JUL_26!G80,0)+IF(ISNUMBER(AUG_26!G80),AUG_26!G80,0)+IF(ISNUMBER(SEP_26!G80),SEP_26!G80,0))/3)</f>
        <v>0</v>
      </c>
      <c r="N80" s="67">
        <f t="shared" si="16"/>
        <v>0</v>
      </c>
      <c r="O80" s="67">
        <f t="shared" si="17"/>
        <v>0</v>
      </c>
      <c r="P80" s="67">
        <f t="shared" si="18"/>
        <v>0</v>
      </c>
      <c r="Q80" s="68" t="str">
        <f t="shared" si="19"/>
        <v/>
      </c>
      <c r="R80" s="69" t="str">
        <f t="shared" si="20"/>
        <v>OVERSTOCK</v>
      </c>
      <c r="S80" s="69" t="str">
        <f t="shared" si="21"/>
        <v>N/A</v>
      </c>
      <c r="T80" s="60"/>
    </row>
    <row r="81" spans="1:20" ht="16.5" customHeight="1" x14ac:dyDescent="0.35">
      <c r="A81" s="71" t="str">
        <f>IF(JAN_26!A81="","",JAN_26!A81)</f>
        <v>combiart 20/120 - 6</v>
      </c>
      <c r="B81" s="71" t="str">
        <f>IF(JAN_26!B81="","",JAN_26!B81)</f>
        <v>tablet</v>
      </c>
      <c r="C81" s="53" t="str">
        <f>IF(JAN_26!C81="","",JAN_26!C81)</f>
        <v/>
      </c>
      <c r="D81" s="53">
        <f>IF(AUG_26!A81="","",AUG_26!F81)</f>
        <v>150</v>
      </c>
      <c r="E81" s="61"/>
      <c r="F81" s="53">
        <f t="shared" si="11"/>
        <v>150</v>
      </c>
      <c r="G81" s="61"/>
      <c r="H81" s="61"/>
      <c r="I81" s="53">
        <f t="shared" si="12"/>
        <v>0</v>
      </c>
      <c r="J81" s="53" t="str">
        <f t="shared" si="13"/>
        <v/>
      </c>
      <c r="K81" s="53">
        <f t="shared" si="14"/>
        <v>0</v>
      </c>
      <c r="L81" s="53">
        <f t="shared" si="15"/>
        <v>0</v>
      </c>
      <c r="M81" s="64">
        <f>IF(A81="",0,(IF(ISNUMBER(JUL_26!G81),JUL_26!G81,0)+IF(ISNUMBER(AUG_26!G81),AUG_26!G81,0)+IF(ISNUMBER(SEP_26!G81),SEP_26!G81,0))/3)</f>
        <v>0</v>
      </c>
      <c r="N81" s="64">
        <f t="shared" si="16"/>
        <v>0</v>
      </c>
      <c r="O81" s="64">
        <f t="shared" si="17"/>
        <v>0</v>
      </c>
      <c r="P81" s="64">
        <f t="shared" si="18"/>
        <v>0</v>
      </c>
      <c r="Q81" s="65" t="str">
        <f t="shared" si="19"/>
        <v/>
      </c>
      <c r="R81" s="66" t="str">
        <f t="shared" si="20"/>
        <v>OVERSTOCK</v>
      </c>
      <c r="S81" s="66" t="str">
        <f t="shared" si="21"/>
        <v>N/A</v>
      </c>
      <c r="T81" s="60"/>
    </row>
    <row r="82" spans="1:20" ht="16.5" customHeight="1" x14ac:dyDescent="0.35">
      <c r="A82" s="72" t="str">
        <f>IF(JAN_26!A82="","",JAN_26!A82)</f>
        <v>combiart 80/480</v>
      </c>
      <c r="B82" s="72" t="str">
        <f>IF(JAN_26!B82="","",JAN_26!B82)</f>
        <v>tablet</v>
      </c>
      <c r="C82" s="55">
        <f>IF(JAN_26!C82="","",JAN_26!C82)</f>
        <v>250</v>
      </c>
      <c r="D82" s="55">
        <f>IF(AUG_26!A82="","",AUG_26!F82)</f>
        <v>0</v>
      </c>
      <c r="E82" s="61"/>
      <c r="F82" s="55">
        <f t="shared" si="11"/>
        <v>0</v>
      </c>
      <c r="G82" s="61"/>
      <c r="H82" s="61"/>
      <c r="I82" s="55">
        <f t="shared" si="12"/>
        <v>0</v>
      </c>
      <c r="J82" s="55" t="str">
        <f t="shared" si="13"/>
        <v/>
      </c>
      <c r="K82" s="55">
        <f t="shared" si="14"/>
        <v>0</v>
      </c>
      <c r="L82" s="55">
        <f t="shared" si="15"/>
        <v>0</v>
      </c>
      <c r="M82" s="67">
        <f>IF(A82="",0,(IF(ISNUMBER(JUL_26!G82),JUL_26!G82,0)+IF(ISNUMBER(AUG_26!G82),AUG_26!G82,0)+IF(ISNUMBER(SEP_26!G82),SEP_26!G82,0))/3)</f>
        <v>0</v>
      </c>
      <c r="N82" s="67">
        <f t="shared" si="16"/>
        <v>0</v>
      </c>
      <c r="O82" s="67">
        <f t="shared" si="17"/>
        <v>0</v>
      </c>
      <c r="P82" s="67">
        <f t="shared" si="18"/>
        <v>0</v>
      </c>
      <c r="Q82" s="68" t="str">
        <f t="shared" si="19"/>
        <v/>
      </c>
      <c r="R82" s="69" t="str">
        <f t="shared" si="20"/>
        <v>STOCKOUT</v>
      </c>
      <c r="S82" s="69" t="str">
        <f t="shared" si="21"/>
        <v>N/A</v>
      </c>
      <c r="T82" s="60"/>
    </row>
    <row r="83" spans="1:20" ht="16.5" customHeight="1" x14ac:dyDescent="0.35">
      <c r="A83" s="71" t="str">
        <f>IF(JAN_26!A83="","",JAN_26!A83)</f>
        <v>Condom (male)</v>
      </c>
      <c r="B83" s="71" t="str">
        <f>IF(JAN_26!B83="","",JAN_26!B83)</f>
        <v/>
      </c>
      <c r="C83" s="53" t="str">
        <f>IF(JAN_26!C83="","",JAN_26!C83)</f>
        <v/>
      </c>
      <c r="D83" s="53">
        <f>IF(AUG_26!A83="","",AUG_26!F83)</f>
        <v>0</v>
      </c>
      <c r="E83" s="61"/>
      <c r="F83" s="53">
        <f t="shared" si="11"/>
        <v>0</v>
      </c>
      <c r="G83" s="61"/>
      <c r="H83" s="61"/>
      <c r="I83" s="53">
        <f t="shared" si="12"/>
        <v>0</v>
      </c>
      <c r="J83" s="53" t="str">
        <f t="shared" si="13"/>
        <v/>
      </c>
      <c r="K83" s="53">
        <f t="shared" si="14"/>
        <v>0</v>
      </c>
      <c r="L83" s="53">
        <f t="shared" si="15"/>
        <v>0</v>
      </c>
      <c r="M83" s="64">
        <f>IF(A83="",0,(IF(ISNUMBER(JUL_26!G83),JUL_26!G83,0)+IF(ISNUMBER(AUG_26!G83),AUG_26!G83,0)+IF(ISNUMBER(SEP_26!G83),SEP_26!G83,0))/3)</f>
        <v>0</v>
      </c>
      <c r="N83" s="64">
        <f t="shared" si="16"/>
        <v>0</v>
      </c>
      <c r="O83" s="64">
        <f t="shared" si="17"/>
        <v>0</v>
      </c>
      <c r="P83" s="64">
        <f t="shared" si="18"/>
        <v>0</v>
      </c>
      <c r="Q83" s="65" t="str">
        <f t="shared" si="19"/>
        <v/>
      </c>
      <c r="R83" s="66" t="str">
        <f t="shared" si="20"/>
        <v>STOCKOUT</v>
      </c>
      <c r="S83" s="66" t="str">
        <f t="shared" si="21"/>
        <v>N/A</v>
      </c>
      <c r="T83" s="60"/>
    </row>
    <row r="84" spans="1:20" ht="16.5" customHeight="1" x14ac:dyDescent="0.35">
      <c r="A84" s="72" t="str">
        <f>IF(JAN_26!A84="","",JAN_26!A84)</f>
        <v>cord clamp</v>
      </c>
      <c r="B84" s="72" t="str">
        <f>IF(JAN_26!B84="","",JAN_26!B84)</f>
        <v>item</v>
      </c>
      <c r="C84" s="55">
        <f>IF(JAN_26!C84="","",JAN_26!C84)</f>
        <v>300</v>
      </c>
      <c r="D84" s="55">
        <f>IF(AUG_26!A84="","",AUG_26!F84)</f>
        <v>0</v>
      </c>
      <c r="E84" s="61"/>
      <c r="F84" s="55">
        <f t="shared" si="11"/>
        <v>0</v>
      </c>
      <c r="G84" s="61"/>
      <c r="H84" s="61"/>
      <c r="I84" s="55">
        <f t="shared" si="12"/>
        <v>0</v>
      </c>
      <c r="J84" s="55" t="str">
        <f t="shared" si="13"/>
        <v/>
      </c>
      <c r="K84" s="55">
        <f t="shared" si="14"/>
        <v>0</v>
      </c>
      <c r="L84" s="55">
        <f t="shared" si="15"/>
        <v>0</v>
      </c>
      <c r="M84" s="67">
        <f>IF(A84="",0,(IF(ISNUMBER(JUL_26!G84),JUL_26!G84,0)+IF(ISNUMBER(AUG_26!G84),AUG_26!G84,0)+IF(ISNUMBER(SEP_26!G84),SEP_26!G84,0))/3)</f>
        <v>0</v>
      </c>
      <c r="N84" s="67">
        <f t="shared" si="16"/>
        <v>0</v>
      </c>
      <c r="O84" s="67">
        <f t="shared" si="17"/>
        <v>0</v>
      </c>
      <c r="P84" s="67">
        <f t="shared" si="18"/>
        <v>0</v>
      </c>
      <c r="Q84" s="68" t="str">
        <f t="shared" si="19"/>
        <v/>
      </c>
      <c r="R84" s="69" t="str">
        <f t="shared" si="20"/>
        <v>STOCKOUT</v>
      </c>
      <c r="S84" s="69" t="str">
        <f t="shared" si="21"/>
        <v>N/A</v>
      </c>
      <c r="T84" s="60"/>
    </row>
    <row r="85" spans="1:20" ht="16.5" customHeight="1" x14ac:dyDescent="0.35">
      <c r="A85" s="71" t="str">
        <f>IF(JAN_26!A85="","",JAN_26!A85)</f>
        <v>cotrim sp</v>
      </c>
      <c r="B85" s="71" t="str">
        <f>IF(JAN_26!B85="","",JAN_26!B85)</f>
        <v>syrup</v>
      </c>
      <c r="C85" s="53">
        <f>IF(JAN_26!C85="","",JAN_26!C85)</f>
        <v>1000</v>
      </c>
      <c r="D85" s="53">
        <f>IF(AUG_26!A85="","",AUG_26!F85)</f>
        <v>100</v>
      </c>
      <c r="E85" s="61"/>
      <c r="F85" s="53">
        <f t="shared" si="11"/>
        <v>100</v>
      </c>
      <c r="G85" s="61"/>
      <c r="H85" s="61"/>
      <c r="I85" s="53">
        <f t="shared" si="12"/>
        <v>0</v>
      </c>
      <c r="J85" s="53" t="str">
        <f t="shared" si="13"/>
        <v/>
      </c>
      <c r="K85" s="53">
        <f t="shared" si="14"/>
        <v>0</v>
      </c>
      <c r="L85" s="53">
        <f t="shared" si="15"/>
        <v>100000</v>
      </c>
      <c r="M85" s="64">
        <f>IF(A85="",0,(IF(ISNUMBER(JUL_26!G85),JUL_26!G85,0)+IF(ISNUMBER(AUG_26!G85),AUG_26!G85,0)+IF(ISNUMBER(SEP_26!G85),SEP_26!G85,0))/3)</f>
        <v>0</v>
      </c>
      <c r="N85" s="64">
        <f t="shared" si="16"/>
        <v>0</v>
      </c>
      <c r="O85" s="64">
        <f t="shared" si="17"/>
        <v>0</v>
      </c>
      <c r="P85" s="64">
        <f t="shared" si="18"/>
        <v>0</v>
      </c>
      <c r="Q85" s="65" t="str">
        <f t="shared" si="19"/>
        <v/>
      </c>
      <c r="R85" s="66" t="str">
        <f t="shared" si="20"/>
        <v>OVERSTOCK</v>
      </c>
      <c r="S85" s="66" t="str">
        <f t="shared" si="21"/>
        <v>N/A</v>
      </c>
      <c r="T85" s="60"/>
    </row>
    <row r="86" spans="1:20" ht="16.5" customHeight="1" x14ac:dyDescent="0.35">
      <c r="A86" s="72" t="str">
        <f>IF(JAN_26!A86="","",JAN_26!A86)</f>
        <v>Cotton Absorbent  500g roll</v>
      </c>
      <c r="B86" s="72" t="str">
        <f>IF(JAN_26!B86="","",JAN_26!B86)</f>
        <v>roll</v>
      </c>
      <c r="C86" s="55" t="str">
        <f>IF(JAN_26!C86="","",JAN_26!C86)</f>
        <v/>
      </c>
      <c r="D86" s="55">
        <f>IF(AUG_26!A86="","",AUG_26!F86)</f>
        <v>0</v>
      </c>
      <c r="E86" s="61"/>
      <c r="F86" s="55">
        <f t="shared" si="11"/>
        <v>0</v>
      </c>
      <c r="G86" s="61"/>
      <c r="H86" s="61"/>
      <c r="I86" s="55">
        <f t="shared" si="12"/>
        <v>0</v>
      </c>
      <c r="J86" s="55" t="str">
        <f t="shared" si="13"/>
        <v/>
      </c>
      <c r="K86" s="55">
        <f t="shared" si="14"/>
        <v>0</v>
      </c>
      <c r="L86" s="55">
        <f t="shared" si="15"/>
        <v>0</v>
      </c>
      <c r="M86" s="67">
        <f>IF(A86="",0,(IF(ISNUMBER(JUL_26!G86),JUL_26!G86,0)+IF(ISNUMBER(AUG_26!G86),AUG_26!G86,0)+IF(ISNUMBER(SEP_26!G86),SEP_26!G86,0))/3)</f>
        <v>0</v>
      </c>
      <c r="N86" s="67">
        <f t="shared" si="16"/>
        <v>0</v>
      </c>
      <c r="O86" s="67">
        <f t="shared" si="17"/>
        <v>0</v>
      </c>
      <c r="P86" s="67">
        <f t="shared" si="18"/>
        <v>0</v>
      </c>
      <c r="Q86" s="68" t="str">
        <f t="shared" si="19"/>
        <v/>
      </c>
      <c r="R86" s="69" t="str">
        <f t="shared" si="20"/>
        <v>STOCKOUT</v>
      </c>
      <c r="S86" s="69" t="str">
        <f t="shared" si="21"/>
        <v>N/A</v>
      </c>
      <c r="T86" s="60"/>
    </row>
    <row r="87" spans="1:20" ht="16.5" customHeight="1" x14ac:dyDescent="0.35">
      <c r="A87" s="71" t="str">
        <f>IF(JAN_26!A87="","",JAN_26!A87)</f>
        <v>Crepe bandage 10cm x 4m</v>
      </c>
      <c r="B87" s="71" t="str">
        <f>IF(JAN_26!B87="","",JAN_26!B87)</f>
        <v>roll</v>
      </c>
      <c r="C87" s="53">
        <f>IF(JAN_26!C87="","",JAN_26!C87)</f>
        <v>500</v>
      </c>
      <c r="D87" s="53">
        <f>IF(AUG_26!A87="","",AUG_26!F87)</f>
        <v>88</v>
      </c>
      <c r="E87" s="61"/>
      <c r="F87" s="53">
        <f t="shared" si="11"/>
        <v>88</v>
      </c>
      <c r="G87" s="61"/>
      <c r="H87" s="61"/>
      <c r="I87" s="53">
        <f t="shared" si="12"/>
        <v>0</v>
      </c>
      <c r="J87" s="53" t="str">
        <f t="shared" si="13"/>
        <v/>
      </c>
      <c r="K87" s="53">
        <f t="shared" si="14"/>
        <v>0</v>
      </c>
      <c r="L87" s="53">
        <f t="shared" si="15"/>
        <v>44000</v>
      </c>
      <c r="M87" s="64">
        <f>IF(A87="",0,(IF(ISNUMBER(JUL_26!G87),JUL_26!G87,0)+IF(ISNUMBER(AUG_26!G87),AUG_26!G87,0)+IF(ISNUMBER(SEP_26!G87),SEP_26!G87,0))/3)</f>
        <v>0</v>
      </c>
      <c r="N87" s="64">
        <f t="shared" si="16"/>
        <v>0</v>
      </c>
      <c r="O87" s="64">
        <f t="shared" si="17"/>
        <v>0</v>
      </c>
      <c r="P87" s="64">
        <f t="shared" si="18"/>
        <v>0</v>
      </c>
      <c r="Q87" s="65" t="str">
        <f t="shared" si="19"/>
        <v/>
      </c>
      <c r="R87" s="66" t="str">
        <f t="shared" si="20"/>
        <v>OVERSTOCK</v>
      </c>
      <c r="S87" s="66" t="str">
        <f t="shared" si="21"/>
        <v>N/A</v>
      </c>
      <c r="T87" s="60"/>
    </row>
    <row r="88" spans="1:20" ht="16.5" customHeight="1" x14ac:dyDescent="0.35">
      <c r="A88" s="72" t="str">
        <f>IF(JAN_26!A88="","",JAN_26!A88)</f>
        <v>Cromsol</v>
      </c>
      <c r="B88" s="72" t="str">
        <f>IF(JAN_26!B88="","",JAN_26!B88)</f>
        <v>item</v>
      </c>
      <c r="C88" s="55">
        <f>IF(JAN_26!C88="","",JAN_26!C88)</f>
        <v>1500</v>
      </c>
      <c r="D88" s="55">
        <f>IF(AUG_26!A88="","",AUG_26!F88)</f>
        <v>0</v>
      </c>
      <c r="E88" s="61"/>
      <c r="F88" s="55">
        <f t="shared" si="11"/>
        <v>0</v>
      </c>
      <c r="G88" s="61"/>
      <c r="H88" s="61"/>
      <c r="I88" s="55">
        <f t="shared" si="12"/>
        <v>0</v>
      </c>
      <c r="J88" s="55" t="str">
        <f t="shared" si="13"/>
        <v/>
      </c>
      <c r="K88" s="55">
        <f t="shared" si="14"/>
        <v>0</v>
      </c>
      <c r="L88" s="55">
        <f t="shared" si="15"/>
        <v>0</v>
      </c>
      <c r="M88" s="67">
        <f>IF(A88="",0,(IF(ISNUMBER(JUL_26!G88),JUL_26!G88,0)+IF(ISNUMBER(AUG_26!G88),AUG_26!G88,0)+IF(ISNUMBER(SEP_26!G88),SEP_26!G88,0))/3)</f>
        <v>0</v>
      </c>
      <c r="N88" s="67">
        <f t="shared" si="16"/>
        <v>0</v>
      </c>
      <c r="O88" s="67">
        <f t="shared" si="17"/>
        <v>0</v>
      </c>
      <c r="P88" s="67">
        <f t="shared" si="18"/>
        <v>0</v>
      </c>
      <c r="Q88" s="68" t="str">
        <f t="shared" si="19"/>
        <v/>
      </c>
      <c r="R88" s="69" t="str">
        <f t="shared" si="20"/>
        <v>STOCKOUT</v>
      </c>
      <c r="S88" s="69" t="str">
        <f t="shared" si="21"/>
        <v>N/A</v>
      </c>
      <c r="T88" s="60"/>
    </row>
    <row r="89" spans="1:20" ht="16.5" customHeight="1" x14ac:dyDescent="0.35">
      <c r="A89" s="71" t="str">
        <f>IF(JAN_26!A89="","",JAN_26!A89)</f>
        <v>Cytotex</v>
      </c>
      <c r="B89" s="71" t="str">
        <f>IF(JAN_26!B89="","",JAN_26!B89)</f>
        <v>tablet</v>
      </c>
      <c r="C89" s="53">
        <f>IF(JAN_26!C89="","",JAN_26!C89)</f>
        <v>700</v>
      </c>
      <c r="D89" s="53">
        <f>IF(AUG_26!A89="","",AUG_26!F89)</f>
        <v>0</v>
      </c>
      <c r="E89" s="61"/>
      <c r="F89" s="53">
        <f t="shared" si="11"/>
        <v>0</v>
      </c>
      <c r="G89" s="61"/>
      <c r="H89" s="61"/>
      <c r="I89" s="53">
        <f t="shared" si="12"/>
        <v>0</v>
      </c>
      <c r="J89" s="53" t="str">
        <f t="shared" si="13"/>
        <v/>
      </c>
      <c r="K89" s="53">
        <f t="shared" si="14"/>
        <v>0</v>
      </c>
      <c r="L89" s="53">
        <f t="shared" si="15"/>
        <v>0</v>
      </c>
      <c r="M89" s="64">
        <f>IF(A89="",0,(IF(ISNUMBER(JUL_26!G89),JUL_26!G89,0)+IF(ISNUMBER(AUG_26!G89),AUG_26!G89,0)+IF(ISNUMBER(SEP_26!G89),SEP_26!G89,0))/3)</f>
        <v>0</v>
      </c>
      <c r="N89" s="64">
        <f t="shared" si="16"/>
        <v>0</v>
      </c>
      <c r="O89" s="64">
        <f t="shared" si="17"/>
        <v>0</v>
      </c>
      <c r="P89" s="64">
        <f t="shared" si="18"/>
        <v>0</v>
      </c>
      <c r="Q89" s="65" t="str">
        <f t="shared" si="19"/>
        <v/>
      </c>
      <c r="R89" s="66" t="str">
        <f t="shared" si="20"/>
        <v>STOCKOUT</v>
      </c>
      <c r="S89" s="66" t="str">
        <f t="shared" si="21"/>
        <v>N/A</v>
      </c>
      <c r="T89" s="60"/>
    </row>
    <row r="90" spans="1:20" ht="16.5" customHeight="1" x14ac:dyDescent="0.35">
      <c r="A90" s="72" t="str">
        <f>IF(JAN_26!A90="","",JAN_26!A90)</f>
        <v>Delivery Kit</v>
      </c>
      <c r="B90" s="72" t="str">
        <f>IF(JAN_26!B90="","",JAN_26!B90)</f>
        <v>item</v>
      </c>
      <c r="C90" s="55">
        <f>IF(JAN_26!C90="","",JAN_26!C90)</f>
        <v>6000</v>
      </c>
      <c r="D90" s="55">
        <f>IF(AUG_26!A90="","",AUG_26!F90)</f>
        <v>0</v>
      </c>
      <c r="E90" s="61"/>
      <c r="F90" s="55">
        <f t="shared" si="11"/>
        <v>0</v>
      </c>
      <c r="G90" s="61"/>
      <c r="H90" s="61"/>
      <c r="I90" s="55">
        <f t="shared" si="12"/>
        <v>0</v>
      </c>
      <c r="J90" s="55" t="str">
        <f t="shared" si="13"/>
        <v/>
      </c>
      <c r="K90" s="55">
        <f t="shared" si="14"/>
        <v>0</v>
      </c>
      <c r="L90" s="55">
        <f t="shared" si="15"/>
        <v>0</v>
      </c>
      <c r="M90" s="67">
        <f>IF(A90="",0,(IF(ISNUMBER(JUL_26!G90),JUL_26!G90,0)+IF(ISNUMBER(AUG_26!G90),AUG_26!G90,0)+IF(ISNUMBER(SEP_26!G90),SEP_26!G90,0))/3)</f>
        <v>0</v>
      </c>
      <c r="N90" s="67">
        <f t="shared" si="16"/>
        <v>0</v>
      </c>
      <c r="O90" s="67">
        <f t="shared" si="17"/>
        <v>0</v>
      </c>
      <c r="P90" s="67">
        <f t="shared" si="18"/>
        <v>0</v>
      </c>
      <c r="Q90" s="68" t="str">
        <f t="shared" si="19"/>
        <v/>
      </c>
      <c r="R90" s="69" t="str">
        <f t="shared" si="20"/>
        <v>STOCKOUT</v>
      </c>
      <c r="S90" s="69" t="str">
        <f t="shared" si="21"/>
        <v>N/A</v>
      </c>
      <c r="T90" s="60"/>
    </row>
    <row r="91" spans="1:20" ht="16.5" customHeight="1" x14ac:dyDescent="0.35">
      <c r="A91" s="71" t="str">
        <f>IF(JAN_26!A91="","",JAN_26!A91)</f>
        <v>depo</v>
      </c>
      <c r="B91" s="71" t="str">
        <f>IF(JAN_26!B91="","",JAN_26!B91)</f>
        <v>amp</v>
      </c>
      <c r="C91" s="53">
        <f>IF(JAN_26!C91="","",JAN_26!C91)</f>
        <v>1500</v>
      </c>
      <c r="D91" s="53">
        <f>IF(AUG_26!A91="","",AUG_26!F91)</f>
        <v>0</v>
      </c>
      <c r="E91" s="61"/>
      <c r="F91" s="53">
        <f t="shared" si="11"/>
        <v>0</v>
      </c>
      <c r="G91" s="61"/>
      <c r="H91" s="61"/>
      <c r="I91" s="53">
        <f t="shared" si="12"/>
        <v>0</v>
      </c>
      <c r="J91" s="53" t="str">
        <f t="shared" si="13"/>
        <v/>
      </c>
      <c r="K91" s="53">
        <f t="shared" si="14"/>
        <v>0</v>
      </c>
      <c r="L91" s="53">
        <f t="shared" si="15"/>
        <v>0</v>
      </c>
      <c r="M91" s="64">
        <f>IF(A91="",0,(IF(ISNUMBER(JUL_26!G91),JUL_26!G91,0)+IF(ISNUMBER(AUG_26!G91),AUG_26!G91,0)+IF(ISNUMBER(SEP_26!G91),SEP_26!G91,0))/3)</f>
        <v>0</v>
      </c>
      <c r="N91" s="64">
        <f t="shared" si="16"/>
        <v>0</v>
      </c>
      <c r="O91" s="64">
        <f t="shared" si="17"/>
        <v>0</v>
      </c>
      <c r="P91" s="64">
        <f t="shared" si="18"/>
        <v>0</v>
      </c>
      <c r="Q91" s="65" t="str">
        <f t="shared" si="19"/>
        <v/>
      </c>
      <c r="R91" s="66" t="str">
        <f t="shared" si="20"/>
        <v>STOCKOUT</v>
      </c>
      <c r="S91" s="66" t="str">
        <f t="shared" si="21"/>
        <v>N/A</v>
      </c>
      <c r="T91" s="60"/>
    </row>
    <row r="92" spans="1:20" ht="16.5" customHeight="1" x14ac:dyDescent="0.35">
      <c r="A92" s="72" t="str">
        <f>IF(JAN_26!A92="","",JAN_26!A92)</f>
        <v>Dermobacter Solution 300 ml</v>
      </c>
      <c r="B92" s="72" t="str">
        <f>IF(JAN_26!B92="","",JAN_26!B92)</f>
        <v/>
      </c>
      <c r="C92" s="55" t="str">
        <f>IF(JAN_26!C92="","",JAN_26!C92)</f>
        <v/>
      </c>
      <c r="D92" s="55">
        <f>IF(AUG_26!A92="","",AUG_26!F92)</f>
        <v>0</v>
      </c>
      <c r="E92" s="61"/>
      <c r="F92" s="55">
        <f t="shared" si="11"/>
        <v>0</v>
      </c>
      <c r="G92" s="61"/>
      <c r="H92" s="61"/>
      <c r="I92" s="55">
        <f t="shared" si="12"/>
        <v>0</v>
      </c>
      <c r="J92" s="55" t="str">
        <f t="shared" si="13"/>
        <v/>
      </c>
      <c r="K92" s="55">
        <f t="shared" si="14"/>
        <v>0</v>
      </c>
      <c r="L92" s="55">
        <f t="shared" si="15"/>
        <v>0</v>
      </c>
      <c r="M92" s="67">
        <f>IF(A92="",0,(IF(ISNUMBER(JUL_26!G92),JUL_26!G92,0)+IF(ISNUMBER(AUG_26!G92),AUG_26!G92,0)+IF(ISNUMBER(SEP_26!G92),SEP_26!G92,0))/3)</f>
        <v>0</v>
      </c>
      <c r="N92" s="67">
        <f t="shared" si="16"/>
        <v>0</v>
      </c>
      <c r="O92" s="67">
        <f t="shared" si="17"/>
        <v>0</v>
      </c>
      <c r="P92" s="67">
        <f t="shared" si="18"/>
        <v>0</v>
      </c>
      <c r="Q92" s="68" t="str">
        <f t="shared" si="19"/>
        <v/>
      </c>
      <c r="R92" s="69" t="str">
        <f t="shared" si="20"/>
        <v>STOCKOUT</v>
      </c>
      <c r="S92" s="69" t="str">
        <f t="shared" si="21"/>
        <v>N/A</v>
      </c>
      <c r="T92" s="60"/>
    </row>
    <row r="93" spans="1:20" ht="16.5" customHeight="1" x14ac:dyDescent="0.35">
      <c r="A93" s="71" t="str">
        <f>IF(JAN_26!A93="","",JAN_26!A93)</f>
        <v>Dexamethazone injection</v>
      </c>
      <c r="B93" s="71" t="str">
        <f>IF(JAN_26!B93="","",JAN_26!B93)</f>
        <v>amp</v>
      </c>
      <c r="C93" s="53">
        <f>IF(JAN_26!C93="","",JAN_26!C93)</f>
        <v>200</v>
      </c>
      <c r="D93" s="53">
        <f>IF(AUG_26!A93="","",AUG_26!F93)</f>
        <v>5</v>
      </c>
      <c r="E93" s="61"/>
      <c r="F93" s="53">
        <f t="shared" si="11"/>
        <v>5</v>
      </c>
      <c r="G93" s="61"/>
      <c r="H93" s="61"/>
      <c r="I93" s="53">
        <f t="shared" si="12"/>
        <v>0</v>
      </c>
      <c r="J93" s="53" t="str">
        <f t="shared" si="13"/>
        <v/>
      </c>
      <c r="K93" s="53">
        <f t="shared" si="14"/>
        <v>0</v>
      </c>
      <c r="L93" s="53">
        <f t="shared" si="15"/>
        <v>1000</v>
      </c>
      <c r="M93" s="64">
        <f>IF(A93="",0,(IF(ISNUMBER(JUL_26!G93),JUL_26!G93,0)+IF(ISNUMBER(AUG_26!G93),AUG_26!G93,0)+IF(ISNUMBER(SEP_26!G93),SEP_26!G93,0))/3)</f>
        <v>0</v>
      </c>
      <c r="N93" s="64">
        <f t="shared" si="16"/>
        <v>0</v>
      </c>
      <c r="O93" s="64">
        <f t="shared" si="17"/>
        <v>0</v>
      </c>
      <c r="P93" s="64">
        <f t="shared" si="18"/>
        <v>0</v>
      </c>
      <c r="Q93" s="65" t="str">
        <f t="shared" si="19"/>
        <v/>
      </c>
      <c r="R93" s="66" t="str">
        <f t="shared" si="20"/>
        <v>OVERSTOCK</v>
      </c>
      <c r="S93" s="66" t="str">
        <f t="shared" si="21"/>
        <v>N/A</v>
      </c>
      <c r="T93" s="60"/>
    </row>
    <row r="94" spans="1:20" ht="16.5" customHeight="1" x14ac:dyDescent="0.35">
      <c r="A94" s="72" t="str">
        <f>IF(JAN_26!A94="","",JAN_26!A94)</f>
        <v>Dexamethazone tablet</v>
      </c>
      <c r="B94" s="72" t="str">
        <f>IF(JAN_26!B94="","",JAN_26!B94)</f>
        <v>tablet</v>
      </c>
      <c r="C94" s="55">
        <f>IF(JAN_26!C94="","",JAN_26!C94)</f>
        <v>10</v>
      </c>
      <c r="D94" s="55">
        <f>IF(AUG_26!A94="","",AUG_26!F94)</f>
        <v>0</v>
      </c>
      <c r="E94" s="61"/>
      <c r="F94" s="55">
        <f t="shared" si="11"/>
        <v>0</v>
      </c>
      <c r="G94" s="61"/>
      <c r="H94" s="61"/>
      <c r="I94" s="55">
        <f t="shared" si="12"/>
        <v>0</v>
      </c>
      <c r="J94" s="55" t="str">
        <f t="shared" si="13"/>
        <v/>
      </c>
      <c r="K94" s="55">
        <f t="shared" si="14"/>
        <v>0</v>
      </c>
      <c r="L94" s="55">
        <f t="shared" si="15"/>
        <v>0</v>
      </c>
      <c r="M94" s="67">
        <f>IF(A94="",0,(IF(ISNUMBER(JUL_26!G94),JUL_26!G94,0)+IF(ISNUMBER(AUG_26!G94),AUG_26!G94,0)+IF(ISNUMBER(SEP_26!G94),SEP_26!G94,0))/3)</f>
        <v>0</v>
      </c>
      <c r="N94" s="67">
        <f t="shared" si="16"/>
        <v>0</v>
      </c>
      <c r="O94" s="67">
        <f t="shared" si="17"/>
        <v>0</v>
      </c>
      <c r="P94" s="67">
        <f t="shared" si="18"/>
        <v>0</v>
      </c>
      <c r="Q94" s="68" t="str">
        <f t="shared" si="19"/>
        <v/>
      </c>
      <c r="R94" s="69" t="str">
        <f t="shared" si="20"/>
        <v>STOCKOUT</v>
      </c>
      <c r="S94" s="69" t="str">
        <f t="shared" si="21"/>
        <v>N/A</v>
      </c>
      <c r="T94" s="60"/>
    </row>
    <row r="95" spans="1:20" ht="16.5" customHeight="1" x14ac:dyDescent="0.35">
      <c r="A95" s="71" t="str">
        <f>IF(JAN_26!A95="","",JAN_26!A95)</f>
        <v>Dextrose  5% 250ml</v>
      </c>
      <c r="B95" s="71" t="str">
        <f>IF(JAN_26!B95="","",JAN_26!B95)</f>
        <v/>
      </c>
      <c r="C95" s="53">
        <f>IF(JAN_26!C95="","",JAN_26!C95)</f>
        <v>1000</v>
      </c>
      <c r="D95" s="53">
        <f>IF(AUG_26!A95="","",AUG_26!F95)</f>
        <v>114</v>
      </c>
      <c r="E95" s="61"/>
      <c r="F95" s="53">
        <f t="shared" si="11"/>
        <v>114</v>
      </c>
      <c r="G95" s="61"/>
      <c r="H95" s="61"/>
      <c r="I95" s="53">
        <f t="shared" si="12"/>
        <v>0</v>
      </c>
      <c r="J95" s="53" t="str">
        <f t="shared" si="13"/>
        <v/>
      </c>
      <c r="K95" s="53">
        <f t="shared" si="14"/>
        <v>0</v>
      </c>
      <c r="L95" s="53">
        <f t="shared" si="15"/>
        <v>114000</v>
      </c>
      <c r="M95" s="64">
        <f>IF(A95="",0,(IF(ISNUMBER(JUL_26!G95),JUL_26!G95,0)+IF(ISNUMBER(AUG_26!G95),AUG_26!G95,0)+IF(ISNUMBER(SEP_26!G95),SEP_26!G95,0))/3)</f>
        <v>0</v>
      </c>
      <c r="N95" s="64">
        <f t="shared" si="16"/>
        <v>0</v>
      </c>
      <c r="O95" s="64">
        <f t="shared" si="17"/>
        <v>0</v>
      </c>
      <c r="P95" s="64">
        <f t="shared" si="18"/>
        <v>0</v>
      </c>
      <c r="Q95" s="65" t="str">
        <f t="shared" si="19"/>
        <v/>
      </c>
      <c r="R95" s="66" t="str">
        <f t="shared" si="20"/>
        <v>OVERSTOCK</v>
      </c>
      <c r="S95" s="66" t="str">
        <f t="shared" si="21"/>
        <v>N/A</v>
      </c>
      <c r="T95" s="60"/>
    </row>
    <row r="96" spans="1:20" ht="16.5" customHeight="1" x14ac:dyDescent="0.35">
      <c r="A96" s="72" t="str">
        <f>IF(JAN_26!A96="","",JAN_26!A96)</f>
        <v>diazepam inj</v>
      </c>
      <c r="B96" s="72" t="str">
        <f>IF(JAN_26!B96="","",JAN_26!B96)</f>
        <v>amp</v>
      </c>
      <c r="C96" s="55">
        <f>IF(JAN_26!C96="","",JAN_26!C96)</f>
        <v>500</v>
      </c>
      <c r="D96" s="55">
        <f>IF(AUG_26!A96="","",AUG_26!F96)</f>
        <v>98</v>
      </c>
      <c r="E96" s="61"/>
      <c r="F96" s="55">
        <f t="shared" si="11"/>
        <v>98</v>
      </c>
      <c r="G96" s="61"/>
      <c r="H96" s="61"/>
      <c r="I96" s="55">
        <f t="shared" si="12"/>
        <v>0</v>
      </c>
      <c r="J96" s="55" t="str">
        <f t="shared" si="13"/>
        <v/>
      </c>
      <c r="K96" s="55">
        <f t="shared" si="14"/>
        <v>0</v>
      </c>
      <c r="L96" s="55">
        <f t="shared" si="15"/>
        <v>49000</v>
      </c>
      <c r="M96" s="67">
        <f>IF(A96="",0,(IF(ISNUMBER(JUL_26!G96),JUL_26!G96,0)+IF(ISNUMBER(AUG_26!G96),AUG_26!G96,0)+IF(ISNUMBER(SEP_26!G96),SEP_26!G96,0))/3)</f>
        <v>0</v>
      </c>
      <c r="N96" s="67">
        <f t="shared" si="16"/>
        <v>0</v>
      </c>
      <c r="O96" s="67">
        <f t="shared" si="17"/>
        <v>0</v>
      </c>
      <c r="P96" s="67">
        <f t="shared" si="18"/>
        <v>0</v>
      </c>
      <c r="Q96" s="68" t="str">
        <f t="shared" si="19"/>
        <v/>
      </c>
      <c r="R96" s="69" t="str">
        <f t="shared" si="20"/>
        <v>OVERSTOCK</v>
      </c>
      <c r="S96" s="69" t="str">
        <f t="shared" si="21"/>
        <v>N/A</v>
      </c>
      <c r="T96" s="60"/>
    </row>
    <row r="97" spans="1:20" ht="16.5" customHeight="1" x14ac:dyDescent="0.35">
      <c r="A97" s="71" t="str">
        <f>IF(JAN_26!A97="","",JAN_26!A97)</f>
        <v>Diclofena tablets</v>
      </c>
      <c r="B97" s="71" t="str">
        <f>IF(JAN_26!B97="","",JAN_26!B97)</f>
        <v>tablet</v>
      </c>
      <c r="C97" s="53">
        <f>IF(JAN_26!C97="","",JAN_26!C97)</f>
        <v>15</v>
      </c>
      <c r="D97" s="53">
        <f>IF(AUG_26!A97="","",AUG_26!F97)</f>
        <v>630</v>
      </c>
      <c r="E97" s="61"/>
      <c r="F97" s="53">
        <f t="shared" si="11"/>
        <v>630</v>
      </c>
      <c r="G97" s="61"/>
      <c r="H97" s="61"/>
      <c r="I97" s="53">
        <f t="shared" si="12"/>
        <v>0</v>
      </c>
      <c r="J97" s="53" t="str">
        <f t="shared" si="13"/>
        <v/>
      </c>
      <c r="K97" s="53">
        <f t="shared" si="14"/>
        <v>0</v>
      </c>
      <c r="L97" s="53">
        <f t="shared" si="15"/>
        <v>9450</v>
      </c>
      <c r="M97" s="64">
        <f>IF(A97="",0,(IF(ISNUMBER(JUL_26!G97),JUL_26!G97,0)+IF(ISNUMBER(AUG_26!G97),AUG_26!G97,0)+IF(ISNUMBER(SEP_26!G97),SEP_26!G97,0))/3)</f>
        <v>0</v>
      </c>
      <c r="N97" s="64">
        <f t="shared" si="16"/>
        <v>0</v>
      </c>
      <c r="O97" s="64">
        <f t="shared" si="17"/>
        <v>0</v>
      </c>
      <c r="P97" s="64">
        <f t="shared" si="18"/>
        <v>0</v>
      </c>
      <c r="Q97" s="65" t="str">
        <f t="shared" si="19"/>
        <v/>
      </c>
      <c r="R97" s="66" t="str">
        <f t="shared" si="20"/>
        <v>OVERSTOCK</v>
      </c>
      <c r="S97" s="66" t="str">
        <f t="shared" si="21"/>
        <v>N/A</v>
      </c>
      <c r="T97" s="60"/>
    </row>
    <row r="98" spans="1:20" ht="16.5" customHeight="1" x14ac:dyDescent="0.35">
      <c r="A98" s="72" t="str">
        <f>IF(JAN_26!A98="","",JAN_26!A98)</f>
        <v>Diclofenac gel</v>
      </c>
      <c r="B98" s="72" t="str">
        <f>IF(JAN_26!B98="","",JAN_26!B98)</f>
        <v>pomade</v>
      </c>
      <c r="C98" s="55">
        <f>IF(JAN_26!C98="","",JAN_26!C98)</f>
        <v>1000</v>
      </c>
      <c r="D98" s="55">
        <f>IF(AUG_26!A98="","",AUG_26!F98)</f>
        <v>0</v>
      </c>
      <c r="E98" s="61"/>
      <c r="F98" s="55">
        <f t="shared" si="11"/>
        <v>0</v>
      </c>
      <c r="G98" s="61"/>
      <c r="H98" s="61"/>
      <c r="I98" s="55">
        <f t="shared" si="12"/>
        <v>0</v>
      </c>
      <c r="J98" s="55" t="str">
        <f t="shared" si="13"/>
        <v/>
      </c>
      <c r="K98" s="55">
        <f t="shared" si="14"/>
        <v>0</v>
      </c>
      <c r="L98" s="55">
        <f t="shared" si="15"/>
        <v>0</v>
      </c>
      <c r="M98" s="67">
        <f>IF(A98="",0,(IF(ISNUMBER(JUL_26!G98),JUL_26!G98,0)+IF(ISNUMBER(AUG_26!G98),AUG_26!G98,0)+IF(ISNUMBER(SEP_26!G98),SEP_26!G98,0))/3)</f>
        <v>0</v>
      </c>
      <c r="N98" s="67">
        <f t="shared" si="16"/>
        <v>0</v>
      </c>
      <c r="O98" s="67">
        <f t="shared" si="17"/>
        <v>0</v>
      </c>
      <c r="P98" s="67">
        <f t="shared" si="18"/>
        <v>0</v>
      </c>
      <c r="Q98" s="68" t="str">
        <f t="shared" si="19"/>
        <v/>
      </c>
      <c r="R98" s="69" t="str">
        <f t="shared" si="20"/>
        <v>STOCKOUT</v>
      </c>
      <c r="S98" s="69" t="str">
        <f t="shared" si="21"/>
        <v>N/A</v>
      </c>
      <c r="T98" s="60"/>
    </row>
    <row r="99" spans="1:20" ht="16.5" customHeight="1" x14ac:dyDescent="0.35">
      <c r="A99" s="71" t="str">
        <f>IF(JAN_26!A99="","",JAN_26!A99)</f>
        <v>Diclofenac injection</v>
      </c>
      <c r="B99" s="71" t="str">
        <f>IF(JAN_26!B99="","",JAN_26!B99)</f>
        <v>amps</v>
      </c>
      <c r="C99" s="53">
        <f>IF(JAN_26!C99="","",JAN_26!C99)</f>
        <v>200</v>
      </c>
      <c r="D99" s="53">
        <f>IF(AUG_26!A99="","",AUG_26!F99)</f>
        <v>501</v>
      </c>
      <c r="E99" s="61"/>
      <c r="F99" s="53">
        <f t="shared" si="11"/>
        <v>501</v>
      </c>
      <c r="G99" s="61"/>
      <c r="H99" s="61"/>
      <c r="I99" s="53">
        <f t="shared" si="12"/>
        <v>0</v>
      </c>
      <c r="J99" s="53" t="str">
        <f t="shared" si="13"/>
        <v/>
      </c>
      <c r="K99" s="53">
        <f t="shared" si="14"/>
        <v>0</v>
      </c>
      <c r="L99" s="53">
        <f t="shared" si="15"/>
        <v>100200</v>
      </c>
      <c r="M99" s="64">
        <f>IF(A99="",0,(IF(ISNUMBER(JUL_26!G99),JUL_26!G99,0)+IF(ISNUMBER(AUG_26!G99),AUG_26!G99,0)+IF(ISNUMBER(SEP_26!G99),SEP_26!G99,0))/3)</f>
        <v>0</v>
      </c>
      <c r="N99" s="64">
        <f t="shared" si="16"/>
        <v>0</v>
      </c>
      <c r="O99" s="64">
        <f t="shared" si="17"/>
        <v>0</v>
      </c>
      <c r="P99" s="64">
        <f t="shared" si="18"/>
        <v>0</v>
      </c>
      <c r="Q99" s="65" t="str">
        <f t="shared" si="19"/>
        <v/>
      </c>
      <c r="R99" s="66" t="str">
        <f t="shared" si="20"/>
        <v>OVERSTOCK</v>
      </c>
      <c r="S99" s="66" t="str">
        <f t="shared" si="21"/>
        <v>N/A</v>
      </c>
      <c r="T99" s="60"/>
    </row>
    <row r="100" spans="1:20" ht="16.5" customHeight="1" x14ac:dyDescent="0.35">
      <c r="A100" s="72" t="str">
        <f>IF(JAN_26!A100="","",JAN_26!A100)</f>
        <v>diprostene</v>
      </c>
      <c r="B100" s="72" t="str">
        <f>IF(JAN_26!B100="","",JAN_26!B100)</f>
        <v>amp</v>
      </c>
      <c r="C100" s="55">
        <f>IF(JAN_26!C100="","",JAN_26!C100)</f>
        <v>4500</v>
      </c>
      <c r="D100" s="55">
        <f>IF(AUG_26!A100="","",AUG_26!F100)</f>
        <v>0</v>
      </c>
      <c r="E100" s="61"/>
      <c r="F100" s="55">
        <f t="shared" si="11"/>
        <v>0</v>
      </c>
      <c r="G100" s="61"/>
      <c r="H100" s="61"/>
      <c r="I100" s="55">
        <f t="shared" si="12"/>
        <v>0</v>
      </c>
      <c r="J100" s="55" t="str">
        <f t="shared" si="13"/>
        <v/>
      </c>
      <c r="K100" s="55">
        <f t="shared" si="14"/>
        <v>0</v>
      </c>
      <c r="L100" s="55">
        <f t="shared" si="15"/>
        <v>0</v>
      </c>
      <c r="M100" s="67">
        <f>IF(A100="",0,(IF(ISNUMBER(JUL_26!G100),JUL_26!G100,0)+IF(ISNUMBER(AUG_26!G100),AUG_26!G100,0)+IF(ISNUMBER(SEP_26!G100),SEP_26!G100,0))/3)</f>
        <v>0</v>
      </c>
      <c r="N100" s="67">
        <f t="shared" si="16"/>
        <v>0</v>
      </c>
      <c r="O100" s="67">
        <f t="shared" si="17"/>
        <v>0</v>
      </c>
      <c r="P100" s="67">
        <f t="shared" si="18"/>
        <v>0</v>
      </c>
      <c r="Q100" s="68" t="str">
        <f t="shared" si="19"/>
        <v/>
      </c>
      <c r="R100" s="69" t="str">
        <f t="shared" si="20"/>
        <v>STOCKOUT</v>
      </c>
      <c r="S100" s="69" t="str">
        <f t="shared" si="21"/>
        <v>N/A</v>
      </c>
      <c r="T100" s="60"/>
    </row>
    <row r="101" spans="1:20" ht="16.5" customHeight="1" x14ac:dyDescent="0.35">
      <c r="A101" s="71" t="str">
        <f>IF(JAN_26!A101="","",JAN_26!A101)</f>
        <v>disposable gloves</v>
      </c>
      <c r="B101" s="71" t="str">
        <f>IF(JAN_26!B101="","",JAN_26!B101)</f>
        <v>box</v>
      </c>
      <c r="C101" s="53">
        <f>IF(JAN_26!C101="","",JAN_26!C101)</f>
        <v>100</v>
      </c>
      <c r="D101" s="53">
        <f>IF(AUG_26!A101="","",AUG_26!F101)</f>
        <v>300</v>
      </c>
      <c r="E101" s="61"/>
      <c r="F101" s="53">
        <f t="shared" si="11"/>
        <v>300</v>
      </c>
      <c r="G101" s="61"/>
      <c r="H101" s="61"/>
      <c r="I101" s="53">
        <f t="shared" si="12"/>
        <v>0</v>
      </c>
      <c r="J101" s="53" t="str">
        <f t="shared" si="13"/>
        <v/>
      </c>
      <c r="K101" s="53">
        <f t="shared" si="14"/>
        <v>0</v>
      </c>
      <c r="L101" s="53">
        <f t="shared" si="15"/>
        <v>30000</v>
      </c>
      <c r="M101" s="64">
        <f>IF(A101="",0,(IF(ISNUMBER(JUL_26!G101),JUL_26!G101,0)+IF(ISNUMBER(AUG_26!G101),AUG_26!G101,0)+IF(ISNUMBER(SEP_26!G101),SEP_26!G101,0))/3)</f>
        <v>0</v>
      </c>
      <c r="N101" s="64">
        <f t="shared" si="16"/>
        <v>0</v>
      </c>
      <c r="O101" s="64">
        <f t="shared" si="17"/>
        <v>0</v>
      </c>
      <c r="P101" s="64">
        <f t="shared" si="18"/>
        <v>0</v>
      </c>
      <c r="Q101" s="65" t="str">
        <f t="shared" si="19"/>
        <v/>
      </c>
      <c r="R101" s="66" t="str">
        <f t="shared" si="20"/>
        <v>OVERSTOCK</v>
      </c>
      <c r="S101" s="66" t="str">
        <f t="shared" si="21"/>
        <v>N/A</v>
      </c>
      <c r="T101" s="60"/>
    </row>
    <row r="102" spans="1:20" ht="16.5" customHeight="1" x14ac:dyDescent="0.35">
      <c r="A102" s="72" t="str">
        <f>IF(JAN_26!A102="","",JAN_26!A102)</f>
        <v>Disposable syringe 10ml</v>
      </c>
      <c r="B102" s="72" t="str">
        <f>IF(JAN_26!B102="","",JAN_26!B102)</f>
        <v>piece</v>
      </c>
      <c r="C102" s="55">
        <f>IF(JAN_26!C102="","",JAN_26!C102)</f>
        <v>100</v>
      </c>
      <c r="D102" s="55">
        <f>IF(AUG_26!A102="","",AUG_26!F102)</f>
        <v>18</v>
      </c>
      <c r="E102" s="61"/>
      <c r="F102" s="55">
        <f t="shared" si="11"/>
        <v>18</v>
      </c>
      <c r="G102" s="61"/>
      <c r="H102" s="61"/>
      <c r="I102" s="55">
        <f t="shared" si="12"/>
        <v>0</v>
      </c>
      <c r="J102" s="55" t="str">
        <f t="shared" si="13"/>
        <v/>
      </c>
      <c r="K102" s="55">
        <f t="shared" si="14"/>
        <v>0</v>
      </c>
      <c r="L102" s="55">
        <f t="shared" si="15"/>
        <v>1800</v>
      </c>
      <c r="M102" s="67">
        <f>IF(A102="",0,(IF(ISNUMBER(JUL_26!G102),JUL_26!G102,0)+IF(ISNUMBER(AUG_26!G102),AUG_26!G102,0)+IF(ISNUMBER(SEP_26!G102),SEP_26!G102,0))/3)</f>
        <v>0</v>
      </c>
      <c r="N102" s="67">
        <f t="shared" si="16"/>
        <v>0</v>
      </c>
      <c r="O102" s="67">
        <f t="shared" si="17"/>
        <v>0</v>
      </c>
      <c r="P102" s="67">
        <f t="shared" si="18"/>
        <v>0</v>
      </c>
      <c r="Q102" s="68" t="str">
        <f t="shared" si="19"/>
        <v/>
      </c>
      <c r="R102" s="69" t="str">
        <f t="shared" si="20"/>
        <v>OVERSTOCK</v>
      </c>
      <c r="S102" s="69" t="str">
        <f t="shared" si="21"/>
        <v>N/A</v>
      </c>
      <c r="T102" s="60"/>
    </row>
    <row r="103" spans="1:20" ht="16.5" customHeight="1" x14ac:dyDescent="0.35">
      <c r="A103" s="71" t="str">
        <f>IF(JAN_26!A103="","",JAN_26!A103)</f>
        <v>Disposable syringe 2.5ml</v>
      </c>
      <c r="B103" s="71" t="str">
        <f>IF(JAN_26!B103="","",JAN_26!B103)</f>
        <v>piece</v>
      </c>
      <c r="C103" s="53">
        <f>IF(JAN_26!C103="","",JAN_26!C103)</f>
        <v>100</v>
      </c>
      <c r="D103" s="53">
        <f>IF(AUG_26!A103="","",AUG_26!F103)</f>
        <v>157</v>
      </c>
      <c r="E103" s="61"/>
      <c r="F103" s="53">
        <f t="shared" si="11"/>
        <v>157</v>
      </c>
      <c r="G103" s="61"/>
      <c r="H103" s="61"/>
      <c r="I103" s="53">
        <f t="shared" si="12"/>
        <v>0</v>
      </c>
      <c r="J103" s="53" t="str">
        <f t="shared" si="13"/>
        <v/>
      </c>
      <c r="K103" s="53">
        <f t="shared" si="14"/>
        <v>0</v>
      </c>
      <c r="L103" s="53">
        <f t="shared" si="15"/>
        <v>15700</v>
      </c>
      <c r="M103" s="64">
        <f>IF(A103="",0,(IF(ISNUMBER(JUL_26!G103),JUL_26!G103,0)+IF(ISNUMBER(AUG_26!G103),AUG_26!G103,0)+IF(ISNUMBER(SEP_26!G103),SEP_26!G103,0))/3)</f>
        <v>0</v>
      </c>
      <c r="N103" s="64">
        <f t="shared" si="16"/>
        <v>0</v>
      </c>
      <c r="O103" s="64">
        <f t="shared" si="17"/>
        <v>0</v>
      </c>
      <c r="P103" s="64">
        <f t="shared" si="18"/>
        <v>0</v>
      </c>
      <c r="Q103" s="65" t="str">
        <f t="shared" si="19"/>
        <v/>
      </c>
      <c r="R103" s="66" t="str">
        <f t="shared" si="20"/>
        <v>OVERSTOCK</v>
      </c>
      <c r="S103" s="66" t="str">
        <f t="shared" si="21"/>
        <v>N/A</v>
      </c>
      <c r="T103" s="60"/>
    </row>
    <row r="104" spans="1:20" ht="16.5" customHeight="1" x14ac:dyDescent="0.35">
      <c r="A104" s="72" t="str">
        <f>IF(JAN_26!A104="","",JAN_26!A104)</f>
        <v>Disposable syringe 5ml</v>
      </c>
      <c r="B104" s="72" t="str">
        <f>IF(JAN_26!B104="","",JAN_26!B104)</f>
        <v>piece</v>
      </c>
      <c r="C104" s="55">
        <f>IF(JAN_26!C104="","",JAN_26!C104)</f>
        <v>100</v>
      </c>
      <c r="D104" s="55">
        <f>IF(AUG_26!A104="","",AUG_26!F104)</f>
        <v>128</v>
      </c>
      <c r="E104" s="61"/>
      <c r="F104" s="55">
        <f t="shared" si="11"/>
        <v>128</v>
      </c>
      <c r="G104" s="61"/>
      <c r="H104" s="61"/>
      <c r="I104" s="55">
        <f t="shared" si="12"/>
        <v>0</v>
      </c>
      <c r="J104" s="55" t="str">
        <f t="shared" si="13"/>
        <v/>
      </c>
      <c r="K104" s="55">
        <f t="shared" si="14"/>
        <v>0</v>
      </c>
      <c r="L104" s="55">
        <f t="shared" si="15"/>
        <v>12800</v>
      </c>
      <c r="M104" s="67">
        <f>IF(A104="",0,(IF(ISNUMBER(JUL_26!G104),JUL_26!G104,0)+IF(ISNUMBER(AUG_26!G104),AUG_26!G104,0)+IF(ISNUMBER(SEP_26!G104),SEP_26!G104,0))/3)</f>
        <v>0</v>
      </c>
      <c r="N104" s="67">
        <f t="shared" si="16"/>
        <v>0</v>
      </c>
      <c r="O104" s="67">
        <f t="shared" si="17"/>
        <v>0</v>
      </c>
      <c r="P104" s="67">
        <f t="shared" si="18"/>
        <v>0</v>
      </c>
      <c r="Q104" s="68" t="str">
        <f t="shared" si="19"/>
        <v/>
      </c>
      <c r="R104" s="69" t="str">
        <f t="shared" si="20"/>
        <v>OVERSTOCK</v>
      </c>
      <c r="S104" s="69" t="str">
        <f t="shared" si="21"/>
        <v>N/A</v>
      </c>
      <c r="T104" s="60"/>
    </row>
    <row r="105" spans="1:20" ht="16.5" customHeight="1" x14ac:dyDescent="0.35">
      <c r="A105" s="71" t="str">
        <f>IF(JAN_26!A105="","",JAN_26!A105)</f>
        <v>distem</v>
      </c>
      <c r="B105" s="71" t="str">
        <f>IF(JAN_26!B105="","",JAN_26!B105)</f>
        <v>tablet</v>
      </c>
      <c r="C105" s="53">
        <f>IF(JAN_26!C105="","",JAN_26!C105)</f>
        <v>90</v>
      </c>
      <c r="D105" s="53">
        <f>IF(AUG_26!A105="","",AUG_26!F105)</f>
        <v>0</v>
      </c>
      <c r="E105" s="61"/>
      <c r="F105" s="53">
        <f t="shared" si="11"/>
        <v>0</v>
      </c>
      <c r="G105" s="61"/>
      <c r="H105" s="61"/>
      <c r="I105" s="53">
        <f t="shared" si="12"/>
        <v>0</v>
      </c>
      <c r="J105" s="53" t="str">
        <f t="shared" si="13"/>
        <v/>
      </c>
      <c r="K105" s="53">
        <f t="shared" si="14"/>
        <v>0</v>
      </c>
      <c r="L105" s="53">
        <f t="shared" si="15"/>
        <v>0</v>
      </c>
      <c r="M105" s="64">
        <f>IF(A105="",0,(IF(ISNUMBER(JUL_26!G105),JUL_26!G105,0)+IF(ISNUMBER(AUG_26!G105),AUG_26!G105,0)+IF(ISNUMBER(SEP_26!G105),SEP_26!G105,0))/3)</f>
        <v>0</v>
      </c>
      <c r="N105" s="64">
        <f t="shared" si="16"/>
        <v>0</v>
      </c>
      <c r="O105" s="64">
        <f t="shared" si="17"/>
        <v>0</v>
      </c>
      <c r="P105" s="64">
        <f t="shared" si="18"/>
        <v>0</v>
      </c>
      <c r="Q105" s="65" t="str">
        <f t="shared" si="19"/>
        <v/>
      </c>
      <c r="R105" s="66" t="str">
        <f t="shared" si="20"/>
        <v>STOCKOUT</v>
      </c>
      <c r="S105" s="66" t="str">
        <f t="shared" si="21"/>
        <v>N/A</v>
      </c>
      <c r="T105" s="60"/>
    </row>
    <row r="106" spans="1:20" ht="16.5" customHeight="1" x14ac:dyDescent="0.35">
      <c r="A106" s="72" t="str">
        <f>IF(JAN_26!A106="","",JAN_26!A106)</f>
        <v>dolospam</v>
      </c>
      <c r="B106" s="72" t="str">
        <f>IF(JAN_26!B106="","",JAN_26!B106)</f>
        <v>tabs</v>
      </c>
      <c r="C106" s="55">
        <f>IF(JAN_26!C106="","",JAN_26!C106)</f>
        <v>200</v>
      </c>
      <c r="D106" s="55">
        <f>IF(AUG_26!A106="","",AUG_26!F106)</f>
        <v>0</v>
      </c>
      <c r="E106" s="61"/>
      <c r="F106" s="55">
        <f t="shared" si="11"/>
        <v>0</v>
      </c>
      <c r="G106" s="61"/>
      <c r="H106" s="61"/>
      <c r="I106" s="55">
        <f t="shared" si="12"/>
        <v>0</v>
      </c>
      <c r="J106" s="55" t="str">
        <f t="shared" si="13"/>
        <v/>
      </c>
      <c r="K106" s="55">
        <f t="shared" si="14"/>
        <v>0</v>
      </c>
      <c r="L106" s="55">
        <f t="shared" si="15"/>
        <v>0</v>
      </c>
      <c r="M106" s="67">
        <f>IF(A106="",0,(IF(ISNUMBER(JUL_26!G106),JUL_26!G106,0)+IF(ISNUMBER(AUG_26!G106),AUG_26!G106,0)+IF(ISNUMBER(SEP_26!G106),SEP_26!G106,0))/3)</f>
        <v>0</v>
      </c>
      <c r="N106" s="67">
        <f t="shared" si="16"/>
        <v>0</v>
      </c>
      <c r="O106" s="67">
        <f t="shared" si="17"/>
        <v>0</v>
      </c>
      <c r="P106" s="67">
        <f t="shared" si="18"/>
        <v>0</v>
      </c>
      <c r="Q106" s="68" t="str">
        <f t="shared" si="19"/>
        <v/>
      </c>
      <c r="R106" s="69" t="str">
        <f t="shared" si="20"/>
        <v>STOCKOUT</v>
      </c>
      <c r="S106" s="69" t="str">
        <f t="shared" si="21"/>
        <v>N/A</v>
      </c>
      <c r="T106" s="60"/>
    </row>
    <row r="107" spans="1:20" ht="16.5" customHeight="1" x14ac:dyDescent="0.35">
      <c r="A107" s="71" t="str">
        <f>IF(JAN_26!A107="","",JAN_26!A107)</f>
        <v>Doxycicline</v>
      </c>
      <c r="B107" s="71" t="str">
        <f>IF(JAN_26!B107="","",JAN_26!B107)</f>
        <v>tablet</v>
      </c>
      <c r="C107" s="53">
        <f>IF(JAN_26!C107="","",JAN_26!C107)</f>
        <v>30</v>
      </c>
      <c r="D107" s="53">
        <f>IF(AUG_26!A107="","",AUG_26!F107)</f>
        <v>390</v>
      </c>
      <c r="E107" s="61"/>
      <c r="F107" s="53">
        <f t="shared" si="11"/>
        <v>390</v>
      </c>
      <c r="G107" s="61"/>
      <c r="H107" s="61"/>
      <c r="I107" s="53">
        <f t="shared" si="12"/>
        <v>0</v>
      </c>
      <c r="J107" s="53" t="str">
        <f t="shared" si="13"/>
        <v/>
      </c>
      <c r="K107" s="53">
        <f t="shared" si="14"/>
        <v>0</v>
      </c>
      <c r="L107" s="53">
        <f t="shared" si="15"/>
        <v>11700</v>
      </c>
      <c r="M107" s="64">
        <f>IF(A107="",0,(IF(ISNUMBER(JUL_26!G107),JUL_26!G107,0)+IF(ISNUMBER(AUG_26!G107),AUG_26!G107,0)+IF(ISNUMBER(SEP_26!G107),SEP_26!G107,0))/3)</f>
        <v>0</v>
      </c>
      <c r="N107" s="64">
        <f t="shared" si="16"/>
        <v>0</v>
      </c>
      <c r="O107" s="64">
        <f t="shared" si="17"/>
        <v>0</v>
      </c>
      <c r="P107" s="64">
        <f t="shared" si="18"/>
        <v>0</v>
      </c>
      <c r="Q107" s="65" t="str">
        <f t="shared" si="19"/>
        <v/>
      </c>
      <c r="R107" s="66" t="str">
        <f t="shared" si="20"/>
        <v>OVERSTOCK</v>
      </c>
      <c r="S107" s="66" t="str">
        <f t="shared" si="21"/>
        <v>N/A</v>
      </c>
      <c r="T107" s="60"/>
    </row>
    <row r="108" spans="1:20" ht="16.5" customHeight="1" x14ac:dyDescent="0.35">
      <c r="A108" s="72" t="str">
        <f>IF(JAN_26!A108="","",JAN_26!A108)</f>
        <v>Drip set</v>
      </c>
      <c r="B108" s="72" t="str">
        <f>IF(JAN_26!B108="","",JAN_26!B108)</f>
        <v>Item</v>
      </c>
      <c r="C108" s="55">
        <f>IF(JAN_26!C108="","",JAN_26!C108)</f>
        <v>300</v>
      </c>
      <c r="D108" s="55">
        <f>IF(AUG_26!A108="","",AUG_26!F108)</f>
        <v>76</v>
      </c>
      <c r="E108" s="61"/>
      <c r="F108" s="55">
        <f t="shared" si="11"/>
        <v>76</v>
      </c>
      <c r="G108" s="61"/>
      <c r="H108" s="61"/>
      <c r="I108" s="55">
        <f t="shared" si="12"/>
        <v>0</v>
      </c>
      <c r="J108" s="55" t="str">
        <f t="shared" si="13"/>
        <v/>
      </c>
      <c r="K108" s="55">
        <f t="shared" si="14"/>
        <v>0</v>
      </c>
      <c r="L108" s="55">
        <f t="shared" si="15"/>
        <v>22800</v>
      </c>
      <c r="M108" s="67">
        <f>IF(A108="",0,(IF(ISNUMBER(JUL_26!G108),JUL_26!G108,0)+IF(ISNUMBER(AUG_26!G108),AUG_26!G108,0)+IF(ISNUMBER(SEP_26!G108),SEP_26!G108,0))/3)</f>
        <v>0</v>
      </c>
      <c r="N108" s="67">
        <f t="shared" si="16"/>
        <v>0</v>
      </c>
      <c r="O108" s="67">
        <f t="shared" si="17"/>
        <v>0</v>
      </c>
      <c r="P108" s="67">
        <f t="shared" si="18"/>
        <v>0</v>
      </c>
      <c r="Q108" s="68" t="str">
        <f t="shared" si="19"/>
        <v/>
      </c>
      <c r="R108" s="69" t="str">
        <f t="shared" si="20"/>
        <v>OVERSTOCK</v>
      </c>
      <c r="S108" s="69" t="str">
        <f t="shared" si="21"/>
        <v>N/A</v>
      </c>
      <c r="T108" s="60"/>
    </row>
    <row r="109" spans="1:20" ht="16.5" customHeight="1" x14ac:dyDescent="0.35">
      <c r="A109" s="71" t="str">
        <f>IF(JAN_26!A109="","",JAN_26!A109)</f>
        <v>Drug envelope</v>
      </c>
      <c r="B109" s="71" t="str">
        <f>IF(JAN_26!B109="","",JAN_26!B109)</f>
        <v>item</v>
      </c>
      <c r="C109" s="53" t="str">
        <f>IF(JAN_26!C109="","",JAN_26!C109)</f>
        <v/>
      </c>
      <c r="D109" s="53">
        <f>IF(AUG_26!A109="","",AUG_26!F109)</f>
        <v>0</v>
      </c>
      <c r="E109" s="61"/>
      <c r="F109" s="53">
        <f t="shared" si="11"/>
        <v>0</v>
      </c>
      <c r="G109" s="61"/>
      <c r="H109" s="61"/>
      <c r="I109" s="53">
        <f t="shared" si="12"/>
        <v>0</v>
      </c>
      <c r="J109" s="53" t="str">
        <f t="shared" si="13"/>
        <v/>
      </c>
      <c r="K109" s="53">
        <f t="shared" si="14"/>
        <v>0</v>
      </c>
      <c r="L109" s="53">
        <f t="shared" si="15"/>
        <v>0</v>
      </c>
      <c r="M109" s="64">
        <f>IF(A109="",0,(IF(ISNUMBER(JUL_26!G109),JUL_26!G109,0)+IF(ISNUMBER(AUG_26!G109),AUG_26!G109,0)+IF(ISNUMBER(SEP_26!G109),SEP_26!G109,0))/3)</f>
        <v>0</v>
      </c>
      <c r="N109" s="64">
        <f t="shared" si="16"/>
        <v>0</v>
      </c>
      <c r="O109" s="64">
        <f t="shared" si="17"/>
        <v>0</v>
      </c>
      <c r="P109" s="64">
        <f t="shared" si="18"/>
        <v>0</v>
      </c>
      <c r="Q109" s="65" t="str">
        <f t="shared" si="19"/>
        <v/>
      </c>
      <c r="R109" s="66" t="str">
        <f t="shared" si="20"/>
        <v>STOCKOUT</v>
      </c>
      <c r="S109" s="66" t="str">
        <f t="shared" si="21"/>
        <v>N/A</v>
      </c>
      <c r="T109" s="60"/>
    </row>
    <row r="110" spans="1:20" ht="16.5" customHeight="1" x14ac:dyDescent="0.35">
      <c r="A110" s="72" t="str">
        <f>IF(JAN_26!A110="","",JAN_26!A110)</f>
        <v>Duphalax (Microlax)</v>
      </c>
      <c r="B110" s="72" t="str">
        <f>IF(JAN_26!B110="","",JAN_26!B110)</f>
        <v>sachet</v>
      </c>
      <c r="C110" s="55">
        <f>IF(JAN_26!C110="","",JAN_26!C110)</f>
        <v>250</v>
      </c>
      <c r="D110" s="55">
        <f>IF(AUG_26!A110="","",AUG_26!F110)</f>
        <v>0</v>
      </c>
      <c r="E110" s="61"/>
      <c r="F110" s="55">
        <f t="shared" si="11"/>
        <v>0</v>
      </c>
      <c r="G110" s="61"/>
      <c r="H110" s="61"/>
      <c r="I110" s="55">
        <f t="shared" si="12"/>
        <v>0</v>
      </c>
      <c r="J110" s="55" t="str">
        <f t="shared" si="13"/>
        <v/>
      </c>
      <c r="K110" s="55">
        <f t="shared" si="14"/>
        <v>0</v>
      </c>
      <c r="L110" s="55">
        <f t="shared" si="15"/>
        <v>0</v>
      </c>
      <c r="M110" s="67">
        <f>IF(A110="",0,(IF(ISNUMBER(JUL_26!G110),JUL_26!G110,0)+IF(ISNUMBER(AUG_26!G110),AUG_26!G110,0)+IF(ISNUMBER(SEP_26!G110),SEP_26!G110,0))/3)</f>
        <v>0</v>
      </c>
      <c r="N110" s="67">
        <f t="shared" si="16"/>
        <v>0</v>
      </c>
      <c r="O110" s="67">
        <f t="shared" si="17"/>
        <v>0</v>
      </c>
      <c r="P110" s="67">
        <f t="shared" si="18"/>
        <v>0</v>
      </c>
      <c r="Q110" s="68" t="str">
        <f t="shared" si="19"/>
        <v/>
      </c>
      <c r="R110" s="69" t="str">
        <f t="shared" si="20"/>
        <v>STOCKOUT</v>
      </c>
      <c r="S110" s="69" t="str">
        <f t="shared" si="21"/>
        <v>N/A</v>
      </c>
      <c r="T110" s="60"/>
    </row>
    <row r="111" spans="1:20" ht="16.5" customHeight="1" x14ac:dyDescent="0.35">
      <c r="A111" s="71" t="str">
        <f>IF(JAN_26!A111="","",JAN_26!A111)</f>
        <v>Entamizole</v>
      </c>
      <c r="B111" s="71" t="str">
        <f>IF(JAN_26!B111="","",JAN_26!B111)</f>
        <v>tab</v>
      </c>
      <c r="C111" s="53">
        <f>IF(JAN_26!C111="","",JAN_26!C111)</f>
        <v>110</v>
      </c>
      <c r="D111" s="53">
        <f>IF(AUG_26!A111="","",AUG_26!F111)</f>
        <v>0</v>
      </c>
      <c r="E111" s="61"/>
      <c r="F111" s="53">
        <f t="shared" si="11"/>
        <v>0</v>
      </c>
      <c r="G111" s="61"/>
      <c r="H111" s="61"/>
      <c r="I111" s="53">
        <f t="shared" si="12"/>
        <v>0</v>
      </c>
      <c r="J111" s="53" t="str">
        <f t="shared" si="13"/>
        <v/>
      </c>
      <c r="K111" s="53">
        <f t="shared" si="14"/>
        <v>0</v>
      </c>
      <c r="L111" s="53">
        <f t="shared" si="15"/>
        <v>0</v>
      </c>
      <c r="M111" s="64">
        <f>IF(A111="",0,(IF(ISNUMBER(JUL_26!G111),JUL_26!G111,0)+IF(ISNUMBER(AUG_26!G111),AUG_26!G111,0)+IF(ISNUMBER(SEP_26!G111),SEP_26!G111,0))/3)</f>
        <v>0</v>
      </c>
      <c r="N111" s="64">
        <f t="shared" si="16"/>
        <v>0</v>
      </c>
      <c r="O111" s="64">
        <f t="shared" si="17"/>
        <v>0</v>
      </c>
      <c r="P111" s="64">
        <f t="shared" si="18"/>
        <v>0</v>
      </c>
      <c r="Q111" s="65" t="str">
        <f t="shared" si="19"/>
        <v/>
      </c>
      <c r="R111" s="66" t="str">
        <f t="shared" si="20"/>
        <v>STOCKOUT</v>
      </c>
      <c r="S111" s="66" t="str">
        <f t="shared" si="21"/>
        <v>N/A</v>
      </c>
      <c r="T111" s="60"/>
    </row>
    <row r="112" spans="1:20" ht="16.5" customHeight="1" x14ac:dyDescent="0.35">
      <c r="A112" s="72" t="str">
        <f>IF(JAN_26!A112="","",JAN_26!A112)</f>
        <v>ergometrin</v>
      </c>
      <c r="B112" s="72" t="str">
        <f>IF(JAN_26!B112="","",JAN_26!B112)</f>
        <v>amp</v>
      </c>
      <c r="C112" s="55">
        <f>IF(JAN_26!C112="","",JAN_26!C112)</f>
        <v>500</v>
      </c>
      <c r="D112" s="55">
        <f>IF(AUG_26!A112="","",AUG_26!F112)</f>
        <v>0</v>
      </c>
      <c r="E112" s="61"/>
      <c r="F112" s="55">
        <f t="shared" si="11"/>
        <v>0</v>
      </c>
      <c r="G112" s="61"/>
      <c r="H112" s="61"/>
      <c r="I112" s="55">
        <f t="shared" si="12"/>
        <v>0</v>
      </c>
      <c r="J112" s="55" t="str">
        <f t="shared" si="13"/>
        <v/>
      </c>
      <c r="K112" s="55">
        <f t="shared" si="14"/>
        <v>0</v>
      </c>
      <c r="L112" s="55">
        <f t="shared" si="15"/>
        <v>0</v>
      </c>
      <c r="M112" s="67">
        <f>IF(A112="",0,(IF(ISNUMBER(JUL_26!G112),JUL_26!G112,0)+IF(ISNUMBER(AUG_26!G112),AUG_26!G112,0)+IF(ISNUMBER(SEP_26!G112),SEP_26!G112,0))/3)</f>
        <v>0</v>
      </c>
      <c r="N112" s="67">
        <f t="shared" si="16"/>
        <v>0</v>
      </c>
      <c r="O112" s="67">
        <f t="shared" si="17"/>
        <v>0</v>
      </c>
      <c r="P112" s="67">
        <f t="shared" si="18"/>
        <v>0</v>
      </c>
      <c r="Q112" s="68" t="str">
        <f t="shared" si="19"/>
        <v/>
      </c>
      <c r="R112" s="69" t="str">
        <f t="shared" si="20"/>
        <v>STOCKOUT</v>
      </c>
      <c r="S112" s="69" t="str">
        <f t="shared" si="21"/>
        <v>N/A</v>
      </c>
      <c r="T112" s="60"/>
    </row>
    <row r="113" spans="1:20" ht="16.5" customHeight="1" x14ac:dyDescent="0.35">
      <c r="A113" s="71" t="str">
        <f>IF(JAN_26!A113="","",JAN_26!A113)</f>
        <v>Erythromycin</v>
      </c>
      <c r="B113" s="71" t="str">
        <f>IF(JAN_26!B113="","",JAN_26!B113)</f>
        <v>inj</v>
      </c>
      <c r="C113" s="53">
        <f>IF(JAN_26!C113="","",JAN_26!C113)</f>
        <v>500</v>
      </c>
      <c r="D113" s="53">
        <f>IF(AUG_26!A113="","",AUG_26!F113)</f>
        <v>0</v>
      </c>
      <c r="E113" s="61"/>
      <c r="F113" s="53">
        <f t="shared" si="11"/>
        <v>0</v>
      </c>
      <c r="G113" s="61"/>
      <c r="H113" s="61"/>
      <c r="I113" s="53">
        <f t="shared" si="12"/>
        <v>0</v>
      </c>
      <c r="J113" s="53" t="str">
        <f t="shared" si="13"/>
        <v/>
      </c>
      <c r="K113" s="53">
        <f t="shared" si="14"/>
        <v>0</v>
      </c>
      <c r="L113" s="53">
        <f t="shared" si="15"/>
        <v>0</v>
      </c>
      <c r="M113" s="64">
        <f>IF(A113="",0,(IF(ISNUMBER(JUL_26!G113),JUL_26!G113,0)+IF(ISNUMBER(AUG_26!G113),AUG_26!G113,0)+IF(ISNUMBER(SEP_26!G113),SEP_26!G113,0))/3)</f>
        <v>0</v>
      </c>
      <c r="N113" s="64">
        <f t="shared" si="16"/>
        <v>0</v>
      </c>
      <c r="O113" s="64">
        <f t="shared" si="17"/>
        <v>0</v>
      </c>
      <c r="P113" s="64">
        <f t="shared" si="18"/>
        <v>0</v>
      </c>
      <c r="Q113" s="65" t="str">
        <f t="shared" si="19"/>
        <v/>
      </c>
      <c r="R113" s="66" t="str">
        <f t="shared" si="20"/>
        <v>STOCKOUT</v>
      </c>
      <c r="S113" s="66" t="str">
        <f t="shared" si="21"/>
        <v>N/A</v>
      </c>
      <c r="T113" s="60"/>
    </row>
    <row r="114" spans="1:20" ht="16.5" customHeight="1" x14ac:dyDescent="0.35">
      <c r="A114" s="72" t="str">
        <f>IF(JAN_26!A114="","",JAN_26!A114)</f>
        <v>Erythromycine 500mg</v>
      </c>
      <c r="B114" s="72" t="str">
        <f>IF(JAN_26!B114="","",JAN_26!B114)</f>
        <v>tabs</v>
      </c>
      <c r="C114" s="55">
        <f>IF(JAN_26!C114="","",JAN_26!C114)</f>
        <v>80</v>
      </c>
      <c r="D114" s="55">
        <f>IF(AUG_26!A114="","",AUG_26!F114)</f>
        <v>150</v>
      </c>
      <c r="E114" s="61"/>
      <c r="F114" s="55">
        <f t="shared" si="11"/>
        <v>150</v>
      </c>
      <c r="G114" s="61"/>
      <c r="H114" s="61"/>
      <c r="I114" s="55">
        <f t="shared" si="12"/>
        <v>0</v>
      </c>
      <c r="J114" s="55" t="str">
        <f t="shared" si="13"/>
        <v/>
      </c>
      <c r="K114" s="55">
        <f t="shared" si="14"/>
        <v>0</v>
      </c>
      <c r="L114" s="55">
        <f t="shared" si="15"/>
        <v>12000</v>
      </c>
      <c r="M114" s="67">
        <f>IF(A114="",0,(IF(ISNUMBER(JUL_26!G114),JUL_26!G114,0)+IF(ISNUMBER(AUG_26!G114),AUG_26!G114,0)+IF(ISNUMBER(SEP_26!G114),SEP_26!G114,0))/3)</f>
        <v>0</v>
      </c>
      <c r="N114" s="67">
        <f t="shared" si="16"/>
        <v>0</v>
      </c>
      <c r="O114" s="67">
        <f t="shared" si="17"/>
        <v>0</v>
      </c>
      <c r="P114" s="67">
        <f t="shared" si="18"/>
        <v>0</v>
      </c>
      <c r="Q114" s="68" t="str">
        <f t="shared" si="19"/>
        <v/>
      </c>
      <c r="R114" s="69" t="str">
        <f t="shared" si="20"/>
        <v>OVERSTOCK</v>
      </c>
      <c r="S114" s="69" t="str">
        <f t="shared" si="21"/>
        <v>N/A</v>
      </c>
      <c r="T114" s="60"/>
    </row>
    <row r="115" spans="1:20" ht="16.5" customHeight="1" x14ac:dyDescent="0.35">
      <c r="A115" s="71" t="str">
        <f>IF(JAN_26!A115="","",JAN_26!A115)</f>
        <v>FENA</v>
      </c>
      <c r="B115" s="71" t="str">
        <f>IF(JAN_26!B115="","",JAN_26!B115)</f>
        <v>tabs</v>
      </c>
      <c r="C115" s="53">
        <f>IF(JAN_26!C115="","",JAN_26!C115)</f>
        <v>200</v>
      </c>
      <c r="D115" s="53">
        <f>IF(AUG_26!A115="","",AUG_26!F115)</f>
        <v>0</v>
      </c>
      <c r="E115" s="61"/>
      <c r="F115" s="53">
        <f t="shared" si="11"/>
        <v>0</v>
      </c>
      <c r="G115" s="61"/>
      <c r="H115" s="61"/>
      <c r="I115" s="53">
        <f t="shared" si="12"/>
        <v>0</v>
      </c>
      <c r="J115" s="53" t="str">
        <f t="shared" si="13"/>
        <v/>
      </c>
      <c r="K115" s="53">
        <f t="shared" si="14"/>
        <v>0</v>
      </c>
      <c r="L115" s="53">
        <f t="shared" si="15"/>
        <v>0</v>
      </c>
      <c r="M115" s="64">
        <f>IF(A115="",0,(IF(ISNUMBER(JUL_26!G115),JUL_26!G115,0)+IF(ISNUMBER(AUG_26!G115),AUG_26!G115,0)+IF(ISNUMBER(SEP_26!G115),SEP_26!G115,0))/3)</f>
        <v>0</v>
      </c>
      <c r="N115" s="64">
        <f t="shared" si="16"/>
        <v>0</v>
      </c>
      <c r="O115" s="64">
        <f t="shared" si="17"/>
        <v>0</v>
      </c>
      <c r="P115" s="64">
        <f t="shared" si="18"/>
        <v>0</v>
      </c>
      <c r="Q115" s="65" t="str">
        <f t="shared" si="19"/>
        <v/>
      </c>
      <c r="R115" s="66" t="str">
        <f t="shared" si="20"/>
        <v>STOCKOUT</v>
      </c>
      <c r="S115" s="66" t="str">
        <f t="shared" si="21"/>
        <v>N/A</v>
      </c>
      <c r="T115" s="60"/>
    </row>
    <row r="116" spans="1:20" ht="16.5" customHeight="1" x14ac:dyDescent="0.35">
      <c r="A116" s="72" t="str">
        <f>IF(JAN_26!A116="","",JAN_26!A116)</f>
        <v>Ferosulphate</v>
      </c>
      <c r="B116" s="72" t="str">
        <f>IF(JAN_26!B116="","",JAN_26!B116)</f>
        <v>tab</v>
      </c>
      <c r="C116" s="55">
        <f>IF(JAN_26!C116="","",JAN_26!C116)</f>
        <v>10</v>
      </c>
      <c r="D116" s="55">
        <f>IF(AUG_26!A116="","",AUG_26!F116)</f>
        <v>0</v>
      </c>
      <c r="E116" s="61"/>
      <c r="F116" s="55">
        <f t="shared" si="11"/>
        <v>0</v>
      </c>
      <c r="G116" s="61"/>
      <c r="H116" s="61"/>
      <c r="I116" s="55">
        <f t="shared" si="12"/>
        <v>0</v>
      </c>
      <c r="J116" s="55" t="str">
        <f t="shared" si="13"/>
        <v/>
      </c>
      <c r="K116" s="55">
        <f t="shared" si="14"/>
        <v>0</v>
      </c>
      <c r="L116" s="55">
        <f t="shared" si="15"/>
        <v>0</v>
      </c>
      <c r="M116" s="67">
        <f>IF(A116="",0,(IF(ISNUMBER(JUL_26!G116),JUL_26!G116,0)+IF(ISNUMBER(AUG_26!G116),AUG_26!G116,0)+IF(ISNUMBER(SEP_26!G116),SEP_26!G116,0))/3)</f>
        <v>0</v>
      </c>
      <c r="N116" s="67">
        <f t="shared" si="16"/>
        <v>0</v>
      </c>
      <c r="O116" s="67">
        <f t="shared" si="17"/>
        <v>0</v>
      </c>
      <c r="P116" s="67">
        <f t="shared" si="18"/>
        <v>0</v>
      </c>
      <c r="Q116" s="68" t="str">
        <f t="shared" si="19"/>
        <v/>
      </c>
      <c r="R116" s="69" t="str">
        <f t="shared" si="20"/>
        <v>STOCKOUT</v>
      </c>
      <c r="S116" s="69" t="str">
        <f t="shared" si="21"/>
        <v>N/A</v>
      </c>
      <c r="T116" s="60"/>
    </row>
    <row r="117" spans="1:20" ht="16.5" customHeight="1" x14ac:dyDescent="0.35">
      <c r="A117" s="71" t="str">
        <f>IF(JAN_26!A117="","",JAN_26!A117)</f>
        <v>ferrous sulfate</v>
      </c>
      <c r="B117" s="71" t="str">
        <f>IF(JAN_26!B117="","",JAN_26!B117)</f>
        <v>tab</v>
      </c>
      <c r="C117" s="53">
        <f>IF(JAN_26!C117="","",JAN_26!C117)</f>
        <v>10</v>
      </c>
      <c r="D117" s="53">
        <f>IF(AUG_26!A117="","",AUG_26!F117)</f>
        <v>0</v>
      </c>
      <c r="E117" s="61"/>
      <c r="F117" s="53">
        <f t="shared" si="11"/>
        <v>0</v>
      </c>
      <c r="G117" s="61"/>
      <c r="H117" s="61"/>
      <c r="I117" s="53">
        <f t="shared" si="12"/>
        <v>0</v>
      </c>
      <c r="J117" s="53" t="str">
        <f t="shared" si="13"/>
        <v/>
      </c>
      <c r="K117" s="53">
        <f t="shared" si="14"/>
        <v>0</v>
      </c>
      <c r="L117" s="53">
        <f t="shared" si="15"/>
        <v>0</v>
      </c>
      <c r="M117" s="64">
        <f>IF(A117="",0,(IF(ISNUMBER(JUL_26!G117),JUL_26!G117,0)+IF(ISNUMBER(AUG_26!G117),AUG_26!G117,0)+IF(ISNUMBER(SEP_26!G117),SEP_26!G117,0))/3)</f>
        <v>0</v>
      </c>
      <c r="N117" s="64">
        <f t="shared" si="16"/>
        <v>0</v>
      </c>
      <c r="O117" s="64">
        <f t="shared" si="17"/>
        <v>0</v>
      </c>
      <c r="P117" s="64">
        <f t="shared" si="18"/>
        <v>0</v>
      </c>
      <c r="Q117" s="65" t="str">
        <f t="shared" si="19"/>
        <v/>
      </c>
      <c r="R117" s="66" t="str">
        <f t="shared" si="20"/>
        <v>STOCKOUT</v>
      </c>
      <c r="S117" s="66" t="str">
        <f t="shared" si="21"/>
        <v>N/A</v>
      </c>
      <c r="T117" s="60"/>
    </row>
    <row r="118" spans="1:20" ht="16.5" customHeight="1" x14ac:dyDescent="0.35">
      <c r="A118" s="72" t="str">
        <f>IF(JAN_26!A118="","",JAN_26!A118)</f>
        <v>files</v>
      </c>
      <c r="B118" s="72" t="str">
        <f>IF(JAN_26!B118="","",JAN_26!B118)</f>
        <v>item</v>
      </c>
      <c r="C118" s="55">
        <f>IF(JAN_26!C118="","",JAN_26!C118)</f>
        <v>1000</v>
      </c>
      <c r="D118" s="55">
        <f>IF(AUG_26!A118="","",AUG_26!F118)</f>
        <v>0</v>
      </c>
      <c r="E118" s="61"/>
      <c r="F118" s="55">
        <f t="shared" si="11"/>
        <v>0</v>
      </c>
      <c r="G118" s="61"/>
      <c r="H118" s="61"/>
      <c r="I118" s="55">
        <f t="shared" si="12"/>
        <v>0</v>
      </c>
      <c r="J118" s="55" t="str">
        <f t="shared" si="13"/>
        <v/>
      </c>
      <c r="K118" s="55">
        <f t="shared" si="14"/>
        <v>0</v>
      </c>
      <c r="L118" s="55">
        <f t="shared" si="15"/>
        <v>0</v>
      </c>
      <c r="M118" s="67">
        <f>IF(A118="",0,(IF(ISNUMBER(JUL_26!G118),JUL_26!G118,0)+IF(ISNUMBER(AUG_26!G118),AUG_26!G118,0)+IF(ISNUMBER(SEP_26!G118),SEP_26!G118,0))/3)</f>
        <v>0</v>
      </c>
      <c r="N118" s="67">
        <f t="shared" si="16"/>
        <v>0</v>
      </c>
      <c r="O118" s="67">
        <f t="shared" si="17"/>
        <v>0</v>
      </c>
      <c r="P118" s="67">
        <f t="shared" si="18"/>
        <v>0</v>
      </c>
      <c r="Q118" s="68" t="str">
        <f t="shared" si="19"/>
        <v/>
      </c>
      <c r="R118" s="69" t="str">
        <f t="shared" si="20"/>
        <v>STOCKOUT</v>
      </c>
      <c r="S118" s="69" t="str">
        <f t="shared" si="21"/>
        <v>N/A</v>
      </c>
      <c r="T118" s="60"/>
    </row>
    <row r="119" spans="1:20" ht="16.5" customHeight="1" x14ac:dyDescent="0.35">
      <c r="A119" s="71" t="str">
        <f>IF(JAN_26!A119="","",JAN_26!A119)</f>
        <v>Fluconazole 200mg</v>
      </c>
      <c r="B119" s="71" t="str">
        <f>IF(JAN_26!B119="","",JAN_26!B119)</f>
        <v>tablet</v>
      </c>
      <c r="C119" s="53">
        <f>IF(JAN_26!C119="","",JAN_26!C119)</f>
        <v>400</v>
      </c>
      <c r="D119" s="53">
        <f>IF(AUG_26!A119="","",AUG_26!F119)</f>
        <v>0</v>
      </c>
      <c r="E119" s="61"/>
      <c r="F119" s="53">
        <f t="shared" si="11"/>
        <v>0</v>
      </c>
      <c r="G119" s="61"/>
      <c r="H119" s="61"/>
      <c r="I119" s="53">
        <f t="shared" si="12"/>
        <v>0</v>
      </c>
      <c r="J119" s="53" t="str">
        <f t="shared" si="13"/>
        <v/>
      </c>
      <c r="K119" s="53">
        <f t="shared" si="14"/>
        <v>0</v>
      </c>
      <c r="L119" s="53">
        <f t="shared" si="15"/>
        <v>0</v>
      </c>
      <c r="M119" s="64">
        <f>IF(A119="",0,(IF(ISNUMBER(JUL_26!G119),JUL_26!G119,0)+IF(ISNUMBER(AUG_26!G119),AUG_26!G119,0)+IF(ISNUMBER(SEP_26!G119),SEP_26!G119,0))/3)</f>
        <v>0</v>
      </c>
      <c r="N119" s="64">
        <f t="shared" si="16"/>
        <v>0</v>
      </c>
      <c r="O119" s="64">
        <f t="shared" si="17"/>
        <v>0</v>
      </c>
      <c r="P119" s="64">
        <f t="shared" si="18"/>
        <v>0</v>
      </c>
      <c r="Q119" s="65" t="str">
        <f t="shared" si="19"/>
        <v/>
      </c>
      <c r="R119" s="66" t="str">
        <f t="shared" si="20"/>
        <v>STOCKOUT</v>
      </c>
      <c r="S119" s="66" t="str">
        <f t="shared" si="21"/>
        <v>N/A</v>
      </c>
      <c r="T119" s="60"/>
    </row>
    <row r="120" spans="1:20" ht="16.5" customHeight="1" x14ac:dyDescent="0.35">
      <c r="A120" s="72" t="str">
        <f>IF(JAN_26!A120="","",JAN_26!A120)</f>
        <v>Fluconazole syrup</v>
      </c>
      <c r="B120" s="72" t="str">
        <f>IF(JAN_26!B120="","",JAN_26!B120)</f>
        <v>syrup</v>
      </c>
      <c r="C120" s="55">
        <f>IF(JAN_26!C120="","",JAN_26!C120)</f>
        <v>2150</v>
      </c>
      <c r="D120" s="55">
        <f>IF(AUG_26!A120="","",AUG_26!F120)</f>
        <v>0</v>
      </c>
      <c r="E120" s="61"/>
      <c r="F120" s="55">
        <f t="shared" si="11"/>
        <v>0</v>
      </c>
      <c r="G120" s="61"/>
      <c r="H120" s="61"/>
      <c r="I120" s="55">
        <f t="shared" si="12"/>
        <v>0</v>
      </c>
      <c r="J120" s="55" t="str">
        <f t="shared" si="13"/>
        <v/>
      </c>
      <c r="K120" s="55">
        <f t="shared" si="14"/>
        <v>0</v>
      </c>
      <c r="L120" s="55">
        <f t="shared" si="15"/>
        <v>0</v>
      </c>
      <c r="M120" s="67">
        <f>IF(A120="",0,(IF(ISNUMBER(JUL_26!G120),JUL_26!G120,0)+IF(ISNUMBER(AUG_26!G120),AUG_26!G120,0)+IF(ISNUMBER(SEP_26!G120),SEP_26!G120,0))/3)</f>
        <v>0</v>
      </c>
      <c r="N120" s="67">
        <f t="shared" si="16"/>
        <v>0</v>
      </c>
      <c r="O120" s="67">
        <f t="shared" si="17"/>
        <v>0</v>
      </c>
      <c r="P120" s="67">
        <f t="shared" si="18"/>
        <v>0</v>
      </c>
      <c r="Q120" s="68" t="str">
        <f t="shared" si="19"/>
        <v/>
      </c>
      <c r="R120" s="69" t="str">
        <f t="shared" si="20"/>
        <v>STOCKOUT</v>
      </c>
      <c r="S120" s="69" t="str">
        <f t="shared" si="21"/>
        <v>N/A</v>
      </c>
      <c r="T120" s="60"/>
    </row>
    <row r="121" spans="1:20" ht="16.5" customHeight="1" x14ac:dyDescent="0.35">
      <c r="A121" s="71" t="str">
        <f>IF(JAN_26!A121="","",JAN_26!A121)</f>
        <v>Frusemide injection</v>
      </c>
      <c r="B121" s="71" t="str">
        <f>IF(JAN_26!B121="","",JAN_26!B121)</f>
        <v>amp</v>
      </c>
      <c r="C121" s="53">
        <f>IF(JAN_26!C121="","",JAN_26!C121)</f>
        <v>100</v>
      </c>
      <c r="D121" s="53">
        <f>IF(AUG_26!A121="","",AUG_26!F121)</f>
        <v>100</v>
      </c>
      <c r="E121" s="61"/>
      <c r="F121" s="53">
        <f t="shared" si="11"/>
        <v>100</v>
      </c>
      <c r="G121" s="61"/>
      <c r="H121" s="61"/>
      <c r="I121" s="53">
        <f t="shared" si="12"/>
        <v>0</v>
      </c>
      <c r="J121" s="53" t="str">
        <f t="shared" si="13"/>
        <v/>
      </c>
      <c r="K121" s="53">
        <f t="shared" si="14"/>
        <v>0</v>
      </c>
      <c r="L121" s="53">
        <f t="shared" si="15"/>
        <v>10000</v>
      </c>
      <c r="M121" s="64">
        <f>IF(A121="",0,(IF(ISNUMBER(JUL_26!G121),JUL_26!G121,0)+IF(ISNUMBER(AUG_26!G121),AUG_26!G121,0)+IF(ISNUMBER(SEP_26!G121),SEP_26!G121,0))/3)</f>
        <v>0</v>
      </c>
      <c r="N121" s="64">
        <f t="shared" si="16"/>
        <v>0</v>
      </c>
      <c r="O121" s="64">
        <f t="shared" si="17"/>
        <v>0</v>
      </c>
      <c r="P121" s="64">
        <f t="shared" si="18"/>
        <v>0</v>
      </c>
      <c r="Q121" s="65" t="str">
        <f t="shared" si="19"/>
        <v/>
      </c>
      <c r="R121" s="66" t="str">
        <f t="shared" si="20"/>
        <v>OVERSTOCK</v>
      </c>
      <c r="S121" s="66" t="str">
        <f t="shared" si="21"/>
        <v>N/A</v>
      </c>
      <c r="T121" s="60"/>
    </row>
    <row r="122" spans="1:20" ht="16.5" customHeight="1" x14ac:dyDescent="0.35">
      <c r="A122" s="72" t="str">
        <f>IF(JAN_26!A122="","",JAN_26!A122)</f>
        <v>Frusemide tablets</v>
      </c>
      <c r="B122" s="72" t="str">
        <f>IF(JAN_26!B122="","",JAN_26!B122)</f>
        <v>tablet</v>
      </c>
      <c r="C122" s="55">
        <f>IF(JAN_26!C122="","",JAN_26!C122)</f>
        <v>10</v>
      </c>
      <c r="D122" s="55">
        <f>IF(AUG_26!A122="","",AUG_26!F122)</f>
        <v>300</v>
      </c>
      <c r="E122" s="61"/>
      <c r="F122" s="55">
        <f t="shared" si="11"/>
        <v>300</v>
      </c>
      <c r="G122" s="61"/>
      <c r="H122" s="61"/>
      <c r="I122" s="55">
        <f t="shared" si="12"/>
        <v>0</v>
      </c>
      <c r="J122" s="55" t="str">
        <f t="shared" si="13"/>
        <v/>
      </c>
      <c r="K122" s="55">
        <f t="shared" si="14"/>
        <v>0</v>
      </c>
      <c r="L122" s="55">
        <f t="shared" si="15"/>
        <v>3000</v>
      </c>
      <c r="M122" s="67">
        <f>IF(A122="",0,(IF(ISNUMBER(JUL_26!G122),JUL_26!G122,0)+IF(ISNUMBER(AUG_26!G122),AUG_26!G122,0)+IF(ISNUMBER(SEP_26!G122),SEP_26!G122,0))/3)</f>
        <v>0</v>
      </c>
      <c r="N122" s="67">
        <f t="shared" si="16"/>
        <v>0</v>
      </c>
      <c r="O122" s="67">
        <f t="shared" si="17"/>
        <v>0</v>
      </c>
      <c r="P122" s="67">
        <f t="shared" si="18"/>
        <v>0</v>
      </c>
      <c r="Q122" s="68" t="str">
        <f t="shared" si="19"/>
        <v/>
      </c>
      <c r="R122" s="69" t="str">
        <f t="shared" si="20"/>
        <v>OVERSTOCK</v>
      </c>
      <c r="S122" s="69" t="str">
        <f t="shared" si="21"/>
        <v>N/A</v>
      </c>
      <c r="T122" s="60"/>
    </row>
    <row r="123" spans="1:20" ht="16.5" customHeight="1" x14ac:dyDescent="0.35">
      <c r="A123" s="71" t="str">
        <f>IF(JAN_26!A123="","",JAN_26!A123)</f>
        <v>G- tablets</v>
      </c>
      <c r="B123" s="71" t="str">
        <f>IF(JAN_26!B123="","",JAN_26!B123)</f>
        <v>tablet</v>
      </c>
      <c r="C123" s="53">
        <f>IF(JAN_26!C123="","",JAN_26!C123)</f>
        <v>15</v>
      </c>
      <c r="D123" s="53">
        <f>IF(AUG_26!A123="","",AUG_26!F123)</f>
        <v>0</v>
      </c>
      <c r="E123" s="61"/>
      <c r="F123" s="53">
        <f t="shared" si="11"/>
        <v>0</v>
      </c>
      <c r="G123" s="61"/>
      <c r="H123" s="61"/>
      <c r="I123" s="53">
        <f t="shared" si="12"/>
        <v>0</v>
      </c>
      <c r="J123" s="53" t="str">
        <f t="shared" si="13"/>
        <v/>
      </c>
      <c r="K123" s="53">
        <f t="shared" si="14"/>
        <v>0</v>
      </c>
      <c r="L123" s="53">
        <f t="shared" si="15"/>
        <v>0</v>
      </c>
      <c r="M123" s="64">
        <f>IF(A123="",0,(IF(ISNUMBER(JUL_26!G123),JUL_26!G123,0)+IF(ISNUMBER(AUG_26!G123),AUG_26!G123,0)+IF(ISNUMBER(SEP_26!G123),SEP_26!G123,0))/3)</f>
        <v>0</v>
      </c>
      <c r="N123" s="64">
        <f t="shared" si="16"/>
        <v>0</v>
      </c>
      <c r="O123" s="64">
        <f t="shared" si="17"/>
        <v>0</v>
      </c>
      <c r="P123" s="64">
        <f t="shared" si="18"/>
        <v>0</v>
      </c>
      <c r="Q123" s="65" t="str">
        <f t="shared" si="19"/>
        <v/>
      </c>
      <c r="R123" s="66" t="str">
        <f t="shared" si="20"/>
        <v>STOCKOUT</v>
      </c>
      <c r="S123" s="66" t="str">
        <f t="shared" si="21"/>
        <v>N/A</v>
      </c>
      <c r="T123" s="60"/>
    </row>
    <row r="124" spans="1:20" ht="16.5" customHeight="1" x14ac:dyDescent="0.35">
      <c r="A124" s="72" t="str">
        <f>IF(JAN_26!A124="","",JAN_26!A124)</f>
        <v>gastrokit</v>
      </c>
      <c r="B124" s="72" t="str">
        <f>IF(JAN_26!B124="","",JAN_26!B124)</f>
        <v>tablet</v>
      </c>
      <c r="C124" s="55">
        <f>IF(JAN_26!C124="","",JAN_26!C124)</f>
        <v>1150</v>
      </c>
      <c r="D124" s="55">
        <f>IF(AUG_26!A124="","",AUG_26!F124)</f>
        <v>0</v>
      </c>
      <c r="E124" s="61"/>
      <c r="F124" s="55">
        <f t="shared" si="11"/>
        <v>0</v>
      </c>
      <c r="G124" s="61"/>
      <c r="H124" s="61"/>
      <c r="I124" s="55">
        <f t="shared" si="12"/>
        <v>0</v>
      </c>
      <c r="J124" s="55" t="str">
        <f t="shared" si="13"/>
        <v/>
      </c>
      <c r="K124" s="55">
        <f t="shared" si="14"/>
        <v>0</v>
      </c>
      <c r="L124" s="55">
        <f t="shared" si="15"/>
        <v>0</v>
      </c>
      <c r="M124" s="67">
        <f>IF(A124="",0,(IF(ISNUMBER(JUL_26!G124),JUL_26!G124,0)+IF(ISNUMBER(AUG_26!G124),AUG_26!G124,0)+IF(ISNUMBER(SEP_26!G124),SEP_26!G124,0))/3)</f>
        <v>0</v>
      </c>
      <c r="N124" s="67">
        <f t="shared" si="16"/>
        <v>0</v>
      </c>
      <c r="O124" s="67">
        <f t="shared" si="17"/>
        <v>0</v>
      </c>
      <c r="P124" s="67">
        <f t="shared" si="18"/>
        <v>0</v>
      </c>
      <c r="Q124" s="68" t="str">
        <f t="shared" si="19"/>
        <v/>
      </c>
      <c r="R124" s="69" t="str">
        <f t="shared" si="20"/>
        <v>STOCKOUT</v>
      </c>
      <c r="S124" s="69" t="str">
        <f t="shared" si="21"/>
        <v>N/A</v>
      </c>
      <c r="T124" s="60"/>
    </row>
    <row r="125" spans="1:20" ht="16.5" customHeight="1" x14ac:dyDescent="0.35">
      <c r="A125" s="71" t="str">
        <f>IF(JAN_26!A125="","",JAN_26!A125)</f>
        <v>Genta (250mg)</v>
      </c>
      <c r="B125" s="71" t="str">
        <f>IF(JAN_26!B125="","",JAN_26!B125)</f>
        <v>amp</v>
      </c>
      <c r="C125" s="53">
        <f>IF(JAN_26!C125="","",JAN_26!C125)</f>
        <v>250</v>
      </c>
      <c r="D125" s="53">
        <f>IF(AUG_26!A125="","",AUG_26!F125)</f>
        <v>0</v>
      </c>
      <c r="E125" s="61"/>
      <c r="F125" s="53">
        <f t="shared" si="11"/>
        <v>0</v>
      </c>
      <c r="G125" s="61"/>
      <c r="H125" s="61"/>
      <c r="I125" s="53">
        <f t="shared" si="12"/>
        <v>0</v>
      </c>
      <c r="J125" s="53" t="str">
        <f t="shared" si="13"/>
        <v/>
      </c>
      <c r="K125" s="53">
        <f t="shared" si="14"/>
        <v>0</v>
      </c>
      <c r="L125" s="53">
        <f t="shared" si="15"/>
        <v>0</v>
      </c>
      <c r="M125" s="64">
        <f>IF(A125="",0,(IF(ISNUMBER(JUL_26!G125),JUL_26!G125,0)+IF(ISNUMBER(AUG_26!G125),AUG_26!G125,0)+IF(ISNUMBER(SEP_26!G125),SEP_26!G125,0))/3)</f>
        <v>0</v>
      </c>
      <c r="N125" s="64">
        <f t="shared" si="16"/>
        <v>0</v>
      </c>
      <c r="O125" s="64">
        <f t="shared" si="17"/>
        <v>0</v>
      </c>
      <c r="P125" s="64">
        <f t="shared" si="18"/>
        <v>0</v>
      </c>
      <c r="Q125" s="65" t="str">
        <f t="shared" si="19"/>
        <v/>
      </c>
      <c r="R125" s="66" t="str">
        <f t="shared" si="20"/>
        <v>STOCKOUT</v>
      </c>
      <c r="S125" s="66" t="str">
        <f t="shared" si="21"/>
        <v>N/A</v>
      </c>
      <c r="T125" s="60"/>
    </row>
    <row r="126" spans="1:20" ht="16.5" customHeight="1" x14ac:dyDescent="0.35">
      <c r="A126" s="72" t="str">
        <f>IF(JAN_26!A126="","",JAN_26!A126)</f>
        <v>genta eydrop</v>
      </c>
      <c r="B126" s="72" t="str">
        <f>IF(JAN_26!B126="","",JAN_26!B126)</f>
        <v>syrup</v>
      </c>
      <c r="C126" s="55">
        <f>IF(JAN_26!C126="","",JAN_26!C126)</f>
        <v>500</v>
      </c>
      <c r="D126" s="55">
        <f>IF(AUG_26!A126="","",AUG_26!F126)</f>
        <v>0</v>
      </c>
      <c r="E126" s="61"/>
      <c r="F126" s="55">
        <f t="shared" si="11"/>
        <v>0</v>
      </c>
      <c r="G126" s="61"/>
      <c r="H126" s="61"/>
      <c r="I126" s="55">
        <f t="shared" si="12"/>
        <v>0</v>
      </c>
      <c r="J126" s="55" t="str">
        <f t="shared" si="13"/>
        <v/>
      </c>
      <c r="K126" s="55">
        <f t="shared" si="14"/>
        <v>0</v>
      </c>
      <c r="L126" s="55">
        <f t="shared" si="15"/>
        <v>0</v>
      </c>
      <c r="M126" s="67">
        <f>IF(A126="",0,(IF(ISNUMBER(JUL_26!G126),JUL_26!G126,0)+IF(ISNUMBER(AUG_26!G126),AUG_26!G126,0)+IF(ISNUMBER(SEP_26!G126),SEP_26!G126,0))/3)</f>
        <v>0</v>
      </c>
      <c r="N126" s="67">
        <f t="shared" si="16"/>
        <v>0</v>
      </c>
      <c r="O126" s="67">
        <f t="shared" si="17"/>
        <v>0</v>
      </c>
      <c r="P126" s="67">
        <f t="shared" si="18"/>
        <v>0</v>
      </c>
      <c r="Q126" s="68" t="str">
        <f t="shared" si="19"/>
        <v/>
      </c>
      <c r="R126" s="69" t="str">
        <f t="shared" si="20"/>
        <v>STOCKOUT</v>
      </c>
      <c r="S126" s="69" t="str">
        <f t="shared" si="21"/>
        <v>N/A</v>
      </c>
      <c r="T126" s="60"/>
    </row>
    <row r="127" spans="1:20" ht="16.5" customHeight="1" x14ac:dyDescent="0.35">
      <c r="A127" s="71" t="str">
        <f>IF(JAN_26!A127="","",JAN_26!A127)</f>
        <v>Gentamycine Injection</v>
      </c>
      <c r="B127" s="71" t="str">
        <f>IF(JAN_26!B127="","",JAN_26!B127)</f>
        <v>amp</v>
      </c>
      <c r="C127" s="53">
        <f>IF(JAN_26!C127="","",JAN_26!C127)</f>
        <v>200</v>
      </c>
      <c r="D127" s="53">
        <f>IF(AUG_26!A127="","",AUG_26!F127)</f>
        <v>355</v>
      </c>
      <c r="E127" s="61"/>
      <c r="F127" s="53">
        <f t="shared" si="11"/>
        <v>355</v>
      </c>
      <c r="G127" s="61"/>
      <c r="H127" s="61"/>
      <c r="I127" s="53">
        <f t="shared" si="12"/>
        <v>0</v>
      </c>
      <c r="J127" s="53" t="str">
        <f t="shared" si="13"/>
        <v/>
      </c>
      <c r="K127" s="53">
        <f t="shared" si="14"/>
        <v>0</v>
      </c>
      <c r="L127" s="53">
        <f t="shared" si="15"/>
        <v>71000</v>
      </c>
      <c r="M127" s="64">
        <f>IF(A127="",0,(IF(ISNUMBER(JUL_26!G127),JUL_26!G127,0)+IF(ISNUMBER(AUG_26!G127),AUG_26!G127,0)+IF(ISNUMBER(SEP_26!G127),SEP_26!G127,0))/3)</f>
        <v>0</v>
      </c>
      <c r="N127" s="64">
        <f t="shared" si="16"/>
        <v>0</v>
      </c>
      <c r="O127" s="64">
        <f t="shared" si="17"/>
        <v>0</v>
      </c>
      <c r="P127" s="64">
        <f t="shared" si="18"/>
        <v>0</v>
      </c>
      <c r="Q127" s="65" t="str">
        <f t="shared" si="19"/>
        <v/>
      </c>
      <c r="R127" s="66" t="str">
        <f t="shared" si="20"/>
        <v>OVERSTOCK</v>
      </c>
      <c r="S127" s="66" t="str">
        <f t="shared" si="21"/>
        <v>N/A</v>
      </c>
      <c r="T127" s="60"/>
    </row>
    <row r="128" spans="1:20" ht="16.5" customHeight="1" x14ac:dyDescent="0.35">
      <c r="A128" s="72" t="str">
        <f>IF(JAN_26!A128="","",JAN_26!A128)</f>
        <v>Gentian violet</v>
      </c>
      <c r="B128" s="72" t="str">
        <f>IF(JAN_26!B128="","",JAN_26!B128)</f>
        <v>bottle</v>
      </c>
      <c r="C128" s="55">
        <f>IF(JAN_26!C128="","",JAN_26!C128)</f>
        <v>1000</v>
      </c>
      <c r="D128" s="55">
        <f>IF(AUG_26!A128="","",AUG_26!F128)</f>
        <v>0</v>
      </c>
      <c r="E128" s="61"/>
      <c r="F128" s="55">
        <f t="shared" si="11"/>
        <v>0</v>
      </c>
      <c r="G128" s="61"/>
      <c r="H128" s="61"/>
      <c r="I128" s="55">
        <f t="shared" si="12"/>
        <v>0</v>
      </c>
      <c r="J128" s="55" t="str">
        <f t="shared" si="13"/>
        <v/>
      </c>
      <c r="K128" s="55">
        <f t="shared" si="14"/>
        <v>0</v>
      </c>
      <c r="L128" s="55">
        <f t="shared" si="15"/>
        <v>0</v>
      </c>
      <c r="M128" s="67">
        <f>IF(A128="",0,(IF(ISNUMBER(JUL_26!G128),JUL_26!G128,0)+IF(ISNUMBER(AUG_26!G128),AUG_26!G128,0)+IF(ISNUMBER(SEP_26!G128),SEP_26!G128,0))/3)</f>
        <v>0</v>
      </c>
      <c r="N128" s="67">
        <f t="shared" si="16"/>
        <v>0</v>
      </c>
      <c r="O128" s="67">
        <f t="shared" si="17"/>
        <v>0</v>
      </c>
      <c r="P128" s="67">
        <f t="shared" si="18"/>
        <v>0</v>
      </c>
      <c r="Q128" s="68" t="str">
        <f t="shared" si="19"/>
        <v/>
      </c>
      <c r="R128" s="69" t="str">
        <f t="shared" si="20"/>
        <v>STOCKOUT</v>
      </c>
      <c r="S128" s="69" t="str">
        <f t="shared" si="21"/>
        <v>N/A</v>
      </c>
      <c r="T128" s="60"/>
    </row>
    <row r="129" spans="1:20" ht="16.5" customHeight="1" x14ac:dyDescent="0.35">
      <c r="A129" s="71" t="str">
        <f>IF(JAN_26!A129="","",JAN_26!A129)</f>
        <v>Glibenclamide</v>
      </c>
      <c r="B129" s="71" t="str">
        <f>IF(JAN_26!B129="","",JAN_26!B129)</f>
        <v>tab</v>
      </c>
      <c r="C129" s="53">
        <f>IF(JAN_26!C129="","",JAN_26!C129)</f>
        <v>10</v>
      </c>
      <c r="D129" s="53">
        <f>IF(AUG_26!A129="","",AUG_26!F129)</f>
        <v>100</v>
      </c>
      <c r="E129" s="61"/>
      <c r="F129" s="53">
        <f t="shared" si="11"/>
        <v>100</v>
      </c>
      <c r="G129" s="61"/>
      <c r="H129" s="61"/>
      <c r="I129" s="53">
        <f t="shared" si="12"/>
        <v>0</v>
      </c>
      <c r="J129" s="53" t="str">
        <f t="shared" si="13"/>
        <v/>
      </c>
      <c r="K129" s="53">
        <f t="shared" si="14"/>
        <v>0</v>
      </c>
      <c r="L129" s="53">
        <f t="shared" si="15"/>
        <v>1000</v>
      </c>
      <c r="M129" s="64">
        <f>IF(A129="",0,(IF(ISNUMBER(JUL_26!G129),JUL_26!G129,0)+IF(ISNUMBER(AUG_26!G129),AUG_26!G129,0)+IF(ISNUMBER(SEP_26!G129),SEP_26!G129,0))/3)</f>
        <v>0</v>
      </c>
      <c r="N129" s="64">
        <f t="shared" si="16"/>
        <v>0</v>
      </c>
      <c r="O129" s="64">
        <f t="shared" si="17"/>
        <v>0</v>
      </c>
      <c r="P129" s="64">
        <f t="shared" si="18"/>
        <v>0</v>
      </c>
      <c r="Q129" s="65" t="str">
        <f t="shared" si="19"/>
        <v/>
      </c>
      <c r="R129" s="66" t="str">
        <f t="shared" si="20"/>
        <v>OVERSTOCK</v>
      </c>
      <c r="S129" s="66" t="str">
        <f t="shared" si="21"/>
        <v>N/A</v>
      </c>
      <c r="T129" s="60"/>
    </row>
    <row r="130" spans="1:20" ht="16.5" customHeight="1" x14ac:dyDescent="0.35">
      <c r="A130" s="72" t="str">
        <f>IF(JAN_26!A130="","",JAN_26!A130)</f>
        <v>Glocuse 10%</v>
      </c>
      <c r="B130" s="72" t="str">
        <f>IF(JAN_26!B130="","",JAN_26!B130)</f>
        <v>Item</v>
      </c>
      <c r="C130" s="55">
        <f>IF(JAN_26!C130="","",JAN_26!C130)</f>
        <v>1000</v>
      </c>
      <c r="D130" s="55">
        <f>IF(AUG_26!A130="","",AUG_26!F130)</f>
        <v>10</v>
      </c>
      <c r="E130" s="61"/>
      <c r="F130" s="55">
        <f t="shared" si="11"/>
        <v>10</v>
      </c>
      <c r="G130" s="61"/>
      <c r="H130" s="61"/>
      <c r="I130" s="55">
        <f t="shared" si="12"/>
        <v>0</v>
      </c>
      <c r="J130" s="55" t="str">
        <f t="shared" si="13"/>
        <v/>
      </c>
      <c r="K130" s="55">
        <f t="shared" si="14"/>
        <v>0</v>
      </c>
      <c r="L130" s="55">
        <f t="shared" si="15"/>
        <v>10000</v>
      </c>
      <c r="M130" s="67">
        <f>IF(A130="",0,(IF(ISNUMBER(JUL_26!G130),JUL_26!G130,0)+IF(ISNUMBER(AUG_26!G130),AUG_26!G130,0)+IF(ISNUMBER(SEP_26!G130),SEP_26!G130,0))/3)</f>
        <v>0</v>
      </c>
      <c r="N130" s="67">
        <f t="shared" si="16"/>
        <v>0</v>
      </c>
      <c r="O130" s="67">
        <f t="shared" si="17"/>
        <v>0</v>
      </c>
      <c r="P130" s="67">
        <f t="shared" si="18"/>
        <v>0</v>
      </c>
      <c r="Q130" s="68" t="str">
        <f t="shared" si="19"/>
        <v/>
      </c>
      <c r="R130" s="69" t="str">
        <f t="shared" si="20"/>
        <v>OVERSTOCK</v>
      </c>
      <c r="S130" s="69" t="str">
        <f t="shared" si="21"/>
        <v>N/A</v>
      </c>
      <c r="T130" s="60"/>
    </row>
    <row r="131" spans="1:20" ht="16.5" customHeight="1" x14ac:dyDescent="0.35">
      <c r="A131" s="71" t="str">
        <f>IF(JAN_26!A131="","",JAN_26!A131)</f>
        <v>Glovessterile size 7.5 (pair)</v>
      </c>
      <c r="B131" s="71" t="str">
        <f>IF(JAN_26!B131="","",JAN_26!B131)</f>
        <v>pair/piece</v>
      </c>
      <c r="C131" s="53">
        <f>IF(JAN_26!C131="","",JAN_26!C131)</f>
        <v>300</v>
      </c>
      <c r="D131" s="53">
        <f>IF(AUG_26!A131="","",AUG_26!F131)</f>
        <v>123</v>
      </c>
      <c r="E131" s="61"/>
      <c r="F131" s="53">
        <f t="shared" ref="F131:F194" si="22">IF(A131="","",D131+IF(ISNUMBER(E131),E131,0)-IF(ISNUMBER(G131),G131,0))</f>
        <v>123</v>
      </c>
      <c r="G131" s="61"/>
      <c r="H131" s="61"/>
      <c r="I131" s="53">
        <f t="shared" ref="I131:I194" si="23">IF(AND(ISNUMBER(G131),ISNUMBER(C131)),G131*C131,0)</f>
        <v>0</v>
      </c>
      <c r="J131" s="53" t="str">
        <f t="shared" ref="J131:J194" si="24">IF(AND(ISNUMBER(G131),ISNUMBER(H131)),H131-I131,"")</f>
        <v/>
      </c>
      <c r="K131" s="53">
        <f t="shared" ref="K131:K194" si="25">IF(OR(A131="",M131=0),0,MAX(O131-F131,0))</f>
        <v>0</v>
      </c>
      <c r="L131" s="53">
        <f t="shared" ref="L131:L194" si="26">IF(AND(ISNUMBER(C131),ISNUMBER(F131)),F131*C131,0)</f>
        <v>36900</v>
      </c>
      <c r="M131" s="64">
        <f>IF(A131="",0,(IF(ISNUMBER(JUL_26!G131),JUL_26!G131,0)+IF(ISNUMBER(AUG_26!G131),AUG_26!G131,0)+IF(ISNUMBER(SEP_26!G131),SEP_26!G131,0))/3)</f>
        <v>0</v>
      </c>
      <c r="N131" s="64">
        <f t="shared" ref="N131:N194" si="27">IF(M131=0,0,M131*Lead_Time_Months)</f>
        <v>0</v>
      </c>
      <c r="O131" s="64">
        <f t="shared" ref="O131:O194" si="28">IF(M131=0,0,M131*Max_Stock_Months)</f>
        <v>0</v>
      </c>
      <c r="P131" s="64">
        <f t="shared" ref="P131:P194" si="29">IF(M131=0,0,M131*Security_Stock_Months)</f>
        <v>0</v>
      </c>
      <c r="Q131" s="65" t="str">
        <f t="shared" ref="Q131:Q194" si="30">IF(OR(A131="",M131=0,F131&lt;=0),"",ROUND(F131/M131,1))</f>
        <v/>
      </c>
      <c r="R131" s="66" t="str">
        <f t="shared" ref="R131:R194" si="31">IF(A131="","",IF(F131&lt;=0,"STOCKOUT",IF(F131&lt;=P131,"LOW STOCK",IF(F131&gt;O131,"OVERSTOCK","ADEQUATE"))))</f>
        <v>OVERSTOCK</v>
      </c>
      <c r="S131" s="66" t="str">
        <f t="shared" ref="S131:S194" si="32">IF(AND(ISNUMBER(G131),ISNUMBER(H131)),IF(J131&gt;=0,"BALANCED","DEFICIT"),"N/A")</f>
        <v>N/A</v>
      </c>
      <c r="T131" s="60"/>
    </row>
    <row r="132" spans="1:20" ht="16.5" customHeight="1" x14ac:dyDescent="0.35">
      <c r="A132" s="72" t="str">
        <f>IF(JAN_26!A132="","",JAN_26!A132)</f>
        <v>Glovessterile size 8 (pair)</v>
      </c>
      <c r="B132" s="72" t="str">
        <f>IF(JAN_26!B132="","",JAN_26!B132)</f>
        <v>pair/piece</v>
      </c>
      <c r="C132" s="55">
        <f>IF(JAN_26!C132="","",JAN_26!C132)</f>
        <v>300</v>
      </c>
      <c r="D132" s="55">
        <f>IF(AUG_26!A132="","",AUG_26!F132)</f>
        <v>100</v>
      </c>
      <c r="E132" s="61"/>
      <c r="F132" s="55">
        <f t="shared" si="22"/>
        <v>100</v>
      </c>
      <c r="G132" s="61"/>
      <c r="H132" s="61"/>
      <c r="I132" s="55">
        <f t="shared" si="23"/>
        <v>0</v>
      </c>
      <c r="J132" s="55" t="str">
        <f t="shared" si="24"/>
        <v/>
      </c>
      <c r="K132" s="55">
        <f t="shared" si="25"/>
        <v>0</v>
      </c>
      <c r="L132" s="55">
        <f t="shared" si="26"/>
        <v>30000</v>
      </c>
      <c r="M132" s="67">
        <f>IF(A132="",0,(IF(ISNUMBER(JUL_26!G132),JUL_26!G132,0)+IF(ISNUMBER(AUG_26!G132),AUG_26!G132,0)+IF(ISNUMBER(SEP_26!G132),SEP_26!G132,0))/3)</f>
        <v>0</v>
      </c>
      <c r="N132" s="67">
        <f t="shared" si="27"/>
        <v>0</v>
      </c>
      <c r="O132" s="67">
        <f t="shared" si="28"/>
        <v>0</v>
      </c>
      <c r="P132" s="67">
        <f t="shared" si="29"/>
        <v>0</v>
      </c>
      <c r="Q132" s="68" t="str">
        <f t="shared" si="30"/>
        <v/>
      </c>
      <c r="R132" s="69" t="str">
        <f t="shared" si="31"/>
        <v>OVERSTOCK</v>
      </c>
      <c r="S132" s="69" t="str">
        <f t="shared" si="32"/>
        <v>N/A</v>
      </c>
      <c r="T132" s="60"/>
    </row>
    <row r="133" spans="1:20" ht="16.5" customHeight="1" x14ac:dyDescent="0.35">
      <c r="A133" s="71" t="str">
        <f>IF(JAN_26!A133="","",JAN_26!A133)</f>
        <v>Glucose 5%</v>
      </c>
      <c r="B133" s="71" t="str">
        <f>IF(JAN_26!B133="","",JAN_26!B133)</f>
        <v>Item</v>
      </c>
      <c r="C133" s="53">
        <f>IF(JAN_26!C133="","",JAN_26!C133)</f>
        <v>1000</v>
      </c>
      <c r="D133" s="53">
        <f>IF(AUG_26!A133="","",AUG_26!F133)</f>
        <v>420</v>
      </c>
      <c r="E133" s="61"/>
      <c r="F133" s="53">
        <f t="shared" si="22"/>
        <v>420</v>
      </c>
      <c r="G133" s="61"/>
      <c r="H133" s="61"/>
      <c r="I133" s="53">
        <f t="shared" si="23"/>
        <v>0</v>
      </c>
      <c r="J133" s="53" t="str">
        <f t="shared" si="24"/>
        <v/>
      </c>
      <c r="K133" s="53">
        <f t="shared" si="25"/>
        <v>0</v>
      </c>
      <c r="L133" s="53">
        <f t="shared" si="26"/>
        <v>420000</v>
      </c>
      <c r="M133" s="64">
        <f>IF(A133="",0,(IF(ISNUMBER(JUL_26!G133),JUL_26!G133,0)+IF(ISNUMBER(AUG_26!G133),AUG_26!G133,0)+IF(ISNUMBER(SEP_26!G133),SEP_26!G133,0))/3)</f>
        <v>0</v>
      </c>
      <c r="N133" s="64">
        <f t="shared" si="27"/>
        <v>0</v>
      </c>
      <c r="O133" s="64">
        <f t="shared" si="28"/>
        <v>0</v>
      </c>
      <c r="P133" s="64">
        <f t="shared" si="29"/>
        <v>0</v>
      </c>
      <c r="Q133" s="65" t="str">
        <f t="shared" si="30"/>
        <v/>
      </c>
      <c r="R133" s="66" t="str">
        <f t="shared" si="31"/>
        <v>OVERSTOCK</v>
      </c>
      <c r="S133" s="66" t="str">
        <f t="shared" si="32"/>
        <v>N/A</v>
      </c>
      <c r="T133" s="60"/>
    </row>
    <row r="134" spans="1:20" ht="16.5" customHeight="1" x14ac:dyDescent="0.35">
      <c r="A134" s="72" t="str">
        <f>IF(JAN_26!A134="","",JAN_26!A134)</f>
        <v>Griseoflovine</v>
      </c>
      <c r="B134" s="72" t="str">
        <f>IF(JAN_26!B134="","",JAN_26!B134)</f>
        <v>tablet</v>
      </c>
      <c r="C134" s="55">
        <f>IF(JAN_26!C134="","",JAN_26!C134)</f>
        <v>50</v>
      </c>
      <c r="D134" s="55">
        <f>IF(AUG_26!A134="","",AUG_26!F134)</f>
        <v>70</v>
      </c>
      <c r="E134" s="61"/>
      <c r="F134" s="55">
        <f t="shared" si="22"/>
        <v>70</v>
      </c>
      <c r="G134" s="61"/>
      <c r="H134" s="61"/>
      <c r="I134" s="55">
        <f t="shared" si="23"/>
        <v>0</v>
      </c>
      <c r="J134" s="55" t="str">
        <f t="shared" si="24"/>
        <v/>
      </c>
      <c r="K134" s="55">
        <f t="shared" si="25"/>
        <v>0</v>
      </c>
      <c r="L134" s="55">
        <f t="shared" si="26"/>
        <v>3500</v>
      </c>
      <c r="M134" s="67">
        <f>IF(A134="",0,(IF(ISNUMBER(JUL_26!G134),JUL_26!G134,0)+IF(ISNUMBER(AUG_26!G134),AUG_26!G134,0)+IF(ISNUMBER(SEP_26!G134),SEP_26!G134,0))/3)</f>
        <v>0</v>
      </c>
      <c r="N134" s="67">
        <f t="shared" si="27"/>
        <v>0</v>
      </c>
      <c r="O134" s="67">
        <f t="shared" si="28"/>
        <v>0</v>
      </c>
      <c r="P134" s="67">
        <f t="shared" si="29"/>
        <v>0</v>
      </c>
      <c r="Q134" s="68" t="str">
        <f t="shared" si="30"/>
        <v/>
      </c>
      <c r="R134" s="69" t="str">
        <f t="shared" si="31"/>
        <v>OVERSTOCK</v>
      </c>
      <c r="S134" s="69" t="str">
        <f t="shared" si="32"/>
        <v>N/A</v>
      </c>
      <c r="T134" s="60"/>
    </row>
    <row r="135" spans="1:20" ht="16.5" customHeight="1" x14ac:dyDescent="0.35">
      <c r="A135" s="71" t="str">
        <f>IF(JAN_26!A135="","",JAN_26!A135)</f>
        <v>guaze</v>
      </c>
      <c r="B135" s="71" t="str">
        <f>IF(JAN_26!B135="","",JAN_26!B135)</f>
        <v>item</v>
      </c>
      <c r="C135" s="53">
        <f>IF(JAN_26!C135="","",JAN_26!C135)</f>
        <v>100</v>
      </c>
      <c r="D135" s="53">
        <f>IF(AUG_26!A135="","",AUG_26!F135)</f>
        <v>0</v>
      </c>
      <c r="E135" s="61"/>
      <c r="F135" s="53">
        <f t="shared" si="22"/>
        <v>0</v>
      </c>
      <c r="G135" s="61"/>
      <c r="H135" s="61"/>
      <c r="I135" s="53">
        <f t="shared" si="23"/>
        <v>0</v>
      </c>
      <c r="J135" s="53" t="str">
        <f t="shared" si="24"/>
        <v/>
      </c>
      <c r="K135" s="53">
        <f t="shared" si="25"/>
        <v>0</v>
      </c>
      <c r="L135" s="53">
        <f t="shared" si="26"/>
        <v>0</v>
      </c>
      <c r="M135" s="64">
        <f>IF(A135="",0,(IF(ISNUMBER(JUL_26!G135),JUL_26!G135,0)+IF(ISNUMBER(AUG_26!G135),AUG_26!G135,0)+IF(ISNUMBER(SEP_26!G135),SEP_26!G135,0))/3)</f>
        <v>0</v>
      </c>
      <c r="N135" s="64">
        <f t="shared" si="27"/>
        <v>0</v>
      </c>
      <c r="O135" s="64">
        <f t="shared" si="28"/>
        <v>0</v>
      </c>
      <c r="P135" s="64">
        <f t="shared" si="29"/>
        <v>0</v>
      </c>
      <c r="Q135" s="65" t="str">
        <f t="shared" si="30"/>
        <v/>
      </c>
      <c r="R135" s="66" t="str">
        <f t="shared" si="31"/>
        <v>STOCKOUT</v>
      </c>
      <c r="S135" s="66" t="str">
        <f t="shared" si="32"/>
        <v>N/A</v>
      </c>
      <c r="T135" s="60"/>
    </row>
    <row r="136" spans="1:20" ht="16.5" customHeight="1" x14ac:dyDescent="0.35">
      <c r="A136" s="72" t="str">
        <f>IF(JAN_26!A136="","",JAN_26!A136)</f>
        <v>GYNANFORT</v>
      </c>
      <c r="B136" s="72" t="str">
        <f>IF(JAN_26!B136="","",JAN_26!B136)</f>
        <v>Ovule</v>
      </c>
      <c r="C136" s="55">
        <f>IF(JAN_26!C136="","",JAN_26!C136)</f>
        <v>350</v>
      </c>
      <c r="D136" s="55">
        <f>IF(AUG_26!A136="","",AUG_26!F136)</f>
        <v>0</v>
      </c>
      <c r="E136" s="61"/>
      <c r="F136" s="55">
        <f t="shared" si="22"/>
        <v>0</v>
      </c>
      <c r="G136" s="61"/>
      <c r="H136" s="61"/>
      <c r="I136" s="55">
        <f t="shared" si="23"/>
        <v>0</v>
      </c>
      <c r="J136" s="55" t="str">
        <f t="shared" si="24"/>
        <v/>
      </c>
      <c r="K136" s="55">
        <f t="shared" si="25"/>
        <v>0</v>
      </c>
      <c r="L136" s="55">
        <f t="shared" si="26"/>
        <v>0</v>
      </c>
      <c r="M136" s="67">
        <f>IF(A136="",0,(IF(ISNUMBER(JUL_26!G136),JUL_26!G136,0)+IF(ISNUMBER(AUG_26!G136),AUG_26!G136,0)+IF(ISNUMBER(SEP_26!G136),SEP_26!G136,0))/3)</f>
        <v>0</v>
      </c>
      <c r="N136" s="67">
        <f t="shared" si="27"/>
        <v>0</v>
      </c>
      <c r="O136" s="67">
        <f t="shared" si="28"/>
        <v>0</v>
      </c>
      <c r="P136" s="67">
        <f t="shared" si="29"/>
        <v>0</v>
      </c>
      <c r="Q136" s="68" t="str">
        <f t="shared" si="30"/>
        <v/>
      </c>
      <c r="R136" s="69" t="str">
        <f t="shared" si="31"/>
        <v>STOCKOUT</v>
      </c>
      <c r="S136" s="69" t="str">
        <f t="shared" si="32"/>
        <v>N/A</v>
      </c>
      <c r="T136" s="60"/>
    </row>
    <row r="137" spans="1:20" ht="16.5" customHeight="1" x14ac:dyDescent="0.35">
      <c r="A137" s="71" t="str">
        <f>IF(JAN_26!A137="","",JAN_26!A137)</f>
        <v>HCT</v>
      </c>
      <c r="B137" s="71" t="str">
        <f>IF(JAN_26!B137="","",JAN_26!B137)</f>
        <v>tablet</v>
      </c>
      <c r="C137" s="53">
        <f>IF(JAN_26!C137="","",JAN_26!C137)</f>
        <v>10</v>
      </c>
      <c r="D137" s="53">
        <f>IF(AUG_26!A137="","",AUG_26!F137)</f>
        <v>1010</v>
      </c>
      <c r="E137" s="61"/>
      <c r="F137" s="53">
        <f t="shared" si="22"/>
        <v>1010</v>
      </c>
      <c r="G137" s="61"/>
      <c r="H137" s="61"/>
      <c r="I137" s="53">
        <f t="shared" si="23"/>
        <v>0</v>
      </c>
      <c r="J137" s="53" t="str">
        <f t="shared" si="24"/>
        <v/>
      </c>
      <c r="K137" s="53">
        <f t="shared" si="25"/>
        <v>0</v>
      </c>
      <c r="L137" s="53">
        <f t="shared" si="26"/>
        <v>10100</v>
      </c>
      <c r="M137" s="64">
        <f>IF(A137="",0,(IF(ISNUMBER(JUL_26!G137),JUL_26!G137,0)+IF(ISNUMBER(AUG_26!G137),AUG_26!G137,0)+IF(ISNUMBER(SEP_26!G137),SEP_26!G137,0))/3)</f>
        <v>0</v>
      </c>
      <c r="N137" s="64">
        <f t="shared" si="27"/>
        <v>0</v>
      </c>
      <c r="O137" s="64">
        <f t="shared" si="28"/>
        <v>0</v>
      </c>
      <c r="P137" s="64">
        <f t="shared" si="29"/>
        <v>0</v>
      </c>
      <c r="Q137" s="65" t="str">
        <f t="shared" si="30"/>
        <v/>
      </c>
      <c r="R137" s="66" t="str">
        <f t="shared" si="31"/>
        <v>OVERSTOCK</v>
      </c>
      <c r="S137" s="66" t="str">
        <f t="shared" si="32"/>
        <v>N/A</v>
      </c>
      <c r="T137" s="60"/>
    </row>
    <row r="138" spans="1:20" ht="16.5" customHeight="1" x14ac:dyDescent="0.35">
      <c r="A138" s="72" t="str">
        <f>IF(JAN_26!A138="","",JAN_26!A138)</f>
        <v>hydrogen peroxide</v>
      </c>
      <c r="B138" s="72" t="str">
        <f>IF(JAN_26!B138="","",JAN_26!B138)</f>
        <v>bottle</v>
      </c>
      <c r="C138" s="55">
        <f>IF(JAN_26!C138="","",JAN_26!C138)</f>
        <v>1500</v>
      </c>
      <c r="D138" s="55">
        <f>IF(AUG_26!A138="","",AUG_26!F138)</f>
        <v>0</v>
      </c>
      <c r="E138" s="61"/>
      <c r="F138" s="55">
        <f t="shared" si="22"/>
        <v>0</v>
      </c>
      <c r="G138" s="61"/>
      <c r="H138" s="61"/>
      <c r="I138" s="55">
        <f t="shared" si="23"/>
        <v>0</v>
      </c>
      <c r="J138" s="55" t="str">
        <f t="shared" si="24"/>
        <v/>
      </c>
      <c r="K138" s="55">
        <f t="shared" si="25"/>
        <v>0</v>
      </c>
      <c r="L138" s="55">
        <f t="shared" si="26"/>
        <v>0</v>
      </c>
      <c r="M138" s="67">
        <f>IF(A138="",0,(IF(ISNUMBER(JUL_26!G138),JUL_26!G138,0)+IF(ISNUMBER(AUG_26!G138),AUG_26!G138,0)+IF(ISNUMBER(SEP_26!G138),SEP_26!G138,0))/3)</f>
        <v>0</v>
      </c>
      <c r="N138" s="67">
        <f t="shared" si="27"/>
        <v>0</v>
      </c>
      <c r="O138" s="67">
        <f t="shared" si="28"/>
        <v>0</v>
      </c>
      <c r="P138" s="67">
        <f t="shared" si="29"/>
        <v>0</v>
      </c>
      <c r="Q138" s="68" t="str">
        <f t="shared" si="30"/>
        <v/>
      </c>
      <c r="R138" s="69" t="str">
        <f t="shared" si="31"/>
        <v>STOCKOUT</v>
      </c>
      <c r="S138" s="69" t="str">
        <f t="shared" si="32"/>
        <v>N/A</v>
      </c>
      <c r="T138" s="60"/>
    </row>
    <row r="139" spans="1:20" ht="16.5" customHeight="1" x14ac:dyDescent="0.35">
      <c r="A139" s="71" t="str">
        <f>IF(JAN_26!A139="","",JAN_26!A139)</f>
        <v>hyoscine inject</v>
      </c>
      <c r="B139" s="71" t="str">
        <f>IF(JAN_26!B139="","",JAN_26!B139)</f>
        <v>amp</v>
      </c>
      <c r="C139" s="53">
        <f>IF(JAN_26!C139="","",JAN_26!C139)</f>
        <v>400</v>
      </c>
      <c r="D139" s="53">
        <f>IF(AUG_26!A139="","",AUG_26!F139)</f>
        <v>0</v>
      </c>
      <c r="E139" s="61"/>
      <c r="F139" s="53">
        <f t="shared" si="22"/>
        <v>0</v>
      </c>
      <c r="G139" s="61"/>
      <c r="H139" s="61"/>
      <c r="I139" s="53">
        <f t="shared" si="23"/>
        <v>0</v>
      </c>
      <c r="J139" s="53" t="str">
        <f t="shared" si="24"/>
        <v/>
      </c>
      <c r="K139" s="53">
        <f t="shared" si="25"/>
        <v>0</v>
      </c>
      <c r="L139" s="53">
        <f t="shared" si="26"/>
        <v>0</v>
      </c>
      <c r="M139" s="64">
        <f>IF(A139="",0,(IF(ISNUMBER(JUL_26!G139),JUL_26!G139,0)+IF(ISNUMBER(AUG_26!G139),AUG_26!G139,0)+IF(ISNUMBER(SEP_26!G139),SEP_26!G139,0))/3)</f>
        <v>0</v>
      </c>
      <c r="N139" s="64">
        <f t="shared" si="27"/>
        <v>0</v>
      </c>
      <c r="O139" s="64">
        <f t="shared" si="28"/>
        <v>0</v>
      </c>
      <c r="P139" s="64">
        <f t="shared" si="29"/>
        <v>0</v>
      </c>
      <c r="Q139" s="65" t="str">
        <f t="shared" si="30"/>
        <v/>
      </c>
      <c r="R139" s="66" t="str">
        <f t="shared" si="31"/>
        <v>STOCKOUT</v>
      </c>
      <c r="S139" s="66" t="str">
        <f t="shared" si="32"/>
        <v>N/A</v>
      </c>
      <c r="T139" s="60"/>
    </row>
    <row r="140" spans="1:20" ht="16.5" customHeight="1" x14ac:dyDescent="0.35">
      <c r="A140" s="72" t="str">
        <f>IF(JAN_26!A140="","",JAN_26!A140)</f>
        <v>hyoscine tabs</v>
      </c>
      <c r="B140" s="72" t="str">
        <f>IF(JAN_26!B140="","",JAN_26!B140)</f>
        <v>tablet</v>
      </c>
      <c r="C140" s="55">
        <f>IF(JAN_26!C140="","",JAN_26!C140)</f>
        <v>25</v>
      </c>
      <c r="D140" s="55">
        <f>IF(AUG_26!A140="","",AUG_26!F140)</f>
        <v>0</v>
      </c>
      <c r="E140" s="61"/>
      <c r="F140" s="55">
        <f t="shared" si="22"/>
        <v>0</v>
      </c>
      <c r="G140" s="61"/>
      <c r="H140" s="61"/>
      <c r="I140" s="55">
        <f t="shared" si="23"/>
        <v>0</v>
      </c>
      <c r="J140" s="55" t="str">
        <f t="shared" si="24"/>
        <v/>
      </c>
      <c r="K140" s="55">
        <f t="shared" si="25"/>
        <v>0</v>
      </c>
      <c r="L140" s="55">
        <f t="shared" si="26"/>
        <v>0</v>
      </c>
      <c r="M140" s="67">
        <f>IF(A140="",0,(IF(ISNUMBER(JUL_26!G140),JUL_26!G140,0)+IF(ISNUMBER(AUG_26!G140),AUG_26!G140,0)+IF(ISNUMBER(SEP_26!G140),SEP_26!G140,0))/3)</f>
        <v>0</v>
      </c>
      <c r="N140" s="67">
        <f t="shared" si="27"/>
        <v>0</v>
      </c>
      <c r="O140" s="67">
        <f t="shared" si="28"/>
        <v>0</v>
      </c>
      <c r="P140" s="67">
        <f t="shared" si="29"/>
        <v>0</v>
      </c>
      <c r="Q140" s="68" t="str">
        <f t="shared" si="30"/>
        <v/>
      </c>
      <c r="R140" s="69" t="str">
        <f t="shared" si="31"/>
        <v>STOCKOUT</v>
      </c>
      <c r="S140" s="69" t="str">
        <f t="shared" si="32"/>
        <v>N/A</v>
      </c>
      <c r="T140" s="60"/>
    </row>
    <row r="141" spans="1:20" ht="16.5" customHeight="1" x14ac:dyDescent="0.35">
      <c r="A141" s="71" t="str">
        <f>IF(JAN_26!A141="","",JAN_26!A141)</f>
        <v>Ibumol (para + ibu) syrup</v>
      </c>
      <c r="B141" s="71" t="str">
        <f>IF(JAN_26!B141="","",JAN_26!B141)</f>
        <v>syrup</v>
      </c>
      <c r="C141" s="53">
        <f>IF(JAN_26!C141="","",JAN_26!C141)</f>
        <v>1500</v>
      </c>
      <c r="D141" s="53">
        <f>IF(AUG_26!A141="","",AUG_26!F141)</f>
        <v>0</v>
      </c>
      <c r="E141" s="61"/>
      <c r="F141" s="53">
        <f t="shared" si="22"/>
        <v>0</v>
      </c>
      <c r="G141" s="61"/>
      <c r="H141" s="61"/>
      <c r="I141" s="53">
        <f t="shared" si="23"/>
        <v>0</v>
      </c>
      <c r="J141" s="53" t="str">
        <f t="shared" si="24"/>
        <v/>
      </c>
      <c r="K141" s="53">
        <f t="shared" si="25"/>
        <v>0</v>
      </c>
      <c r="L141" s="53">
        <f t="shared" si="26"/>
        <v>0</v>
      </c>
      <c r="M141" s="64">
        <f>IF(A141="",0,(IF(ISNUMBER(JUL_26!G141),JUL_26!G141,0)+IF(ISNUMBER(AUG_26!G141),AUG_26!G141,0)+IF(ISNUMBER(SEP_26!G141),SEP_26!G141,0))/3)</f>
        <v>0</v>
      </c>
      <c r="N141" s="64">
        <f t="shared" si="27"/>
        <v>0</v>
      </c>
      <c r="O141" s="64">
        <f t="shared" si="28"/>
        <v>0</v>
      </c>
      <c r="P141" s="64">
        <f t="shared" si="29"/>
        <v>0</v>
      </c>
      <c r="Q141" s="65" t="str">
        <f t="shared" si="30"/>
        <v/>
      </c>
      <c r="R141" s="66" t="str">
        <f t="shared" si="31"/>
        <v>STOCKOUT</v>
      </c>
      <c r="S141" s="66" t="str">
        <f t="shared" si="32"/>
        <v>N/A</v>
      </c>
      <c r="T141" s="60"/>
    </row>
    <row r="142" spans="1:20" ht="16.5" customHeight="1" x14ac:dyDescent="0.35">
      <c r="A142" s="72" t="str">
        <f>IF(JAN_26!A142="","",JAN_26!A142)</f>
        <v>ibumol (para + ibu) tab</v>
      </c>
      <c r="B142" s="72" t="str">
        <f>IF(JAN_26!B142="","",JAN_26!B142)</f>
        <v>tablet</v>
      </c>
      <c r="C142" s="55">
        <f>IF(JAN_26!C142="","",JAN_26!C142)</f>
        <v>90</v>
      </c>
      <c r="D142" s="55">
        <f>IF(AUG_26!A142="","",AUG_26!F142)</f>
        <v>0</v>
      </c>
      <c r="E142" s="61"/>
      <c r="F142" s="55">
        <f t="shared" si="22"/>
        <v>0</v>
      </c>
      <c r="G142" s="61"/>
      <c r="H142" s="61"/>
      <c r="I142" s="55">
        <f t="shared" si="23"/>
        <v>0</v>
      </c>
      <c r="J142" s="55" t="str">
        <f t="shared" si="24"/>
        <v/>
      </c>
      <c r="K142" s="55">
        <f t="shared" si="25"/>
        <v>0</v>
      </c>
      <c r="L142" s="55">
        <f t="shared" si="26"/>
        <v>0</v>
      </c>
      <c r="M142" s="67">
        <f>IF(A142="",0,(IF(ISNUMBER(JUL_26!G142),JUL_26!G142,0)+IF(ISNUMBER(AUG_26!G142),AUG_26!G142,0)+IF(ISNUMBER(SEP_26!G142),SEP_26!G142,0))/3)</f>
        <v>0</v>
      </c>
      <c r="N142" s="67">
        <f t="shared" si="27"/>
        <v>0</v>
      </c>
      <c r="O142" s="67">
        <f t="shared" si="28"/>
        <v>0</v>
      </c>
      <c r="P142" s="67">
        <f t="shared" si="29"/>
        <v>0</v>
      </c>
      <c r="Q142" s="68" t="str">
        <f t="shared" si="30"/>
        <v/>
      </c>
      <c r="R142" s="69" t="str">
        <f t="shared" si="31"/>
        <v>STOCKOUT</v>
      </c>
      <c r="S142" s="69" t="str">
        <f t="shared" si="32"/>
        <v>N/A</v>
      </c>
      <c r="T142" s="60"/>
    </row>
    <row r="143" spans="1:20" ht="16.5" customHeight="1" x14ac:dyDescent="0.35">
      <c r="A143" s="71" t="str">
        <f>IF(JAN_26!A143="","",JAN_26!A143)</f>
        <v>Ibuprofen</v>
      </c>
      <c r="B143" s="71" t="str">
        <f>IF(JAN_26!B143="","",JAN_26!B143)</f>
        <v>tablet</v>
      </c>
      <c r="C143" s="53">
        <f>IF(JAN_26!C143="","",JAN_26!C143)</f>
        <v>15</v>
      </c>
      <c r="D143" s="53">
        <f>IF(AUG_26!A143="","",AUG_26!F143)</f>
        <v>880</v>
      </c>
      <c r="E143" s="61"/>
      <c r="F143" s="53">
        <f t="shared" si="22"/>
        <v>880</v>
      </c>
      <c r="G143" s="61"/>
      <c r="H143" s="61"/>
      <c r="I143" s="53">
        <f t="shared" si="23"/>
        <v>0</v>
      </c>
      <c r="J143" s="53" t="str">
        <f t="shared" si="24"/>
        <v/>
      </c>
      <c r="K143" s="53">
        <f t="shared" si="25"/>
        <v>0</v>
      </c>
      <c r="L143" s="53">
        <f t="shared" si="26"/>
        <v>13200</v>
      </c>
      <c r="M143" s="64">
        <f>IF(A143="",0,(IF(ISNUMBER(JUL_26!G143),JUL_26!G143,0)+IF(ISNUMBER(AUG_26!G143),AUG_26!G143,0)+IF(ISNUMBER(SEP_26!G143),SEP_26!G143,0))/3)</f>
        <v>0</v>
      </c>
      <c r="N143" s="64">
        <f t="shared" si="27"/>
        <v>0</v>
      </c>
      <c r="O143" s="64">
        <f t="shared" si="28"/>
        <v>0</v>
      </c>
      <c r="P143" s="64">
        <f t="shared" si="29"/>
        <v>0</v>
      </c>
      <c r="Q143" s="65" t="str">
        <f t="shared" si="30"/>
        <v/>
      </c>
      <c r="R143" s="66" t="str">
        <f t="shared" si="31"/>
        <v>OVERSTOCK</v>
      </c>
      <c r="S143" s="66" t="str">
        <f t="shared" si="32"/>
        <v>N/A</v>
      </c>
      <c r="T143" s="60"/>
    </row>
    <row r="144" spans="1:20" ht="16.5" customHeight="1" x14ac:dyDescent="0.35">
      <c r="A144" s="72" t="str">
        <f>IF(JAN_26!A144="","",JAN_26!A144)</f>
        <v>ibuprofen syrup</v>
      </c>
      <c r="B144" s="72" t="str">
        <f>IF(JAN_26!B144="","",JAN_26!B144)</f>
        <v>bottle</v>
      </c>
      <c r="C144" s="55">
        <f>IF(JAN_26!C144="","",JAN_26!C144)</f>
        <v>1500</v>
      </c>
      <c r="D144" s="55">
        <f>IF(AUG_26!A144="","",AUG_26!F144)</f>
        <v>0</v>
      </c>
      <c r="E144" s="61"/>
      <c r="F144" s="55">
        <f t="shared" si="22"/>
        <v>0</v>
      </c>
      <c r="G144" s="61"/>
      <c r="H144" s="61"/>
      <c r="I144" s="55">
        <f t="shared" si="23"/>
        <v>0</v>
      </c>
      <c r="J144" s="55" t="str">
        <f t="shared" si="24"/>
        <v/>
      </c>
      <c r="K144" s="55">
        <f t="shared" si="25"/>
        <v>0</v>
      </c>
      <c r="L144" s="55">
        <f t="shared" si="26"/>
        <v>0</v>
      </c>
      <c r="M144" s="67">
        <f>IF(A144="",0,(IF(ISNUMBER(JUL_26!G144),JUL_26!G144,0)+IF(ISNUMBER(AUG_26!G144),AUG_26!G144,0)+IF(ISNUMBER(SEP_26!G144),SEP_26!G144,0))/3)</f>
        <v>0</v>
      </c>
      <c r="N144" s="67">
        <f t="shared" si="27"/>
        <v>0</v>
      </c>
      <c r="O144" s="67">
        <f t="shared" si="28"/>
        <v>0</v>
      </c>
      <c r="P144" s="67">
        <f t="shared" si="29"/>
        <v>0</v>
      </c>
      <c r="Q144" s="68" t="str">
        <f t="shared" si="30"/>
        <v/>
      </c>
      <c r="R144" s="69" t="str">
        <f t="shared" si="31"/>
        <v>STOCKOUT</v>
      </c>
      <c r="S144" s="69" t="str">
        <f t="shared" si="32"/>
        <v>N/A</v>
      </c>
      <c r="T144" s="60"/>
    </row>
    <row r="145" spans="1:20" ht="16.5" customHeight="1" x14ac:dyDescent="0.35">
      <c r="A145" s="71" t="str">
        <f>IF(JAN_26!A145="","",JAN_26!A145)</f>
        <v>iodine</v>
      </c>
      <c r="B145" s="71" t="str">
        <f>IF(JAN_26!B145="","",JAN_26!B145)</f>
        <v>bottle</v>
      </c>
      <c r="C145" s="53">
        <f>IF(JAN_26!C145="","",JAN_26!C145)</f>
        <v>1500</v>
      </c>
      <c r="D145" s="53">
        <f>IF(AUG_26!A145="","",AUG_26!F145)</f>
        <v>0</v>
      </c>
      <c r="E145" s="61"/>
      <c r="F145" s="53">
        <f t="shared" si="22"/>
        <v>0</v>
      </c>
      <c r="G145" s="61"/>
      <c r="H145" s="61"/>
      <c r="I145" s="53">
        <f t="shared" si="23"/>
        <v>0</v>
      </c>
      <c r="J145" s="53" t="str">
        <f t="shared" si="24"/>
        <v/>
      </c>
      <c r="K145" s="53">
        <f t="shared" si="25"/>
        <v>0</v>
      </c>
      <c r="L145" s="53">
        <f t="shared" si="26"/>
        <v>0</v>
      </c>
      <c r="M145" s="64">
        <f>IF(A145="",0,(IF(ISNUMBER(JUL_26!G145),JUL_26!G145,0)+IF(ISNUMBER(AUG_26!G145),AUG_26!G145,0)+IF(ISNUMBER(SEP_26!G145),SEP_26!G145,0))/3)</f>
        <v>0</v>
      </c>
      <c r="N145" s="64">
        <f t="shared" si="27"/>
        <v>0</v>
      </c>
      <c r="O145" s="64">
        <f t="shared" si="28"/>
        <v>0</v>
      </c>
      <c r="P145" s="64">
        <f t="shared" si="29"/>
        <v>0</v>
      </c>
      <c r="Q145" s="65" t="str">
        <f t="shared" si="30"/>
        <v/>
      </c>
      <c r="R145" s="66" t="str">
        <f t="shared" si="31"/>
        <v>STOCKOUT</v>
      </c>
      <c r="S145" s="66" t="str">
        <f t="shared" si="32"/>
        <v>N/A</v>
      </c>
      <c r="T145" s="60"/>
    </row>
    <row r="146" spans="1:20" ht="16.5" customHeight="1" x14ac:dyDescent="0.35">
      <c r="A146" s="72" t="str">
        <f>IF(JAN_26!A146="","",JAN_26!A146)</f>
        <v>Iron/Folicacid/vit B12 Syrup 200ml</v>
      </c>
      <c r="B146" s="72" t="str">
        <f>IF(JAN_26!B146="","",JAN_26!B146)</f>
        <v>bottle</v>
      </c>
      <c r="C146" s="55">
        <f>IF(JAN_26!C146="","",JAN_26!C146)</f>
        <v>1000</v>
      </c>
      <c r="D146" s="55">
        <f>IF(AUG_26!A146="","",AUG_26!F146)</f>
        <v>17</v>
      </c>
      <c r="E146" s="61"/>
      <c r="F146" s="55">
        <f t="shared" si="22"/>
        <v>17</v>
      </c>
      <c r="G146" s="61"/>
      <c r="H146" s="61"/>
      <c r="I146" s="55">
        <f t="shared" si="23"/>
        <v>0</v>
      </c>
      <c r="J146" s="55" t="str">
        <f t="shared" si="24"/>
        <v/>
      </c>
      <c r="K146" s="55">
        <f t="shared" si="25"/>
        <v>0</v>
      </c>
      <c r="L146" s="55">
        <f t="shared" si="26"/>
        <v>17000</v>
      </c>
      <c r="M146" s="67">
        <f>IF(A146="",0,(IF(ISNUMBER(JUL_26!G146),JUL_26!G146,0)+IF(ISNUMBER(AUG_26!G146),AUG_26!G146,0)+IF(ISNUMBER(SEP_26!G146),SEP_26!G146,0))/3)</f>
        <v>0</v>
      </c>
      <c r="N146" s="67">
        <f t="shared" si="27"/>
        <v>0</v>
      </c>
      <c r="O146" s="67">
        <f t="shared" si="28"/>
        <v>0</v>
      </c>
      <c r="P146" s="67">
        <f t="shared" si="29"/>
        <v>0</v>
      </c>
      <c r="Q146" s="68" t="str">
        <f t="shared" si="30"/>
        <v/>
      </c>
      <c r="R146" s="69" t="str">
        <f t="shared" si="31"/>
        <v>OVERSTOCK</v>
      </c>
      <c r="S146" s="69" t="str">
        <f t="shared" si="32"/>
        <v>N/A</v>
      </c>
      <c r="T146" s="60"/>
    </row>
    <row r="147" spans="1:20" ht="16.5" customHeight="1" x14ac:dyDescent="0.35">
      <c r="A147" s="71" t="str">
        <f>IF(JAN_26!A147="","",JAN_26!A147)</f>
        <v>jadelle</v>
      </c>
      <c r="B147" s="71" t="str">
        <f>IF(JAN_26!B147="","",JAN_26!B147)</f>
        <v>item</v>
      </c>
      <c r="C147" s="53">
        <f>IF(JAN_26!C147="","",JAN_26!C147)</f>
        <v>4000</v>
      </c>
      <c r="D147" s="53">
        <f>IF(AUG_26!A147="","",AUG_26!F147)</f>
        <v>0</v>
      </c>
      <c r="E147" s="61"/>
      <c r="F147" s="53">
        <f t="shared" si="22"/>
        <v>0</v>
      </c>
      <c r="G147" s="61"/>
      <c r="H147" s="61"/>
      <c r="I147" s="53">
        <f t="shared" si="23"/>
        <v>0</v>
      </c>
      <c r="J147" s="53" t="str">
        <f t="shared" si="24"/>
        <v/>
      </c>
      <c r="K147" s="53">
        <f t="shared" si="25"/>
        <v>0</v>
      </c>
      <c r="L147" s="53">
        <f t="shared" si="26"/>
        <v>0</v>
      </c>
      <c r="M147" s="64">
        <f>IF(A147="",0,(IF(ISNUMBER(JUL_26!G147),JUL_26!G147,0)+IF(ISNUMBER(AUG_26!G147),AUG_26!G147,0)+IF(ISNUMBER(SEP_26!G147),SEP_26!G147,0))/3)</f>
        <v>0</v>
      </c>
      <c r="N147" s="64">
        <f t="shared" si="27"/>
        <v>0</v>
      </c>
      <c r="O147" s="64">
        <f t="shared" si="28"/>
        <v>0</v>
      </c>
      <c r="P147" s="64">
        <f t="shared" si="29"/>
        <v>0</v>
      </c>
      <c r="Q147" s="65" t="str">
        <f t="shared" si="30"/>
        <v/>
      </c>
      <c r="R147" s="66" t="str">
        <f t="shared" si="31"/>
        <v>STOCKOUT</v>
      </c>
      <c r="S147" s="66" t="str">
        <f t="shared" si="32"/>
        <v>N/A</v>
      </c>
      <c r="T147" s="60"/>
    </row>
    <row r="148" spans="1:20" ht="16.5" customHeight="1" x14ac:dyDescent="0.35">
      <c r="A148" s="72" t="str">
        <f>IF(JAN_26!A148="","",JAN_26!A148)</f>
        <v>ketamin</v>
      </c>
      <c r="B148" s="72" t="str">
        <f>IF(JAN_26!B148="","",JAN_26!B148)</f>
        <v>vial</v>
      </c>
      <c r="C148" s="55">
        <f>IF(JAN_26!C148="","",JAN_26!C148)</f>
        <v>1000</v>
      </c>
      <c r="D148" s="55">
        <f>IF(AUG_26!A148="","",AUG_26!F148)</f>
        <v>20</v>
      </c>
      <c r="E148" s="61"/>
      <c r="F148" s="55">
        <f t="shared" si="22"/>
        <v>20</v>
      </c>
      <c r="G148" s="61"/>
      <c r="H148" s="61"/>
      <c r="I148" s="55">
        <f t="shared" si="23"/>
        <v>0</v>
      </c>
      <c r="J148" s="55" t="str">
        <f t="shared" si="24"/>
        <v/>
      </c>
      <c r="K148" s="55">
        <f t="shared" si="25"/>
        <v>0</v>
      </c>
      <c r="L148" s="55">
        <f t="shared" si="26"/>
        <v>20000</v>
      </c>
      <c r="M148" s="67">
        <f>IF(A148="",0,(IF(ISNUMBER(JUL_26!G148),JUL_26!G148,0)+IF(ISNUMBER(AUG_26!G148),AUG_26!G148,0)+IF(ISNUMBER(SEP_26!G148),SEP_26!G148,0))/3)</f>
        <v>0</v>
      </c>
      <c r="N148" s="67">
        <f t="shared" si="27"/>
        <v>0</v>
      </c>
      <c r="O148" s="67">
        <f t="shared" si="28"/>
        <v>0</v>
      </c>
      <c r="P148" s="67">
        <f t="shared" si="29"/>
        <v>0</v>
      </c>
      <c r="Q148" s="68" t="str">
        <f t="shared" si="30"/>
        <v/>
      </c>
      <c r="R148" s="69" t="str">
        <f t="shared" si="31"/>
        <v>OVERSTOCK</v>
      </c>
      <c r="S148" s="69" t="str">
        <f t="shared" si="32"/>
        <v>N/A</v>
      </c>
      <c r="T148" s="60"/>
    </row>
    <row r="149" spans="1:20" ht="16.5" customHeight="1" x14ac:dyDescent="0.35">
      <c r="A149" s="71" t="str">
        <f>IF(JAN_26!A149="","",JAN_26!A149)</f>
        <v>ketoconazole cream</v>
      </c>
      <c r="B149" s="71" t="str">
        <f>IF(JAN_26!B149="","",JAN_26!B149)</f>
        <v>item</v>
      </c>
      <c r="C149" s="53">
        <f>IF(JAN_26!C149="","",JAN_26!C149)</f>
        <v>1000</v>
      </c>
      <c r="D149" s="53">
        <f>IF(AUG_26!A149="","",AUG_26!F149)</f>
        <v>0</v>
      </c>
      <c r="E149" s="61"/>
      <c r="F149" s="53">
        <f t="shared" si="22"/>
        <v>0</v>
      </c>
      <c r="G149" s="61"/>
      <c r="H149" s="61"/>
      <c r="I149" s="53">
        <f t="shared" si="23"/>
        <v>0</v>
      </c>
      <c r="J149" s="53" t="str">
        <f t="shared" si="24"/>
        <v/>
      </c>
      <c r="K149" s="53">
        <f t="shared" si="25"/>
        <v>0</v>
      </c>
      <c r="L149" s="53">
        <f t="shared" si="26"/>
        <v>0</v>
      </c>
      <c r="M149" s="64">
        <f>IF(A149="",0,(IF(ISNUMBER(JUL_26!G149),JUL_26!G149,0)+IF(ISNUMBER(AUG_26!G149),AUG_26!G149,0)+IF(ISNUMBER(SEP_26!G149),SEP_26!G149,0))/3)</f>
        <v>0</v>
      </c>
      <c r="N149" s="64">
        <f t="shared" si="27"/>
        <v>0</v>
      </c>
      <c r="O149" s="64">
        <f t="shared" si="28"/>
        <v>0</v>
      </c>
      <c r="P149" s="64">
        <f t="shared" si="29"/>
        <v>0</v>
      </c>
      <c r="Q149" s="65" t="str">
        <f t="shared" si="30"/>
        <v/>
      </c>
      <c r="R149" s="66" t="str">
        <f t="shared" si="31"/>
        <v>STOCKOUT</v>
      </c>
      <c r="S149" s="66" t="str">
        <f t="shared" si="32"/>
        <v>N/A</v>
      </c>
      <c r="T149" s="60"/>
    </row>
    <row r="150" spans="1:20" ht="16.5" customHeight="1" x14ac:dyDescent="0.35">
      <c r="A150" s="72" t="str">
        <f>IF(JAN_26!A150="","",JAN_26!A150)</f>
        <v>ketoconazole TABLETS</v>
      </c>
      <c r="B150" s="72" t="str">
        <f>IF(JAN_26!B150="","",JAN_26!B150)</f>
        <v>tablet</v>
      </c>
      <c r="C150" s="55">
        <f>IF(JAN_26!C150="","",JAN_26!C150)</f>
        <v>100</v>
      </c>
      <c r="D150" s="55">
        <f>IF(AUG_26!A150="","",AUG_26!F150)</f>
        <v>0</v>
      </c>
      <c r="E150" s="61"/>
      <c r="F150" s="55">
        <f t="shared" si="22"/>
        <v>0</v>
      </c>
      <c r="G150" s="61"/>
      <c r="H150" s="61"/>
      <c r="I150" s="55">
        <f t="shared" si="23"/>
        <v>0</v>
      </c>
      <c r="J150" s="55" t="str">
        <f t="shared" si="24"/>
        <v/>
      </c>
      <c r="K150" s="55">
        <f t="shared" si="25"/>
        <v>0</v>
      </c>
      <c r="L150" s="55">
        <f t="shared" si="26"/>
        <v>0</v>
      </c>
      <c r="M150" s="67">
        <f>IF(A150="",0,(IF(ISNUMBER(JUL_26!G150),JUL_26!G150,0)+IF(ISNUMBER(AUG_26!G150),AUG_26!G150,0)+IF(ISNUMBER(SEP_26!G150),SEP_26!G150,0))/3)</f>
        <v>0</v>
      </c>
      <c r="N150" s="67">
        <f t="shared" si="27"/>
        <v>0</v>
      </c>
      <c r="O150" s="67">
        <f t="shared" si="28"/>
        <v>0</v>
      </c>
      <c r="P150" s="67">
        <f t="shared" si="29"/>
        <v>0</v>
      </c>
      <c r="Q150" s="68" t="str">
        <f t="shared" si="30"/>
        <v/>
      </c>
      <c r="R150" s="69" t="str">
        <f t="shared" si="31"/>
        <v>STOCKOUT</v>
      </c>
      <c r="S150" s="69" t="str">
        <f t="shared" si="32"/>
        <v>N/A</v>
      </c>
      <c r="T150" s="60"/>
    </row>
    <row r="151" spans="1:20" ht="16.5" customHeight="1" x14ac:dyDescent="0.35">
      <c r="A151" s="71" t="str">
        <f>IF(JAN_26!A151="","",JAN_26!A151)</f>
        <v>KLIPAL</v>
      </c>
      <c r="B151" s="71" t="str">
        <f>IF(JAN_26!B151="","",JAN_26!B151)</f>
        <v>tablet</v>
      </c>
      <c r="C151" s="53">
        <f>IF(JAN_26!C151="","",JAN_26!C151)</f>
        <v>200</v>
      </c>
      <c r="D151" s="53">
        <f>IF(AUG_26!A151="","",AUG_26!F151)</f>
        <v>0</v>
      </c>
      <c r="E151" s="61"/>
      <c r="F151" s="53">
        <f t="shared" si="22"/>
        <v>0</v>
      </c>
      <c r="G151" s="61"/>
      <c r="H151" s="61"/>
      <c r="I151" s="53">
        <f t="shared" si="23"/>
        <v>0</v>
      </c>
      <c r="J151" s="53" t="str">
        <f t="shared" si="24"/>
        <v/>
      </c>
      <c r="K151" s="53">
        <f t="shared" si="25"/>
        <v>0</v>
      </c>
      <c r="L151" s="53">
        <f t="shared" si="26"/>
        <v>0</v>
      </c>
      <c r="M151" s="64">
        <f>IF(A151="",0,(IF(ISNUMBER(JUL_26!G151),JUL_26!G151,0)+IF(ISNUMBER(AUG_26!G151),AUG_26!G151,0)+IF(ISNUMBER(SEP_26!G151),SEP_26!G151,0))/3)</f>
        <v>0</v>
      </c>
      <c r="N151" s="64">
        <f t="shared" si="27"/>
        <v>0</v>
      </c>
      <c r="O151" s="64">
        <f t="shared" si="28"/>
        <v>0</v>
      </c>
      <c r="P151" s="64">
        <f t="shared" si="29"/>
        <v>0</v>
      </c>
      <c r="Q151" s="65" t="str">
        <f t="shared" si="30"/>
        <v/>
      </c>
      <c r="R151" s="66" t="str">
        <f t="shared" si="31"/>
        <v>STOCKOUT</v>
      </c>
      <c r="S151" s="66" t="str">
        <f t="shared" si="32"/>
        <v>N/A</v>
      </c>
      <c r="T151" s="60"/>
    </row>
    <row r="152" spans="1:20" ht="16.5" customHeight="1" x14ac:dyDescent="0.35">
      <c r="A152" s="72" t="str">
        <f>IF(JAN_26!A152="","",JAN_26!A152)</f>
        <v>levefloxacine</v>
      </c>
      <c r="B152" s="72" t="str">
        <f>IF(JAN_26!B152="","",JAN_26!B152)</f>
        <v>tabs</v>
      </c>
      <c r="C152" s="55">
        <f>IF(JAN_26!C152="","",JAN_26!C152)</f>
        <v>150</v>
      </c>
      <c r="D152" s="55">
        <f>IF(AUG_26!A152="","",AUG_26!F152)</f>
        <v>0</v>
      </c>
      <c r="E152" s="61"/>
      <c r="F152" s="55">
        <f t="shared" si="22"/>
        <v>0</v>
      </c>
      <c r="G152" s="61"/>
      <c r="H152" s="61"/>
      <c r="I152" s="55">
        <f t="shared" si="23"/>
        <v>0</v>
      </c>
      <c r="J152" s="55" t="str">
        <f t="shared" si="24"/>
        <v/>
      </c>
      <c r="K152" s="55">
        <f t="shared" si="25"/>
        <v>0</v>
      </c>
      <c r="L152" s="55">
        <f t="shared" si="26"/>
        <v>0</v>
      </c>
      <c r="M152" s="67">
        <f>IF(A152="",0,(IF(ISNUMBER(JUL_26!G152),JUL_26!G152,0)+IF(ISNUMBER(AUG_26!G152),AUG_26!G152,0)+IF(ISNUMBER(SEP_26!G152),SEP_26!G152,0))/3)</f>
        <v>0</v>
      </c>
      <c r="N152" s="67">
        <f t="shared" si="27"/>
        <v>0</v>
      </c>
      <c r="O152" s="67">
        <f t="shared" si="28"/>
        <v>0</v>
      </c>
      <c r="P152" s="67">
        <f t="shared" si="29"/>
        <v>0</v>
      </c>
      <c r="Q152" s="68" t="str">
        <f t="shared" si="30"/>
        <v/>
      </c>
      <c r="R152" s="69" t="str">
        <f t="shared" si="31"/>
        <v>STOCKOUT</v>
      </c>
      <c r="S152" s="69" t="str">
        <f t="shared" si="32"/>
        <v>N/A</v>
      </c>
      <c r="T152" s="60"/>
    </row>
    <row r="153" spans="1:20" ht="16.5" customHeight="1" x14ac:dyDescent="0.35">
      <c r="A153" s="71" t="str">
        <f>IF(JAN_26!A153="","",JAN_26!A153)</f>
        <v>lidocaine</v>
      </c>
      <c r="B153" s="71" t="str">
        <f>IF(JAN_26!B153="","",JAN_26!B153)</f>
        <v>vial</v>
      </c>
      <c r="C153" s="53">
        <f>IF(JAN_26!C153="","",JAN_26!C153)</f>
        <v>1200</v>
      </c>
      <c r="D153" s="53">
        <f>IF(AUG_26!A153="","",AUG_26!F153)</f>
        <v>47</v>
      </c>
      <c r="E153" s="61"/>
      <c r="F153" s="53">
        <f t="shared" si="22"/>
        <v>47</v>
      </c>
      <c r="G153" s="61"/>
      <c r="H153" s="61"/>
      <c r="I153" s="53">
        <f t="shared" si="23"/>
        <v>0</v>
      </c>
      <c r="J153" s="53" t="str">
        <f t="shared" si="24"/>
        <v/>
      </c>
      <c r="K153" s="53">
        <f t="shared" si="25"/>
        <v>0</v>
      </c>
      <c r="L153" s="53">
        <f t="shared" si="26"/>
        <v>56400</v>
      </c>
      <c r="M153" s="64">
        <f>IF(A153="",0,(IF(ISNUMBER(JUL_26!G153),JUL_26!G153,0)+IF(ISNUMBER(AUG_26!G153),AUG_26!G153,0)+IF(ISNUMBER(SEP_26!G153),SEP_26!G153,0))/3)</f>
        <v>0</v>
      </c>
      <c r="N153" s="64">
        <f t="shared" si="27"/>
        <v>0</v>
      </c>
      <c r="O153" s="64">
        <f t="shared" si="28"/>
        <v>0</v>
      </c>
      <c r="P153" s="64">
        <f t="shared" si="29"/>
        <v>0</v>
      </c>
      <c r="Q153" s="65" t="str">
        <f t="shared" si="30"/>
        <v/>
      </c>
      <c r="R153" s="66" t="str">
        <f t="shared" si="31"/>
        <v>OVERSTOCK</v>
      </c>
      <c r="S153" s="66" t="str">
        <f t="shared" si="32"/>
        <v>N/A</v>
      </c>
      <c r="T153" s="60"/>
    </row>
    <row r="154" spans="1:20" ht="16.5" customHeight="1" x14ac:dyDescent="0.35">
      <c r="A154" s="72" t="str">
        <f>IF(JAN_26!A154="","",JAN_26!A154)</f>
        <v>lidocaine (1%)</v>
      </c>
      <c r="B154" s="72" t="str">
        <f>IF(JAN_26!B154="","",JAN_26!B154)</f>
        <v>inj</v>
      </c>
      <c r="C154" s="55">
        <f>IF(JAN_26!C154="","",JAN_26!C154)</f>
        <v>500</v>
      </c>
      <c r="D154" s="55">
        <f>IF(AUG_26!A154="","",AUG_26!F154)</f>
        <v>0</v>
      </c>
      <c r="E154" s="61"/>
      <c r="F154" s="55">
        <f t="shared" si="22"/>
        <v>0</v>
      </c>
      <c r="G154" s="61"/>
      <c r="H154" s="61"/>
      <c r="I154" s="55">
        <f t="shared" si="23"/>
        <v>0</v>
      </c>
      <c r="J154" s="55" t="str">
        <f t="shared" si="24"/>
        <v/>
      </c>
      <c r="K154" s="55">
        <f t="shared" si="25"/>
        <v>0</v>
      </c>
      <c r="L154" s="55">
        <f t="shared" si="26"/>
        <v>0</v>
      </c>
      <c r="M154" s="67">
        <f>IF(A154="",0,(IF(ISNUMBER(JUL_26!G154),JUL_26!G154,0)+IF(ISNUMBER(AUG_26!G154),AUG_26!G154,0)+IF(ISNUMBER(SEP_26!G154),SEP_26!G154,0))/3)</f>
        <v>0</v>
      </c>
      <c r="N154" s="67">
        <f t="shared" si="27"/>
        <v>0</v>
      </c>
      <c r="O154" s="67">
        <f t="shared" si="28"/>
        <v>0</v>
      </c>
      <c r="P154" s="67">
        <f t="shared" si="29"/>
        <v>0</v>
      </c>
      <c r="Q154" s="68" t="str">
        <f t="shared" si="30"/>
        <v/>
      </c>
      <c r="R154" s="69" t="str">
        <f t="shared" si="31"/>
        <v>STOCKOUT</v>
      </c>
      <c r="S154" s="69" t="str">
        <f t="shared" si="32"/>
        <v>N/A</v>
      </c>
      <c r="T154" s="60"/>
    </row>
    <row r="155" spans="1:20" ht="16.5" customHeight="1" x14ac:dyDescent="0.35">
      <c r="A155" s="71" t="str">
        <f>IF(JAN_26!A155="","",JAN_26!A155)</f>
        <v>lidocaine + adrenaline</v>
      </c>
      <c r="B155" s="71" t="str">
        <f>IF(JAN_26!B155="","",JAN_26!B155)</f>
        <v>vial</v>
      </c>
      <c r="C155" s="53">
        <f>IF(JAN_26!C155="","",JAN_26!C155)</f>
        <v>1500</v>
      </c>
      <c r="D155" s="53">
        <f>IF(AUG_26!A155="","",AUG_26!F155)</f>
        <v>0</v>
      </c>
      <c r="E155" s="61"/>
      <c r="F155" s="53">
        <f t="shared" si="22"/>
        <v>0</v>
      </c>
      <c r="G155" s="61"/>
      <c r="H155" s="61"/>
      <c r="I155" s="53">
        <f t="shared" si="23"/>
        <v>0</v>
      </c>
      <c r="J155" s="53" t="str">
        <f t="shared" si="24"/>
        <v/>
      </c>
      <c r="K155" s="53">
        <f t="shared" si="25"/>
        <v>0</v>
      </c>
      <c r="L155" s="53">
        <f t="shared" si="26"/>
        <v>0</v>
      </c>
      <c r="M155" s="64">
        <f>IF(A155="",0,(IF(ISNUMBER(JUL_26!G155),JUL_26!G155,0)+IF(ISNUMBER(AUG_26!G155),AUG_26!G155,0)+IF(ISNUMBER(SEP_26!G155),SEP_26!G155,0))/3)</f>
        <v>0</v>
      </c>
      <c r="N155" s="64">
        <f t="shared" si="27"/>
        <v>0</v>
      </c>
      <c r="O155" s="64">
        <f t="shared" si="28"/>
        <v>0</v>
      </c>
      <c r="P155" s="64">
        <f t="shared" si="29"/>
        <v>0</v>
      </c>
      <c r="Q155" s="65" t="str">
        <f t="shared" si="30"/>
        <v/>
      </c>
      <c r="R155" s="66" t="str">
        <f t="shared" si="31"/>
        <v>STOCKOUT</v>
      </c>
      <c r="S155" s="66" t="str">
        <f t="shared" si="32"/>
        <v>N/A</v>
      </c>
      <c r="T155" s="60"/>
    </row>
    <row r="156" spans="1:20" ht="16.5" customHeight="1" x14ac:dyDescent="0.35">
      <c r="A156" s="72" t="str">
        <f>IF(JAN_26!A156="","",JAN_26!A156)</f>
        <v>Lisinopril 10 mg</v>
      </c>
      <c r="B156" s="72" t="str">
        <f>IF(JAN_26!B156="","",JAN_26!B156)</f>
        <v>tablet</v>
      </c>
      <c r="C156" s="55">
        <f>IF(JAN_26!C156="","",JAN_26!C156)</f>
        <v>300</v>
      </c>
      <c r="D156" s="55">
        <f>IF(AUG_26!A156="","",AUG_26!F156)</f>
        <v>0</v>
      </c>
      <c r="E156" s="61"/>
      <c r="F156" s="55">
        <f t="shared" si="22"/>
        <v>0</v>
      </c>
      <c r="G156" s="61"/>
      <c r="H156" s="61"/>
      <c r="I156" s="55">
        <f t="shared" si="23"/>
        <v>0</v>
      </c>
      <c r="J156" s="55" t="str">
        <f t="shared" si="24"/>
        <v/>
      </c>
      <c r="K156" s="55">
        <f t="shared" si="25"/>
        <v>0</v>
      </c>
      <c r="L156" s="55">
        <f t="shared" si="26"/>
        <v>0</v>
      </c>
      <c r="M156" s="67">
        <f>IF(A156="",0,(IF(ISNUMBER(JUL_26!G156),JUL_26!G156,0)+IF(ISNUMBER(AUG_26!G156),AUG_26!G156,0)+IF(ISNUMBER(SEP_26!G156),SEP_26!G156,0))/3)</f>
        <v>0</v>
      </c>
      <c r="N156" s="67">
        <f t="shared" si="27"/>
        <v>0</v>
      </c>
      <c r="O156" s="67">
        <f t="shared" si="28"/>
        <v>0</v>
      </c>
      <c r="P156" s="67">
        <f t="shared" si="29"/>
        <v>0</v>
      </c>
      <c r="Q156" s="68" t="str">
        <f t="shared" si="30"/>
        <v/>
      </c>
      <c r="R156" s="69" t="str">
        <f t="shared" si="31"/>
        <v>STOCKOUT</v>
      </c>
      <c r="S156" s="69" t="str">
        <f t="shared" si="32"/>
        <v>N/A</v>
      </c>
      <c r="T156" s="60"/>
    </row>
    <row r="157" spans="1:20" ht="16.5" customHeight="1" x14ac:dyDescent="0.35">
      <c r="A157" s="71" t="str">
        <f>IF(JAN_26!A157="","",JAN_26!A157)</f>
        <v>Lisinoprile 20mg</v>
      </c>
      <c r="B157" s="71" t="str">
        <f>IF(JAN_26!B157="","",JAN_26!B157)</f>
        <v>tablet</v>
      </c>
      <c r="C157" s="53">
        <f>IF(JAN_26!C157="","",JAN_26!C157)</f>
        <v>350</v>
      </c>
      <c r="D157" s="53">
        <f>IF(AUG_26!A157="","",AUG_26!F157)</f>
        <v>0</v>
      </c>
      <c r="E157" s="61"/>
      <c r="F157" s="53">
        <f t="shared" si="22"/>
        <v>0</v>
      </c>
      <c r="G157" s="61"/>
      <c r="H157" s="61"/>
      <c r="I157" s="53">
        <f t="shared" si="23"/>
        <v>0</v>
      </c>
      <c r="J157" s="53" t="str">
        <f t="shared" si="24"/>
        <v/>
      </c>
      <c r="K157" s="53">
        <f t="shared" si="25"/>
        <v>0</v>
      </c>
      <c r="L157" s="53">
        <f t="shared" si="26"/>
        <v>0</v>
      </c>
      <c r="M157" s="64">
        <f>IF(A157="",0,(IF(ISNUMBER(JUL_26!G157),JUL_26!G157,0)+IF(ISNUMBER(AUG_26!G157),AUG_26!G157,0)+IF(ISNUMBER(SEP_26!G157),SEP_26!G157,0))/3)</f>
        <v>0</v>
      </c>
      <c r="N157" s="64">
        <f t="shared" si="27"/>
        <v>0</v>
      </c>
      <c r="O157" s="64">
        <f t="shared" si="28"/>
        <v>0</v>
      </c>
      <c r="P157" s="64">
        <f t="shared" si="29"/>
        <v>0</v>
      </c>
      <c r="Q157" s="65" t="str">
        <f t="shared" si="30"/>
        <v/>
      </c>
      <c r="R157" s="66" t="str">
        <f t="shared" si="31"/>
        <v>STOCKOUT</v>
      </c>
      <c r="S157" s="66" t="str">
        <f t="shared" si="32"/>
        <v>N/A</v>
      </c>
      <c r="T157" s="60"/>
    </row>
    <row r="158" spans="1:20" ht="16.5" customHeight="1" x14ac:dyDescent="0.35">
      <c r="A158" s="72" t="str">
        <f>IF(JAN_26!A158="","",JAN_26!A158)</f>
        <v>litacod tab</v>
      </c>
      <c r="B158" s="72" t="str">
        <f>IF(JAN_26!B158="","",JAN_26!B158)</f>
        <v>tablet</v>
      </c>
      <c r="C158" s="55">
        <f>IF(JAN_26!C158="","",JAN_26!C158)</f>
        <v>75</v>
      </c>
      <c r="D158" s="55">
        <f>IF(AUG_26!A158="","",AUG_26!F158)</f>
        <v>0</v>
      </c>
      <c r="E158" s="61"/>
      <c r="F158" s="55">
        <f t="shared" si="22"/>
        <v>0</v>
      </c>
      <c r="G158" s="61"/>
      <c r="H158" s="61"/>
      <c r="I158" s="55">
        <f t="shared" si="23"/>
        <v>0</v>
      </c>
      <c r="J158" s="55" t="str">
        <f t="shared" si="24"/>
        <v/>
      </c>
      <c r="K158" s="55">
        <f t="shared" si="25"/>
        <v>0</v>
      </c>
      <c r="L158" s="55">
        <f t="shared" si="26"/>
        <v>0</v>
      </c>
      <c r="M158" s="67">
        <f>IF(A158="",0,(IF(ISNUMBER(JUL_26!G158),JUL_26!G158,0)+IF(ISNUMBER(AUG_26!G158),AUG_26!G158,0)+IF(ISNUMBER(SEP_26!G158),SEP_26!G158,0))/3)</f>
        <v>0</v>
      </c>
      <c r="N158" s="67">
        <f t="shared" si="27"/>
        <v>0</v>
      </c>
      <c r="O158" s="67">
        <f t="shared" si="28"/>
        <v>0</v>
      </c>
      <c r="P158" s="67">
        <f t="shared" si="29"/>
        <v>0</v>
      </c>
      <c r="Q158" s="68" t="str">
        <f t="shared" si="30"/>
        <v/>
      </c>
      <c r="R158" s="69" t="str">
        <f t="shared" si="31"/>
        <v>STOCKOUT</v>
      </c>
      <c r="S158" s="69" t="str">
        <f t="shared" si="32"/>
        <v>N/A</v>
      </c>
      <c r="T158" s="60"/>
    </row>
    <row r="159" spans="1:20" ht="16.5" customHeight="1" x14ac:dyDescent="0.35">
      <c r="A159" s="71" t="str">
        <f>IF(JAN_26!A159="","",JAN_26!A159)</f>
        <v>litacold sp</v>
      </c>
      <c r="B159" s="71" t="str">
        <f>IF(JAN_26!B159="","",JAN_26!B159)</f>
        <v>bottle</v>
      </c>
      <c r="C159" s="53">
        <f>IF(JAN_26!C159="","",JAN_26!C159)</f>
        <v>1700</v>
      </c>
      <c r="D159" s="53">
        <f>IF(AUG_26!A159="","",AUG_26!F159)</f>
        <v>0</v>
      </c>
      <c r="E159" s="61"/>
      <c r="F159" s="53">
        <f t="shared" si="22"/>
        <v>0</v>
      </c>
      <c r="G159" s="61"/>
      <c r="H159" s="61"/>
      <c r="I159" s="53">
        <f t="shared" si="23"/>
        <v>0</v>
      </c>
      <c r="J159" s="53" t="str">
        <f t="shared" si="24"/>
        <v/>
      </c>
      <c r="K159" s="53">
        <f t="shared" si="25"/>
        <v>0</v>
      </c>
      <c r="L159" s="53">
        <f t="shared" si="26"/>
        <v>0</v>
      </c>
      <c r="M159" s="64">
        <f>IF(A159="",0,(IF(ISNUMBER(JUL_26!G159),JUL_26!G159,0)+IF(ISNUMBER(AUG_26!G159),AUG_26!G159,0)+IF(ISNUMBER(SEP_26!G159),SEP_26!G159,0))/3)</f>
        <v>0</v>
      </c>
      <c r="N159" s="64">
        <f t="shared" si="27"/>
        <v>0</v>
      </c>
      <c r="O159" s="64">
        <f t="shared" si="28"/>
        <v>0</v>
      </c>
      <c r="P159" s="64">
        <f t="shared" si="29"/>
        <v>0</v>
      </c>
      <c r="Q159" s="65" t="str">
        <f t="shared" si="30"/>
        <v/>
      </c>
      <c r="R159" s="66" t="str">
        <f t="shared" si="31"/>
        <v>STOCKOUT</v>
      </c>
      <c r="S159" s="66" t="str">
        <f t="shared" si="32"/>
        <v>N/A</v>
      </c>
      <c r="T159" s="60"/>
    </row>
    <row r="160" spans="1:20" ht="16.5" customHeight="1" x14ac:dyDescent="0.35">
      <c r="A160" s="72" t="str">
        <f>IF(JAN_26!A160="","",JAN_26!A160)</f>
        <v>LLINS</v>
      </c>
      <c r="B160" s="72" t="str">
        <f>IF(JAN_26!B160="","",JAN_26!B160)</f>
        <v>item</v>
      </c>
      <c r="C160" s="55" t="str">
        <f>IF(JAN_26!C160="","",JAN_26!C160)</f>
        <v/>
      </c>
      <c r="D160" s="55">
        <f>IF(AUG_26!A160="","",AUG_26!F160)</f>
        <v>0</v>
      </c>
      <c r="E160" s="61"/>
      <c r="F160" s="55">
        <f t="shared" si="22"/>
        <v>0</v>
      </c>
      <c r="G160" s="61"/>
      <c r="H160" s="61"/>
      <c r="I160" s="55">
        <f t="shared" si="23"/>
        <v>0</v>
      </c>
      <c r="J160" s="55" t="str">
        <f t="shared" si="24"/>
        <v/>
      </c>
      <c r="K160" s="55">
        <f t="shared" si="25"/>
        <v>0</v>
      </c>
      <c r="L160" s="55">
        <f t="shared" si="26"/>
        <v>0</v>
      </c>
      <c r="M160" s="67">
        <f>IF(A160="",0,(IF(ISNUMBER(JUL_26!G160),JUL_26!G160,0)+IF(ISNUMBER(AUG_26!G160),AUG_26!G160,0)+IF(ISNUMBER(SEP_26!G160),SEP_26!G160,0))/3)</f>
        <v>0</v>
      </c>
      <c r="N160" s="67">
        <f t="shared" si="27"/>
        <v>0</v>
      </c>
      <c r="O160" s="67">
        <f t="shared" si="28"/>
        <v>0</v>
      </c>
      <c r="P160" s="67">
        <f t="shared" si="29"/>
        <v>0</v>
      </c>
      <c r="Q160" s="68" t="str">
        <f t="shared" si="30"/>
        <v/>
      </c>
      <c r="R160" s="69" t="str">
        <f t="shared" si="31"/>
        <v>STOCKOUT</v>
      </c>
      <c r="S160" s="69" t="str">
        <f t="shared" si="32"/>
        <v>N/A</v>
      </c>
      <c r="T160" s="60"/>
    </row>
    <row r="161" spans="1:20" ht="16.5" customHeight="1" x14ac:dyDescent="0.35">
      <c r="A161" s="71" t="str">
        <f>IF(JAN_26!A161="","",JAN_26!A161)</f>
        <v>Loperamide</v>
      </c>
      <c r="B161" s="71" t="str">
        <f>IF(JAN_26!B161="","",JAN_26!B161)</f>
        <v>tablet</v>
      </c>
      <c r="C161" s="53">
        <f>IF(JAN_26!C161="","",JAN_26!C161)</f>
        <v>50</v>
      </c>
      <c r="D161" s="53">
        <f>IF(AUG_26!A161="","",AUG_26!F161)</f>
        <v>0</v>
      </c>
      <c r="E161" s="61"/>
      <c r="F161" s="53">
        <f t="shared" si="22"/>
        <v>0</v>
      </c>
      <c r="G161" s="61"/>
      <c r="H161" s="61"/>
      <c r="I161" s="53">
        <f t="shared" si="23"/>
        <v>0</v>
      </c>
      <c r="J161" s="53" t="str">
        <f t="shared" si="24"/>
        <v/>
      </c>
      <c r="K161" s="53">
        <f t="shared" si="25"/>
        <v>0</v>
      </c>
      <c r="L161" s="53">
        <f t="shared" si="26"/>
        <v>0</v>
      </c>
      <c r="M161" s="64">
        <f>IF(A161="",0,(IF(ISNUMBER(JUL_26!G161),JUL_26!G161,0)+IF(ISNUMBER(AUG_26!G161),AUG_26!G161,0)+IF(ISNUMBER(SEP_26!G161),SEP_26!G161,0))/3)</f>
        <v>0</v>
      </c>
      <c r="N161" s="64">
        <f t="shared" si="27"/>
        <v>0</v>
      </c>
      <c r="O161" s="64">
        <f t="shared" si="28"/>
        <v>0</v>
      </c>
      <c r="P161" s="64">
        <f t="shared" si="29"/>
        <v>0</v>
      </c>
      <c r="Q161" s="65" t="str">
        <f t="shared" si="30"/>
        <v/>
      </c>
      <c r="R161" s="66" t="str">
        <f t="shared" si="31"/>
        <v>STOCKOUT</v>
      </c>
      <c r="S161" s="66" t="str">
        <f t="shared" si="32"/>
        <v>N/A</v>
      </c>
      <c r="T161" s="60"/>
    </row>
    <row r="162" spans="1:20" ht="16.5" customHeight="1" x14ac:dyDescent="0.35">
      <c r="A162" s="72" t="str">
        <f>IF(JAN_26!A162="","",JAN_26!A162)</f>
        <v>loratadine</v>
      </c>
      <c r="B162" s="72" t="str">
        <f>IF(JAN_26!B162="","",JAN_26!B162)</f>
        <v>tab</v>
      </c>
      <c r="C162" s="55">
        <f>IF(JAN_26!C162="","",JAN_26!C162)</f>
        <v>250</v>
      </c>
      <c r="D162" s="55">
        <f>IF(AUG_26!A162="","",AUG_26!F162)</f>
        <v>0</v>
      </c>
      <c r="E162" s="61"/>
      <c r="F162" s="55">
        <f t="shared" si="22"/>
        <v>0</v>
      </c>
      <c r="G162" s="61"/>
      <c r="H162" s="61"/>
      <c r="I162" s="55">
        <f t="shared" si="23"/>
        <v>0</v>
      </c>
      <c r="J162" s="55" t="str">
        <f t="shared" si="24"/>
        <v/>
      </c>
      <c r="K162" s="55">
        <f t="shared" si="25"/>
        <v>0</v>
      </c>
      <c r="L162" s="55">
        <f t="shared" si="26"/>
        <v>0</v>
      </c>
      <c r="M162" s="67">
        <f>IF(A162="",0,(IF(ISNUMBER(JUL_26!G162),JUL_26!G162,0)+IF(ISNUMBER(AUG_26!G162),AUG_26!G162,0)+IF(ISNUMBER(SEP_26!G162),SEP_26!G162,0))/3)</f>
        <v>0</v>
      </c>
      <c r="N162" s="67">
        <f t="shared" si="27"/>
        <v>0</v>
      </c>
      <c r="O162" s="67">
        <f t="shared" si="28"/>
        <v>0</v>
      </c>
      <c r="P162" s="67">
        <f t="shared" si="29"/>
        <v>0</v>
      </c>
      <c r="Q162" s="68" t="str">
        <f t="shared" si="30"/>
        <v/>
      </c>
      <c r="R162" s="69" t="str">
        <f t="shared" si="31"/>
        <v>STOCKOUT</v>
      </c>
      <c r="S162" s="69" t="str">
        <f t="shared" si="32"/>
        <v>N/A</v>
      </c>
      <c r="T162" s="60"/>
    </row>
    <row r="163" spans="1:20" ht="16.5" customHeight="1" x14ac:dyDescent="0.35">
      <c r="A163" s="71" t="str">
        <f>IF(JAN_26!A163="","",JAN_26!A163)</f>
        <v>Loxen inj</v>
      </c>
      <c r="B163" s="71" t="str">
        <f>IF(JAN_26!B163="","",JAN_26!B163)</f>
        <v>amp</v>
      </c>
      <c r="C163" s="53">
        <f>IF(JAN_26!C163="","",JAN_26!C163)</f>
        <v>2000</v>
      </c>
      <c r="D163" s="53">
        <f>IF(AUG_26!A163="","",AUG_26!F163)</f>
        <v>0</v>
      </c>
      <c r="E163" s="61"/>
      <c r="F163" s="53">
        <f t="shared" si="22"/>
        <v>0</v>
      </c>
      <c r="G163" s="61"/>
      <c r="H163" s="61"/>
      <c r="I163" s="53">
        <f t="shared" si="23"/>
        <v>0</v>
      </c>
      <c r="J163" s="53" t="str">
        <f t="shared" si="24"/>
        <v/>
      </c>
      <c r="K163" s="53">
        <f t="shared" si="25"/>
        <v>0</v>
      </c>
      <c r="L163" s="53">
        <f t="shared" si="26"/>
        <v>0</v>
      </c>
      <c r="M163" s="64">
        <f>IF(A163="",0,(IF(ISNUMBER(JUL_26!G163),JUL_26!G163,0)+IF(ISNUMBER(AUG_26!G163),AUG_26!G163,0)+IF(ISNUMBER(SEP_26!G163),SEP_26!G163,0))/3)</f>
        <v>0</v>
      </c>
      <c r="N163" s="64">
        <f t="shared" si="27"/>
        <v>0</v>
      </c>
      <c r="O163" s="64">
        <f t="shared" si="28"/>
        <v>0</v>
      </c>
      <c r="P163" s="64">
        <f t="shared" si="29"/>
        <v>0</v>
      </c>
      <c r="Q163" s="65" t="str">
        <f t="shared" si="30"/>
        <v/>
      </c>
      <c r="R163" s="66" t="str">
        <f t="shared" si="31"/>
        <v>STOCKOUT</v>
      </c>
      <c r="S163" s="66" t="str">
        <f t="shared" si="32"/>
        <v>N/A</v>
      </c>
      <c r="T163" s="60"/>
    </row>
    <row r="164" spans="1:20" ht="16.5" customHeight="1" x14ac:dyDescent="0.35">
      <c r="A164" s="72" t="str">
        <f>IF(JAN_26!A164="","",JAN_26!A164)</f>
        <v>Maalox</v>
      </c>
      <c r="B164" s="72" t="str">
        <f>IF(JAN_26!B164="","",JAN_26!B164)</f>
        <v>sachet</v>
      </c>
      <c r="C164" s="55">
        <f>IF(JAN_26!C164="","",JAN_26!C164)</f>
        <v>200</v>
      </c>
      <c r="D164" s="55">
        <f>IF(AUG_26!A164="","",AUG_26!F164)</f>
        <v>0</v>
      </c>
      <c r="E164" s="61"/>
      <c r="F164" s="55">
        <f t="shared" si="22"/>
        <v>0</v>
      </c>
      <c r="G164" s="61"/>
      <c r="H164" s="61"/>
      <c r="I164" s="55">
        <f t="shared" si="23"/>
        <v>0</v>
      </c>
      <c r="J164" s="55" t="str">
        <f t="shared" si="24"/>
        <v/>
      </c>
      <c r="K164" s="55">
        <f t="shared" si="25"/>
        <v>0</v>
      </c>
      <c r="L164" s="55">
        <f t="shared" si="26"/>
        <v>0</v>
      </c>
      <c r="M164" s="67">
        <f>IF(A164="",0,(IF(ISNUMBER(JUL_26!G164),JUL_26!G164,0)+IF(ISNUMBER(AUG_26!G164),AUG_26!G164,0)+IF(ISNUMBER(SEP_26!G164),SEP_26!G164,0))/3)</f>
        <v>0</v>
      </c>
      <c r="N164" s="67">
        <f t="shared" si="27"/>
        <v>0</v>
      </c>
      <c r="O164" s="67">
        <f t="shared" si="28"/>
        <v>0</v>
      </c>
      <c r="P164" s="67">
        <f t="shared" si="29"/>
        <v>0</v>
      </c>
      <c r="Q164" s="68" t="str">
        <f t="shared" si="30"/>
        <v/>
      </c>
      <c r="R164" s="69" t="str">
        <f t="shared" si="31"/>
        <v>STOCKOUT</v>
      </c>
      <c r="S164" s="69" t="str">
        <f t="shared" si="32"/>
        <v>N/A</v>
      </c>
      <c r="T164" s="60"/>
    </row>
    <row r="165" spans="1:20" ht="16.5" customHeight="1" x14ac:dyDescent="0.35">
      <c r="A165" s="71" t="str">
        <f>IF(JAN_26!A165="","",JAN_26!A165)</f>
        <v>Malacure 40/320</v>
      </c>
      <c r="B165" s="71" t="str">
        <f>IF(JAN_26!B165="","",JAN_26!B165)</f>
        <v>box</v>
      </c>
      <c r="C165" s="53">
        <f>IF(JAN_26!C165="","",JAN_26!C165)</f>
        <v>4000</v>
      </c>
      <c r="D165" s="53">
        <f>IF(AUG_26!A165="","",AUG_26!F165)</f>
        <v>0</v>
      </c>
      <c r="E165" s="61"/>
      <c r="F165" s="53">
        <f t="shared" si="22"/>
        <v>0</v>
      </c>
      <c r="G165" s="61"/>
      <c r="H165" s="61"/>
      <c r="I165" s="53">
        <f t="shared" si="23"/>
        <v>0</v>
      </c>
      <c r="J165" s="53" t="str">
        <f t="shared" si="24"/>
        <v/>
      </c>
      <c r="K165" s="53">
        <f t="shared" si="25"/>
        <v>0</v>
      </c>
      <c r="L165" s="53">
        <f t="shared" si="26"/>
        <v>0</v>
      </c>
      <c r="M165" s="64">
        <f>IF(A165="",0,(IF(ISNUMBER(JUL_26!G165),JUL_26!G165,0)+IF(ISNUMBER(AUG_26!G165),AUG_26!G165,0)+IF(ISNUMBER(SEP_26!G165),SEP_26!G165,0))/3)</f>
        <v>0</v>
      </c>
      <c r="N165" s="64">
        <f t="shared" si="27"/>
        <v>0</v>
      </c>
      <c r="O165" s="64">
        <f t="shared" si="28"/>
        <v>0</v>
      </c>
      <c r="P165" s="64">
        <f t="shared" si="29"/>
        <v>0</v>
      </c>
      <c r="Q165" s="65" t="str">
        <f t="shared" si="30"/>
        <v/>
      </c>
      <c r="R165" s="66" t="str">
        <f t="shared" si="31"/>
        <v>STOCKOUT</v>
      </c>
      <c r="S165" s="66" t="str">
        <f t="shared" si="32"/>
        <v>N/A</v>
      </c>
      <c r="T165" s="60"/>
    </row>
    <row r="166" spans="1:20" ht="16.5" customHeight="1" x14ac:dyDescent="0.35">
      <c r="A166" s="72" t="str">
        <f>IF(JAN_26!A166="","",JAN_26!A166)</f>
        <v>Maxidrol eye drop</v>
      </c>
      <c r="B166" s="72" t="str">
        <f>IF(JAN_26!B166="","",JAN_26!B166)</f>
        <v>bottle</v>
      </c>
      <c r="C166" s="55">
        <f>IF(JAN_26!C166="","",JAN_26!C166)</f>
        <v>1600</v>
      </c>
      <c r="D166" s="55">
        <f>IF(AUG_26!A166="","",AUG_26!F166)</f>
        <v>0</v>
      </c>
      <c r="E166" s="61"/>
      <c r="F166" s="55">
        <f t="shared" si="22"/>
        <v>0</v>
      </c>
      <c r="G166" s="61"/>
      <c r="H166" s="61"/>
      <c r="I166" s="55">
        <f t="shared" si="23"/>
        <v>0</v>
      </c>
      <c r="J166" s="55" t="str">
        <f t="shared" si="24"/>
        <v/>
      </c>
      <c r="K166" s="55">
        <f t="shared" si="25"/>
        <v>0</v>
      </c>
      <c r="L166" s="55">
        <f t="shared" si="26"/>
        <v>0</v>
      </c>
      <c r="M166" s="67">
        <f>IF(A166="",0,(IF(ISNUMBER(JUL_26!G166),JUL_26!G166,0)+IF(ISNUMBER(AUG_26!G166),AUG_26!G166,0)+IF(ISNUMBER(SEP_26!G166),SEP_26!G166,0))/3)</f>
        <v>0</v>
      </c>
      <c r="N166" s="67">
        <f t="shared" si="27"/>
        <v>0</v>
      </c>
      <c r="O166" s="67">
        <f t="shared" si="28"/>
        <v>0</v>
      </c>
      <c r="P166" s="67">
        <f t="shared" si="29"/>
        <v>0</v>
      </c>
      <c r="Q166" s="68" t="str">
        <f t="shared" si="30"/>
        <v/>
      </c>
      <c r="R166" s="69" t="str">
        <f t="shared" si="31"/>
        <v>STOCKOUT</v>
      </c>
      <c r="S166" s="69" t="str">
        <f t="shared" si="32"/>
        <v>N/A</v>
      </c>
      <c r="T166" s="60"/>
    </row>
    <row r="167" spans="1:20" ht="16.5" customHeight="1" x14ac:dyDescent="0.35">
      <c r="A167" s="71" t="str">
        <f>IF(JAN_26!A167="","",JAN_26!A167)</f>
        <v>Mebendazole</v>
      </c>
      <c r="B167" s="71" t="str">
        <f>IF(JAN_26!B167="","",JAN_26!B167)</f>
        <v>Cards</v>
      </c>
      <c r="C167" s="53">
        <f>IF(JAN_26!C167="","",JAN_26!C167)</f>
        <v>200</v>
      </c>
      <c r="D167" s="53">
        <f>IF(AUG_26!A167="","",AUG_26!F167)</f>
        <v>0</v>
      </c>
      <c r="E167" s="61"/>
      <c r="F167" s="53">
        <f t="shared" si="22"/>
        <v>0</v>
      </c>
      <c r="G167" s="61"/>
      <c r="H167" s="61"/>
      <c r="I167" s="53">
        <f t="shared" si="23"/>
        <v>0</v>
      </c>
      <c r="J167" s="53" t="str">
        <f t="shared" si="24"/>
        <v/>
      </c>
      <c r="K167" s="53">
        <f t="shared" si="25"/>
        <v>0</v>
      </c>
      <c r="L167" s="53">
        <f t="shared" si="26"/>
        <v>0</v>
      </c>
      <c r="M167" s="64">
        <f>IF(A167="",0,(IF(ISNUMBER(JUL_26!G167),JUL_26!G167,0)+IF(ISNUMBER(AUG_26!G167),AUG_26!G167,0)+IF(ISNUMBER(SEP_26!G167),SEP_26!G167,0))/3)</f>
        <v>0</v>
      </c>
      <c r="N167" s="64">
        <f t="shared" si="27"/>
        <v>0</v>
      </c>
      <c r="O167" s="64">
        <f t="shared" si="28"/>
        <v>0</v>
      </c>
      <c r="P167" s="64">
        <f t="shared" si="29"/>
        <v>0</v>
      </c>
      <c r="Q167" s="65" t="str">
        <f t="shared" si="30"/>
        <v/>
      </c>
      <c r="R167" s="66" t="str">
        <f t="shared" si="31"/>
        <v>STOCKOUT</v>
      </c>
      <c r="S167" s="66" t="str">
        <f t="shared" si="32"/>
        <v>N/A</v>
      </c>
      <c r="T167" s="60"/>
    </row>
    <row r="168" spans="1:20" ht="16.5" customHeight="1" x14ac:dyDescent="0.35">
      <c r="A168" s="72" t="str">
        <f>IF(JAN_26!A168="","",JAN_26!A168)</f>
        <v>Metformin</v>
      </c>
      <c r="B168" s="72" t="str">
        <f>IF(JAN_26!B168="","",JAN_26!B168)</f>
        <v>box</v>
      </c>
      <c r="C168" s="55">
        <f>IF(JAN_26!C168="","",JAN_26!C168)</f>
        <v>30</v>
      </c>
      <c r="D168" s="55">
        <f>IF(AUG_26!A168="","",AUG_26!F168)</f>
        <v>200</v>
      </c>
      <c r="E168" s="61"/>
      <c r="F168" s="55">
        <f t="shared" si="22"/>
        <v>200</v>
      </c>
      <c r="G168" s="61"/>
      <c r="H168" s="61"/>
      <c r="I168" s="55">
        <f t="shared" si="23"/>
        <v>0</v>
      </c>
      <c r="J168" s="55" t="str">
        <f t="shared" si="24"/>
        <v/>
      </c>
      <c r="K168" s="55">
        <f t="shared" si="25"/>
        <v>0</v>
      </c>
      <c r="L168" s="55">
        <f t="shared" si="26"/>
        <v>6000</v>
      </c>
      <c r="M168" s="67">
        <f>IF(A168="",0,(IF(ISNUMBER(JUL_26!G168),JUL_26!G168,0)+IF(ISNUMBER(AUG_26!G168),AUG_26!G168,0)+IF(ISNUMBER(SEP_26!G168),SEP_26!G168,0))/3)</f>
        <v>0</v>
      </c>
      <c r="N168" s="67">
        <f t="shared" si="27"/>
        <v>0</v>
      </c>
      <c r="O168" s="67">
        <f t="shared" si="28"/>
        <v>0</v>
      </c>
      <c r="P168" s="67">
        <f t="shared" si="29"/>
        <v>0</v>
      </c>
      <c r="Q168" s="68" t="str">
        <f t="shared" si="30"/>
        <v/>
      </c>
      <c r="R168" s="69" t="str">
        <f t="shared" si="31"/>
        <v>OVERSTOCK</v>
      </c>
      <c r="S168" s="69" t="str">
        <f t="shared" si="32"/>
        <v>N/A</v>
      </c>
      <c r="T168" s="60"/>
    </row>
    <row r="169" spans="1:20" ht="16.5" customHeight="1" x14ac:dyDescent="0.35">
      <c r="A169" s="71" t="str">
        <f>IF(JAN_26!A169="","",JAN_26!A169)</f>
        <v>Metro-infusion</v>
      </c>
      <c r="B169" s="71" t="str">
        <f>IF(JAN_26!B169="","",JAN_26!B169)</f>
        <v>item</v>
      </c>
      <c r="C169" s="53">
        <f>IF(JAN_26!C169="","",JAN_26!C169)</f>
        <v>1000</v>
      </c>
      <c r="D169" s="53">
        <f>IF(AUG_26!A169="","",AUG_26!F169)</f>
        <v>23</v>
      </c>
      <c r="E169" s="61"/>
      <c r="F169" s="53">
        <f t="shared" si="22"/>
        <v>23</v>
      </c>
      <c r="G169" s="61"/>
      <c r="H169" s="61"/>
      <c r="I169" s="53">
        <f t="shared" si="23"/>
        <v>0</v>
      </c>
      <c r="J169" s="53" t="str">
        <f t="shared" si="24"/>
        <v/>
      </c>
      <c r="K169" s="53">
        <f t="shared" si="25"/>
        <v>0</v>
      </c>
      <c r="L169" s="53">
        <f t="shared" si="26"/>
        <v>23000</v>
      </c>
      <c r="M169" s="64">
        <f>IF(A169="",0,(IF(ISNUMBER(JUL_26!G169),JUL_26!G169,0)+IF(ISNUMBER(AUG_26!G169),AUG_26!G169,0)+IF(ISNUMBER(SEP_26!G169),SEP_26!G169,0))/3)</f>
        <v>0</v>
      </c>
      <c r="N169" s="64">
        <f t="shared" si="27"/>
        <v>0</v>
      </c>
      <c r="O169" s="64">
        <f t="shared" si="28"/>
        <v>0</v>
      </c>
      <c r="P169" s="64">
        <f t="shared" si="29"/>
        <v>0</v>
      </c>
      <c r="Q169" s="65" t="str">
        <f t="shared" si="30"/>
        <v/>
      </c>
      <c r="R169" s="66" t="str">
        <f t="shared" si="31"/>
        <v>OVERSTOCK</v>
      </c>
      <c r="S169" s="66" t="str">
        <f t="shared" si="32"/>
        <v>N/A</v>
      </c>
      <c r="T169" s="60"/>
    </row>
    <row r="170" spans="1:20" ht="16.5" customHeight="1" x14ac:dyDescent="0.35">
      <c r="A170" s="72" t="str">
        <f>IF(JAN_26!A170="","",JAN_26!A170)</f>
        <v>Metro-syrup</v>
      </c>
      <c r="B170" s="72" t="str">
        <f>IF(JAN_26!B170="","",JAN_26!B170)</f>
        <v>bottle</v>
      </c>
      <c r="C170" s="55">
        <f>IF(JAN_26!C170="","",JAN_26!C170)</f>
        <v>1000</v>
      </c>
      <c r="D170" s="55">
        <f>IF(AUG_26!A170="","",AUG_26!F170)</f>
        <v>99</v>
      </c>
      <c r="E170" s="61"/>
      <c r="F170" s="55">
        <f t="shared" si="22"/>
        <v>99</v>
      </c>
      <c r="G170" s="61"/>
      <c r="H170" s="61"/>
      <c r="I170" s="55">
        <f t="shared" si="23"/>
        <v>0</v>
      </c>
      <c r="J170" s="55" t="str">
        <f t="shared" si="24"/>
        <v/>
      </c>
      <c r="K170" s="55">
        <f t="shared" si="25"/>
        <v>0</v>
      </c>
      <c r="L170" s="55">
        <f t="shared" si="26"/>
        <v>99000</v>
      </c>
      <c r="M170" s="67">
        <f>IF(A170="",0,(IF(ISNUMBER(JUL_26!G170),JUL_26!G170,0)+IF(ISNUMBER(AUG_26!G170),AUG_26!G170,0)+IF(ISNUMBER(SEP_26!G170),SEP_26!G170,0))/3)</f>
        <v>0</v>
      </c>
      <c r="N170" s="67">
        <f t="shared" si="27"/>
        <v>0</v>
      </c>
      <c r="O170" s="67">
        <f t="shared" si="28"/>
        <v>0</v>
      </c>
      <c r="P170" s="67">
        <f t="shared" si="29"/>
        <v>0</v>
      </c>
      <c r="Q170" s="68" t="str">
        <f t="shared" si="30"/>
        <v/>
      </c>
      <c r="R170" s="69" t="str">
        <f t="shared" si="31"/>
        <v>OVERSTOCK</v>
      </c>
      <c r="S170" s="69" t="str">
        <f t="shared" si="32"/>
        <v>N/A</v>
      </c>
      <c r="T170" s="60"/>
    </row>
    <row r="171" spans="1:20" ht="16.5" customHeight="1" x14ac:dyDescent="0.35">
      <c r="A171" s="71" t="str">
        <f>IF(JAN_26!A171="","",JAN_26!A171)</f>
        <v>Metrochopramide inj</v>
      </c>
      <c r="B171" s="71" t="str">
        <f>IF(JAN_26!B171="","",JAN_26!B171)</f>
        <v>amp</v>
      </c>
      <c r="C171" s="53">
        <f>IF(JAN_26!C171="","",JAN_26!C171)</f>
        <v>500</v>
      </c>
      <c r="D171" s="53">
        <f>IF(AUG_26!A171="","",AUG_26!F171)</f>
        <v>8</v>
      </c>
      <c r="E171" s="61"/>
      <c r="F171" s="53">
        <f t="shared" si="22"/>
        <v>8</v>
      </c>
      <c r="G171" s="61"/>
      <c r="H171" s="61"/>
      <c r="I171" s="53">
        <f t="shared" si="23"/>
        <v>0</v>
      </c>
      <c r="J171" s="53" t="str">
        <f t="shared" si="24"/>
        <v/>
      </c>
      <c r="K171" s="53">
        <f t="shared" si="25"/>
        <v>0</v>
      </c>
      <c r="L171" s="53">
        <f t="shared" si="26"/>
        <v>4000</v>
      </c>
      <c r="M171" s="64">
        <f>IF(A171="",0,(IF(ISNUMBER(JUL_26!G171),JUL_26!G171,0)+IF(ISNUMBER(AUG_26!G171),AUG_26!G171,0)+IF(ISNUMBER(SEP_26!G171),SEP_26!G171,0))/3)</f>
        <v>0</v>
      </c>
      <c r="N171" s="64">
        <f t="shared" si="27"/>
        <v>0</v>
      </c>
      <c r="O171" s="64">
        <f t="shared" si="28"/>
        <v>0</v>
      </c>
      <c r="P171" s="64">
        <f t="shared" si="29"/>
        <v>0</v>
      </c>
      <c r="Q171" s="65" t="str">
        <f t="shared" si="30"/>
        <v/>
      </c>
      <c r="R171" s="66" t="str">
        <f t="shared" si="31"/>
        <v>OVERSTOCK</v>
      </c>
      <c r="S171" s="66" t="str">
        <f t="shared" si="32"/>
        <v>N/A</v>
      </c>
      <c r="T171" s="60"/>
    </row>
    <row r="172" spans="1:20" ht="16.5" customHeight="1" x14ac:dyDescent="0.35">
      <c r="A172" s="72" t="str">
        <f>IF(JAN_26!A172="","",JAN_26!A172)</f>
        <v>Metronidazole(250 mg) tabs</v>
      </c>
      <c r="B172" s="72" t="str">
        <f>IF(JAN_26!B172="","",JAN_26!B172)</f>
        <v>tablet</v>
      </c>
      <c r="C172" s="55">
        <f>IF(JAN_26!C172="","",JAN_26!C172)</f>
        <v>15</v>
      </c>
      <c r="D172" s="55">
        <f>IF(AUG_26!A172="","",AUG_26!F172)</f>
        <v>0</v>
      </c>
      <c r="E172" s="61"/>
      <c r="F172" s="55">
        <f t="shared" si="22"/>
        <v>0</v>
      </c>
      <c r="G172" s="61"/>
      <c r="H172" s="61"/>
      <c r="I172" s="55">
        <f t="shared" si="23"/>
        <v>0</v>
      </c>
      <c r="J172" s="55" t="str">
        <f t="shared" si="24"/>
        <v/>
      </c>
      <c r="K172" s="55">
        <f t="shared" si="25"/>
        <v>0</v>
      </c>
      <c r="L172" s="55">
        <f t="shared" si="26"/>
        <v>0</v>
      </c>
      <c r="M172" s="67">
        <f>IF(A172="",0,(IF(ISNUMBER(JUL_26!G172),JUL_26!G172,0)+IF(ISNUMBER(AUG_26!G172),AUG_26!G172,0)+IF(ISNUMBER(SEP_26!G172),SEP_26!G172,0))/3)</f>
        <v>0</v>
      </c>
      <c r="N172" s="67">
        <f t="shared" si="27"/>
        <v>0</v>
      </c>
      <c r="O172" s="67">
        <f t="shared" si="28"/>
        <v>0</v>
      </c>
      <c r="P172" s="67">
        <f t="shared" si="29"/>
        <v>0</v>
      </c>
      <c r="Q172" s="68" t="str">
        <f t="shared" si="30"/>
        <v/>
      </c>
      <c r="R172" s="69" t="str">
        <f t="shared" si="31"/>
        <v>STOCKOUT</v>
      </c>
      <c r="S172" s="69" t="str">
        <f t="shared" si="32"/>
        <v>N/A</v>
      </c>
      <c r="T172" s="60"/>
    </row>
    <row r="173" spans="1:20" ht="16.5" customHeight="1" x14ac:dyDescent="0.35">
      <c r="A173" s="71" t="str">
        <f>IF(JAN_26!A173="","",JAN_26!A173)</f>
        <v>Metronidazole(500mg) tabs</v>
      </c>
      <c r="B173" s="71" t="str">
        <f>IF(JAN_26!B173="","",JAN_26!B173)</f>
        <v>tablet</v>
      </c>
      <c r="C173" s="53">
        <f>IF(JAN_26!C173="","",JAN_26!C173)</f>
        <v>30</v>
      </c>
      <c r="D173" s="53">
        <f>IF(AUG_26!A173="","",AUG_26!F173)</f>
        <v>0</v>
      </c>
      <c r="E173" s="61"/>
      <c r="F173" s="53">
        <f t="shared" si="22"/>
        <v>0</v>
      </c>
      <c r="G173" s="61"/>
      <c r="H173" s="61"/>
      <c r="I173" s="53">
        <f t="shared" si="23"/>
        <v>0</v>
      </c>
      <c r="J173" s="53" t="str">
        <f t="shared" si="24"/>
        <v/>
      </c>
      <c r="K173" s="53">
        <f t="shared" si="25"/>
        <v>0</v>
      </c>
      <c r="L173" s="53">
        <f t="shared" si="26"/>
        <v>0</v>
      </c>
      <c r="M173" s="64">
        <f>IF(A173="",0,(IF(ISNUMBER(JUL_26!G173),JUL_26!G173,0)+IF(ISNUMBER(AUG_26!G173),AUG_26!G173,0)+IF(ISNUMBER(SEP_26!G173),SEP_26!G173,0))/3)</f>
        <v>0</v>
      </c>
      <c r="N173" s="64">
        <f t="shared" si="27"/>
        <v>0</v>
      </c>
      <c r="O173" s="64">
        <f t="shared" si="28"/>
        <v>0</v>
      </c>
      <c r="P173" s="64">
        <f t="shared" si="29"/>
        <v>0</v>
      </c>
      <c r="Q173" s="65" t="str">
        <f t="shared" si="30"/>
        <v/>
      </c>
      <c r="R173" s="66" t="str">
        <f t="shared" si="31"/>
        <v>STOCKOUT</v>
      </c>
      <c r="S173" s="66" t="str">
        <f t="shared" si="32"/>
        <v>N/A</v>
      </c>
      <c r="T173" s="60"/>
    </row>
    <row r="174" spans="1:20" ht="16.5" customHeight="1" x14ac:dyDescent="0.35">
      <c r="A174" s="72" t="str">
        <f>IF(JAN_26!A174="","",JAN_26!A174)</f>
        <v>Miconazole</v>
      </c>
      <c r="B174" s="72" t="str">
        <f>IF(JAN_26!B174="","",JAN_26!B174)</f>
        <v>item</v>
      </c>
      <c r="C174" s="55">
        <f>IF(JAN_26!C174="","",JAN_26!C174)</f>
        <v>1000</v>
      </c>
      <c r="D174" s="55">
        <f>IF(AUG_26!A174="","",AUG_26!F174)</f>
        <v>98</v>
      </c>
      <c r="E174" s="61"/>
      <c r="F174" s="55">
        <f t="shared" si="22"/>
        <v>98</v>
      </c>
      <c r="G174" s="61"/>
      <c r="H174" s="61"/>
      <c r="I174" s="55">
        <f t="shared" si="23"/>
        <v>0</v>
      </c>
      <c r="J174" s="55" t="str">
        <f t="shared" si="24"/>
        <v/>
      </c>
      <c r="K174" s="55">
        <f t="shared" si="25"/>
        <v>0</v>
      </c>
      <c r="L174" s="55">
        <f t="shared" si="26"/>
        <v>98000</v>
      </c>
      <c r="M174" s="67">
        <f>IF(A174="",0,(IF(ISNUMBER(JUL_26!G174),JUL_26!G174,0)+IF(ISNUMBER(AUG_26!G174),AUG_26!G174,0)+IF(ISNUMBER(SEP_26!G174),SEP_26!G174,0))/3)</f>
        <v>0</v>
      </c>
      <c r="N174" s="67">
        <f t="shared" si="27"/>
        <v>0</v>
      </c>
      <c r="O174" s="67">
        <f t="shared" si="28"/>
        <v>0</v>
      </c>
      <c r="P174" s="67">
        <f t="shared" si="29"/>
        <v>0</v>
      </c>
      <c r="Q174" s="68" t="str">
        <f t="shared" si="30"/>
        <v/>
      </c>
      <c r="R174" s="69" t="str">
        <f t="shared" si="31"/>
        <v>OVERSTOCK</v>
      </c>
      <c r="S174" s="69" t="str">
        <f t="shared" si="32"/>
        <v>N/A</v>
      </c>
      <c r="T174" s="60"/>
    </row>
    <row r="175" spans="1:20" ht="16.5" customHeight="1" x14ac:dyDescent="0.35">
      <c r="A175" s="71" t="str">
        <f>IF(JAN_26!A175="","",JAN_26!A175)</f>
        <v>microlut</v>
      </c>
      <c r="B175" s="71" t="str">
        <f>IF(JAN_26!B175="","",JAN_26!B175)</f>
        <v>tab</v>
      </c>
      <c r="C175" s="53" t="str">
        <f>IF(JAN_26!C175="","",JAN_26!C175)</f>
        <v/>
      </c>
      <c r="D175" s="53">
        <f>IF(AUG_26!A175="","",AUG_26!F175)</f>
        <v>0</v>
      </c>
      <c r="E175" s="61"/>
      <c r="F175" s="53">
        <f t="shared" si="22"/>
        <v>0</v>
      </c>
      <c r="G175" s="61"/>
      <c r="H175" s="61"/>
      <c r="I175" s="53">
        <f t="shared" si="23"/>
        <v>0</v>
      </c>
      <c r="J175" s="53" t="str">
        <f t="shared" si="24"/>
        <v/>
      </c>
      <c r="K175" s="53">
        <f t="shared" si="25"/>
        <v>0</v>
      </c>
      <c r="L175" s="53">
        <f t="shared" si="26"/>
        <v>0</v>
      </c>
      <c r="M175" s="64">
        <f>IF(A175="",0,(IF(ISNUMBER(JUL_26!G175),JUL_26!G175,0)+IF(ISNUMBER(AUG_26!G175),AUG_26!G175,0)+IF(ISNUMBER(SEP_26!G175),SEP_26!G175,0))/3)</f>
        <v>0</v>
      </c>
      <c r="N175" s="64">
        <f t="shared" si="27"/>
        <v>0</v>
      </c>
      <c r="O175" s="64">
        <f t="shared" si="28"/>
        <v>0</v>
      </c>
      <c r="P175" s="64">
        <f t="shared" si="29"/>
        <v>0</v>
      </c>
      <c r="Q175" s="65" t="str">
        <f t="shared" si="30"/>
        <v/>
      </c>
      <c r="R175" s="66" t="str">
        <f t="shared" si="31"/>
        <v>STOCKOUT</v>
      </c>
      <c r="S175" s="66" t="str">
        <f t="shared" si="32"/>
        <v>N/A</v>
      </c>
      <c r="T175" s="60"/>
    </row>
    <row r="176" spans="1:20" ht="16.5" customHeight="1" x14ac:dyDescent="0.35">
      <c r="A176" s="72" t="str">
        <f>IF(JAN_26!A176="","",JAN_26!A176)</f>
        <v>mixtard</v>
      </c>
      <c r="B176" s="72" t="str">
        <f>IF(JAN_26!B176="","",JAN_26!B176)</f>
        <v>amp</v>
      </c>
      <c r="C176" s="55">
        <f>IF(JAN_26!C176="","",JAN_26!C176)</f>
        <v>8500</v>
      </c>
      <c r="D176" s="55">
        <f>IF(AUG_26!A176="","",AUG_26!F176)</f>
        <v>0</v>
      </c>
      <c r="E176" s="61"/>
      <c r="F176" s="55">
        <f t="shared" si="22"/>
        <v>0</v>
      </c>
      <c r="G176" s="61"/>
      <c r="H176" s="61"/>
      <c r="I176" s="55">
        <f t="shared" si="23"/>
        <v>0</v>
      </c>
      <c r="J176" s="55" t="str">
        <f t="shared" si="24"/>
        <v/>
      </c>
      <c r="K176" s="55">
        <f t="shared" si="25"/>
        <v>0</v>
      </c>
      <c r="L176" s="55">
        <f t="shared" si="26"/>
        <v>0</v>
      </c>
      <c r="M176" s="67">
        <f>IF(A176="",0,(IF(ISNUMBER(JUL_26!G176),JUL_26!G176,0)+IF(ISNUMBER(AUG_26!G176),AUG_26!G176,0)+IF(ISNUMBER(SEP_26!G176),SEP_26!G176,0))/3)</f>
        <v>0</v>
      </c>
      <c r="N176" s="67">
        <f t="shared" si="27"/>
        <v>0</v>
      </c>
      <c r="O176" s="67">
        <f t="shared" si="28"/>
        <v>0</v>
      </c>
      <c r="P176" s="67">
        <f t="shared" si="29"/>
        <v>0</v>
      </c>
      <c r="Q176" s="68" t="str">
        <f t="shared" si="30"/>
        <v/>
      </c>
      <c r="R176" s="69" t="str">
        <f t="shared" si="31"/>
        <v>STOCKOUT</v>
      </c>
      <c r="S176" s="69" t="str">
        <f t="shared" si="32"/>
        <v>N/A</v>
      </c>
      <c r="T176" s="60"/>
    </row>
    <row r="177" spans="1:20" ht="16.5" customHeight="1" x14ac:dyDescent="0.35">
      <c r="A177" s="71" t="str">
        <f>IF(JAN_26!A177="","",JAN_26!A177)</f>
        <v>Multivitamin</v>
      </c>
      <c r="B177" s="71" t="str">
        <f>IF(JAN_26!B177="","",JAN_26!B177)</f>
        <v>tablet</v>
      </c>
      <c r="C177" s="53">
        <f>IF(JAN_26!C177="","",JAN_26!C177)</f>
        <v>15</v>
      </c>
      <c r="D177" s="53">
        <f>IF(AUG_26!A177="","",AUG_26!F177)</f>
        <v>0</v>
      </c>
      <c r="E177" s="61"/>
      <c r="F177" s="53">
        <f t="shared" si="22"/>
        <v>0</v>
      </c>
      <c r="G177" s="61"/>
      <c r="H177" s="61"/>
      <c r="I177" s="53">
        <f t="shared" si="23"/>
        <v>0</v>
      </c>
      <c r="J177" s="53" t="str">
        <f t="shared" si="24"/>
        <v/>
      </c>
      <c r="K177" s="53">
        <f t="shared" si="25"/>
        <v>0</v>
      </c>
      <c r="L177" s="53">
        <f t="shared" si="26"/>
        <v>0</v>
      </c>
      <c r="M177" s="64">
        <f>IF(A177="",0,(IF(ISNUMBER(JUL_26!G177),JUL_26!G177,0)+IF(ISNUMBER(AUG_26!G177),AUG_26!G177,0)+IF(ISNUMBER(SEP_26!G177),SEP_26!G177,0))/3)</f>
        <v>0</v>
      </c>
      <c r="N177" s="64">
        <f t="shared" si="27"/>
        <v>0</v>
      </c>
      <c r="O177" s="64">
        <f t="shared" si="28"/>
        <v>0</v>
      </c>
      <c r="P177" s="64">
        <f t="shared" si="29"/>
        <v>0</v>
      </c>
      <c r="Q177" s="65" t="str">
        <f t="shared" si="30"/>
        <v/>
      </c>
      <c r="R177" s="66" t="str">
        <f t="shared" si="31"/>
        <v>STOCKOUT</v>
      </c>
      <c r="S177" s="66" t="str">
        <f t="shared" si="32"/>
        <v>N/A</v>
      </c>
      <c r="T177" s="60"/>
    </row>
    <row r="178" spans="1:20" ht="16.5" customHeight="1" x14ac:dyDescent="0.35">
      <c r="A178" s="72" t="str">
        <f>IF(JAN_26!A178="","",JAN_26!A178)</f>
        <v>Multivitamin sp</v>
      </c>
      <c r="B178" s="72" t="str">
        <f>IF(JAN_26!B178="","",JAN_26!B178)</f>
        <v>bottle</v>
      </c>
      <c r="C178" s="55">
        <f>IF(JAN_26!C178="","",JAN_26!C178)</f>
        <v>1000</v>
      </c>
      <c r="D178" s="55">
        <f>IF(AUG_26!A178="","",AUG_26!F178)</f>
        <v>0</v>
      </c>
      <c r="E178" s="61"/>
      <c r="F178" s="55">
        <f t="shared" si="22"/>
        <v>0</v>
      </c>
      <c r="G178" s="61"/>
      <c r="H178" s="61"/>
      <c r="I178" s="55">
        <f t="shared" si="23"/>
        <v>0</v>
      </c>
      <c r="J178" s="55" t="str">
        <f t="shared" si="24"/>
        <v/>
      </c>
      <c r="K178" s="55">
        <f t="shared" si="25"/>
        <v>0</v>
      </c>
      <c r="L178" s="55">
        <f t="shared" si="26"/>
        <v>0</v>
      </c>
      <c r="M178" s="67">
        <f>IF(A178="",0,(IF(ISNUMBER(JUL_26!G178),JUL_26!G178,0)+IF(ISNUMBER(AUG_26!G178),AUG_26!G178,0)+IF(ISNUMBER(SEP_26!G178),SEP_26!G178,0))/3)</f>
        <v>0</v>
      </c>
      <c r="N178" s="67">
        <f t="shared" si="27"/>
        <v>0</v>
      </c>
      <c r="O178" s="67">
        <f t="shared" si="28"/>
        <v>0</v>
      </c>
      <c r="P178" s="67">
        <f t="shared" si="29"/>
        <v>0</v>
      </c>
      <c r="Q178" s="68" t="str">
        <f t="shared" si="30"/>
        <v/>
      </c>
      <c r="R178" s="69" t="str">
        <f t="shared" si="31"/>
        <v>STOCKOUT</v>
      </c>
      <c r="S178" s="69" t="str">
        <f t="shared" si="32"/>
        <v>N/A</v>
      </c>
      <c r="T178" s="60"/>
    </row>
    <row r="179" spans="1:20" ht="16.5" customHeight="1" x14ac:dyDescent="0.35">
      <c r="A179" s="71" t="str">
        <f>IF(JAN_26!A179="","",JAN_26!A179)</f>
        <v>NEOMDEX</v>
      </c>
      <c r="B179" s="71" t="str">
        <f>IF(JAN_26!B179="","",JAN_26!B179)</f>
        <v>item</v>
      </c>
      <c r="C179" s="53">
        <f>IF(JAN_26!C179="","",JAN_26!C179)</f>
        <v>1000</v>
      </c>
      <c r="D179" s="53">
        <f>IF(AUG_26!A179="","",AUG_26!F179)</f>
        <v>0</v>
      </c>
      <c r="E179" s="61"/>
      <c r="F179" s="53">
        <f t="shared" si="22"/>
        <v>0</v>
      </c>
      <c r="G179" s="61"/>
      <c r="H179" s="61"/>
      <c r="I179" s="53">
        <f t="shared" si="23"/>
        <v>0</v>
      </c>
      <c r="J179" s="53" t="str">
        <f t="shared" si="24"/>
        <v/>
      </c>
      <c r="K179" s="53">
        <f t="shared" si="25"/>
        <v>0</v>
      </c>
      <c r="L179" s="53">
        <f t="shared" si="26"/>
        <v>0</v>
      </c>
      <c r="M179" s="64">
        <f>IF(A179="",0,(IF(ISNUMBER(JUL_26!G179),JUL_26!G179,0)+IF(ISNUMBER(AUG_26!G179),AUG_26!G179,0)+IF(ISNUMBER(SEP_26!G179),SEP_26!G179,0))/3)</f>
        <v>0</v>
      </c>
      <c r="N179" s="64">
        <f t="shared" si="27"/>
        <v>0</v>
      </c>
      <c r="O179" s="64">
        <f t="shared" si="28"/>
        <v>0</v>
      </c>
      <c r="P179" s="64">
        <f t="shared" si="29"/>
        <v>0</v>
      </c>
      <c r="Q179" s="65" t="str">
        <f t="shared" si="30"/>
        <v/>
      </c>
      <c r="R179" s="66" t="str">
        <f t="shared" si="31"/>
        <v>STOCKOUT</v>
      </c>
      <c r="S179" s="66" t="str">
        <f t="shared" si="32"/>
        <v>N/A</v>
      </c>
      <c r="T179" s="60"/>
    </row>
    <row r="180" spans="1:20" ht="16.5" customHeight="1" x14ac:dyDescent="0.35">
      <c r="A180" s="72" t="str">
        <f>IF(JAN_26!A180="","",JAN_26!A180)</f>
        <v>neomycin</v>
      </c>
      <c r="B180" s="72" t="str">
        <f>IF(JAN_26!B180="","",JAN_26!B180)</f>
        <v>packet</v>
      </c>
      <c r="C180" s="55">
        <f>IF(JAN_26!C180="","",JAN_26!C180)</f>
        <v>1000</v>
      </c>
      <c r="D180" s="55">
        <f>IF(AUG_26!A180="","",AUG_26!F180)</f>
        <v>100</v>
      </c>
      <c r="E180" s="61"/>
      <c r="F180" s="55">
        <f t="shared" si="22"/>
        <v>100</v>
      </c>
      <c r="G180" s="61"/>
      <c r="H180" s="61"/>
      <c r="I180" s="55">
        <f t="shared" si="23"/>
        <v>0</v>
      </c>
      <c r="J180" s="55" t="str">
        <f t="shared" si="24"/>
        <v/>
      </c>
      <c r="K180" s="55">
        <f t="shared" si="25"/>
        <v>0</v>
      </c>
      <c r="L180" s="55">
        <f t="shared" si="26"/>
        <v>100000</v>
      </c>
      <c r="M180" s="67">
        <f>IF(A180="",0,(IF(ISNUMBER(JUL_26!G180),JUL_26!G180,0)+IF(ISNUMBER(AUG_26!G180),AUG_26!G180,0)+IF(ISNUMBER(SEP_26!G180),SEP_26!G180,0))/3)</f>
        <v>0</v>
      </c>
      <c r="N180" s="67">
        <f t="shared" si="27"/>
        <v>0</v>
      </c>
      <c r="O180" s="67">
        <f t="shared" si="28"/>
        <v>0</v>
      </c>
      <c r="P180" s="67">
        <f t="shared" si="29"/>
        <v>0</v>
      </c>
      <c r="Q180" s="68" t="str">
        <f t="shared" si="30"/>
        <v/>
      </c>
      <c r="R180" s="69" t="str">
        <f t="shared" si="31"/>
        <v>OVERSTOCK</v>
      </c>
      <c r="S180" s="69" t="str">
        <f t="shared" si="32"/>
        <v>N/A</v>
      </c>
      <c r="T180" s="60"/>
    </row>
    <row r="181" spans="1:20" ht="16.5" customHeight="1" x14ac:dyDescent="0.35">
      <c r="A181" s="71" t="str">
        <f>IF(JAN_26!A181="","",JAN_26!A181)</f>
        <v>neoskin</v>
      </c>
      <c r="B181" s="71" t="str">
        <f>IF(JAN_26!B181="","",JAN_26!B181)</f>
        <v>item</v>
      </c>
      <c r="C181" s="53">
        <f>IF(JAN_26!C181="","",JAN_26!C181)</f>
        <v>1500</v>
      </c>
      <c r="D181" s="53">
        <f>IF(AUG_26!A181="","",AUG_26!F181)</f>
        <v>0</v>
      </c>
      <c r="E181" s="61"/>
      <c r="F181" s="53">
        <f t="shared" si="22"/>
        <v>0</v>
      </c>
      <c r="G181" s="61"/>
      <c r="H181" s="61"/>
      <c r="I181" s="53">
        <f t="shared" si="23"/>
        <v>0</v>
      </c>
      <c r="J181" s="53" t="str">
        <f t="shared" si="24"/>
        <v/>
      </c>
      <c r="K181" s="53">
        <f t="shared" si="25"/>
        <v>0</v>
      </c>
      <c r="L181" s="53">
        <f t="shared" si="26"/>
        <v>0</v>
      </c>
      <c r="M181" s="64">
        <f>IF(A181="",0,(IF(ISNUMBER(JUL_26!G181),JUL_26!G181,0)+IF(ISNUMBER(AUG_26!G181),AUG_26!G181,0)+IF(ISNUMBER(SEP_26!G181),SEP_26!G181,0))/3)</f>
        <v>0</v>
      </c>
      <c r="N181" s="64">
        <f t="shared" si="27"/>
        <v>0</v>
      </c>
      <c r="O181" s="64">
        <f t="shared" si="28"/>
        <v>0</v>
      </c>
      <c r="P181" s="64">
        <f t="shared" si="29"/>
        <v>0</v>
      </c>
      <c r="Q181" s="65" t="str">
        <f t="shared" si="30"/>
        <v/>
      </c>
      <c r="R181" s="66" t="str">
        <f t="shared" si="31"/>
        <v>STOCKOUT</v>
      </c>
      <c r="S181" s="66" t="str">
        <f t="shared" si="32"/>
        <v>N/A</v>
      </c>
      <c r="T181" s="60"/>
    </row>
    <row r="182" spans="1:20" ht="16.5" customHeight="1" x14ac:dyDescent="0.35">
      <c r="A182" s="72" t="str">
        <f>IF(JAN_26!A182="","",JAN_26!A182)</f>
        <v>Nifedipine 10mg tabs</v>
      </c>
      <c r="B182" s="72" t="str">
        <f>IF(JAN_26!B182="","",JAN_26!B182)</f>
        <v>tabs</v>
      </c>
      <c r="C182" s="55">
        <f>IF(JAN_26!C182="","",JAN_26!C182)</f>
        <v>10</v>
      </c>
      <c r="D182" s="55">
        <f>IF(AUG_26!A182="","",AUG_26!F182)</f>
        <v>192</v>
      </c>
      <c r="E182" s="61"/>
      <c r="F182" s="55">
        <f t="shared" si="22"/>
        <v>192</v>
      </c>
      <c r="G182" s="61"/>
      <c r="H182" s="61"/>
      <c r="I182" s="55">
        <f t="shared" si="23"/>
        <v>0</v>
      </c>
      <c r="J182" s="55" t="str">
        <f t="shared" si="24"/>
        <v/>
      </c>
      <c r="K182" s="55">
        <f t="shared" si="25"/>
        <v>0</v>
      </c>
      <c r="L182" s="55">
        <f t="shared" si="26"/>
        <v>1920</v>
      </c>
      <c r="M182" s="67">
        <f>IF(A182="",0,(IF(ISNUMBER(JUL_26!G182),JUL_26!G182,0)+IF(ISNUMBER(AUG_26!G182),AUG_26!G182,0)+IF(ISNUMBER(SEP_26!G182),SEP_26!G182,0))/3)</f>
        <v>0</v>
      </c>
      <c r="N182" s="67">
        <f t="shared" si="27"/>
        <v>0</v>
      </c>
      <c r="O182" s="67">
        <f t="shared" si="28"/>
        <v>0</v>
      </c>
      <c r="P182" s="67">
        <f t="shared" si="29"/>
        <v>0</v>
      </c>
      <c r="Q182" s="68" t="str">
        <f t="shared" si="30"/>
        <v/>
      </c>
      <c r="R182" s="69" t="str">
        <f t="shared" si="31"/>
        <v>OVERSTOCK</v>
      </c>
      <c r="S182" s="69" t="str">
        <f t="shared" si="32"/>
        <v>N/A</v>
      </c>
      <c r="T182" s="60"/>
    </row>
    <row r="183" spans="1:20" ht="16.5" customHeight="1" x14ac:dyDescent="0.35">
      <c r="A183" s="71" t="str">
        <f>IF(JAN_26!A183="","",JAN_26!A183)</f>
        <v>Nifidipine 20mg</v>
      </c>
      <c r="B183" s="71" t="str">
        <f>IF(JAN_26!B183="","",JAN_26!B183)</f>
        <v>tab</v>
      </c>
      <c r="C183" s="53">
        <f>IF(JAN_26!C183="","",JAN_26!C183)</f>
        <v>20</v>
      </c>
      <c r="D183" s="53">
        <f>IF(AUG_26!A183="","",AUG_26!F183)</f>
        <v>790</v>
      </c>
      <c r="E183" s="61"/>
      <c r="F183" s="53">
        <f t="shared" si="22"/>
        <v>790</v>
      </c>
      <c r="G183" s="61"/>
      <c r="H183" s="61"/>
      <c r="I183" s="53">
        <f t="shared" si="23"/>
        <v>0</v>
      </c>
      <c r="J183" s="53" t="str">
        <f t="shared" si="24"/>
        <v/>
      </c>
      <c r="K183" s="53">
        <f t="shared" si="25"/>
        <v>0</v>
      </c>
      <c r="L183" s="53">
        <f t="shared" si="26"/>
        <v>15800</v>
      </c>
      <c r="M183" s="64">
        <f>IF(A183="",0,(IF(ISNUMBER(JUL_26!G183),JUL_26!G183,0)+IF(ISNUMBER(AUG_26!G183),AUG_26!G183,0)+IF(ISNUMBER(SEP_26!G183),SEP_26!G183,0))/3)</f>
        <v>0</v>
      </c>
      <c r="N183" s="64">
        <f t="shared" si="27"/>
        <v>0</v>
      </c>
      <c r="O183" s="64">
        <f t="shared" si="28"/>
        <v>0</v>
      </c>
      <c r="P183" s="64">
        <f t="shared" si="29"/>
        <v>0</v>
      </c>
      <c r="Q183" s="65" t="str">
        <f t="shared" si="30"/>
        <v/>
      </c>
      <c r="R183" s="66" t="str">
        <f t="shared" si="31"/>
        <v>OVERSTOCK</v>
      </c>
      <c r="S183" s="66" t="str">
        <f t="shared" si="32"/>
        <v>N/A</v>
      </c>
      <c r="T183" s="60"/>
    </row>
    <row r="184" spans="1:20" ht="16.5" customHeight="1" x14ac:dyDescent="0.35">
      <c r="A184" s="72" t="str">
        <f>IF(JAN_26!A184="","",JAN_26!A184)</f>
        <v>Nifluril capsules</v>
      </c>
      <c r="B184" s="72" t="str">
        <f>IF(JAN_26!B184="","",JAN_26!B184)</f>
        <v>packet</v>
      </c>
      <c r="C184" s="55">
        <f>IF(JAN_26!C184="","",JAN_26!C184)</f>
        <v>2000</v>
      </c>
      <c r="D184" s="55">
        <f>IF(AUG_26!A184="","",AUG_26!F184)</f>
        <v>0</v>
      </c>
      <c r="E184" s="61"/>
      <c r="F184" s="55">
        <f t="shared" si="22"/>
        <v>0</v>
      </c>
      <c r="G184" s="61"/>
      <c r="H184" s="61"/>
      <c r="I184" s="55">
        <f t="shared" si="23"/>
        <v>0</v>
      </c>
      <c r="J184" s="55" t="str">
        <f t="shared" si="24"/>
        <v/>
      </c>
      <c r="K184" s="55">
        <f t="shared" si="25"/>
        <v>0</v>
      </c>
      <c r="L184" s="55">
        <f t="shared" si="26"/>
        <v>0</v>
      </c>
      <c r="M184" s="67">
        <f>IF(A184="",0,(IF(ISNUMBER(JUL_26!G184),JUL_26!G184,0)+IF(ISNUMBER(AUG_26!G184),AUG_26!G184,0)+IF(ISNUMBER(SEP_26!G184),SEP_26!G184,0))/3)</f>
        <v>0</v>
      </c>
      <c r="N184" s="67">
        <f t="shared" si="27"/>
        <v>0</v>
      </c>
      <c r="O184" s="67">
        <f t="shared" si="28"/>
        <v>0</v>
      </c>
      <c r="P184" s="67">
        <f t="shared" si="29"/>
        <v>0</v>
      </c>
      <c r="Q184" s="68" t="str">
        <f t="shared" si="30"/>
        <v/>
      </c>
      <c r="R184" s="69" t="str">
        <f t="shared" si="31"/>
        <v>STOCKOUT</v>
      </c>
      <c r="S184" s="69" t="str">
        <f t="shared" si="32"/>
        <v>N/A</v>
      </c>
      <c r="T184" s="60"/>
    </row>
    <row r="185" spans="1:20" ht="16.5" customHeight="1" x14ac:dyDescent="0.35">
      <c r="A185" s="71" t="str">
        <f>IF(JAN_26!A185="","",JAN_26!A185)</f>
        <v>Norbactin</v>
      </c>
      <c r="B185" s="71" t="str">
        <f>IF(JAN_26!B185="","",JAN_26!B185)</f>
        <v>tablet</v>
      </c>
      <c r="C185" s="53">
        <f>IF(JAN_26!C185="","",JAN_26!C185)</f>
        <v>150</v>
      </c>
      <c r="D185" s="53">
        <f>IF(AUG_26!A185="","",AUG_26!F185)</f>
        <v>0</v>
      </c>
      <c r="E185" s="61"/>
      <c r="F185" s="53">
        <f t="shared" si="22"/>
        <v>0</v>
      </c>
      <c r="G185" s="61"/>
      <c r="H185" s="61"/>
      <c r="I185" s="53">
        <f t="shared" si="23"/>
        <v>0</v>
      </c>
      <c r="J185" s="53" t="str">
        <f t="shared" si="24"/>
        <v/>
      </c>
      <c r="K185" s="53">
        <f t="shared" si="25"/>
        <v>0</v>
      </c>
      <c r="L185" s="53">
        <f t="shared" si="26"/>
        <v>0</v>
      </c>
      <c r="M185" s="64">
        <f>IF(A185="",0,(IF(ISNUMBER(JUL_26!G185),JUL_26!G185,0)+IF(ISNUMBER(AUG_26!G185),AUG_26!G185,0)+IF(ISNUMBER(SEP_26!G185),SEP_26!G185,0))/3)</f>
        <v>0</v>
      </c>
      <c r="N185" s="64">
        <f t="shared" si="27"/>
        <v>0</v>
      </c>
      <c r="O185" s="64">
        <f t="shared" si="28"/>
        <v>0</v>
      </c>
      <c r="P185" s="64">
        <f t="shared" si="29"/>
        <v>0</v>
      </c>
      <c r="Q185" s="65" t="str">
        <f t="shared" si="30"/>
        <v/>
      </c>
      <c r="R185" s="66" t="str">
        <f t="shared" si="31"/>
        <v>STOCKOUT</v>
      </c>
      <c r="S185" s="66" t="str">
        <f t="shared" si="32"/>
        <v>N/A</v>
      </c>
      <c r="T185" s="60"/>
    </row>
    <row r="186" spans="1:20" ht="16.5" customHeight="1" x14ac:dyDescent="0.35">
      <c r="A186" s="72" t="str">
        <f>IF(JAN_26!A186="","",JAN_26!A186)</f>
        <v>Normal saline</v>
      </c>
      <c r="B186" s="72" t="str">
        <f>IF(JAN_26!B186="","",JAN_26!B186)</f>
        <v>Item</v>
      </c>
      <c r="C186" s="55">
        <f>IF(JAN_26!C186="","",JAN_26!C186)</f>
        <v>1000</v>
      </c>
      <c r="D186" s="55">
        <f>IF(AUG_26!A186="","",AUG_26!F186)</f>
        <v>0</v>
      </c>
      <c r="E186" s="61"/>
      <c r="F186" s="55">
        <f t="shared" si="22"/>
        <v>0</v>
      </c>
      <c r="G186" s="61"/>
      <c r="H186" s="61"/>
      <c r="I186" s="55">
        <f t="shared" si="23"/>
        <v>0</v>
      </c>
      <c r="J186" s="55" t="str">
        <f t="shared" si="24"/>
        <v/>
      </c>
      <c r="K186" s="55">
        <f t="shared" si="25"/>
        <v>0</v>
      </c>
      <c r="L186" s="55">
        <f t="shared" si="26"/>
        <v>0</v>
      </c>
      <c r="M186" s="67">
        <f>IF(A186="",0,(IF(ISNUMBER(JUL_26!G186),JUL_26!G186,0)+IF(ISNUMBER(AUG_26!G186),AUG_26!G186,0)+IF(ISNUMBER(SEP_26!G186),SEP_26!G186,0))/3)</f>
        <v>0</v>
      </c>
      <c r="N186" s="67">
        <f t="shared" si="27"/>
        <v>0</v>
      </c>
      <c r="O186" s="67">
        <f t="shared" si="28"/>
        <v>0</v>
      </c>
      <c r="P186" s="67">
        <f t="shared" si="29"/>
        <v>0</v>
      </c>
      <c r="Q186" s="68" t="str">
        <f t="shared" si="30"/>
        <v/>
      </c>
      <c r="R186" s="69" t="str">
        <f t="shared" si="31"/>
        <v>STOCKOUT</v>
      </c>
      <c r="S186" s="69" t="str">
        <f t="shared" si="32"/>
        <v>N/A</v>
      </c>
      <c r="T186" s="60"/>
    </row>
    <row r="187" spans="1:20" ht="16.5" customHeight="1" x14ac:dyDescent="0.35">
      <c r="A187" s="71" t="str">
        <f>IF(JAN_26!A187="","",JAN_26!A187)</f>
        <v>nortz</v>
      </c>
      <c r="B187" s="71" t="str">
        <f>IF(JAN_26!B187="","",JAN_26!B187)</f>
        <v>tab</v>
      </c>
      <c r="C187" s="53">
        <f>IF(JAN_26!C187="","",JAN_26!C187)</f>
        <v>150</v>
      </c>
      <c r="D187" s="53">
        <f>IF(AUG_26!A187="","",AUG_26!F187)</f>
        <v>0</v>
      </c>
      <c r="E187" s="61"/>
      <c r="F187" s="53">
        <f t="shared" si="22"/>
        <v>0</v>
      </c>
      <c r="G187" s="61"/>
      <c r="H187" s="61"/>
      <c r="I187" s="53">
        <f t="shared" si="23"/>
        <v>0</v>
      </c>
      <c r="J187" s="53" t="str">
        <f t="shared" si="24"/>
        <v/>
      </c>
      <c r="K187" s="53">
        <f t="shared" si="25"/>
        <v>0</v>
      </c>
      <c r="L187" s="53">
        <f t="shared" si="26"/>
        <v>0</v>
      </c>
      <c r="M187" s="64">
        <f>IF(A187="",0,(IF(ISNUMBER(JUL_26!G187),JUL_26!G187,0)+IF(ISNUMBER(AUG_26!G187),AUG_26!G187,0)+IF(ISNUMBER(SEP_26!G187),SEP_26!G187,0))/3)</f>
        <v>0</v>
      </c>
      <c r="N187" s="64">
        <f t="shared" si="27"/>
        <v>0</v>
      </c>
      <c r="O187" s="64">
        <f t="shared" si="28"/>
        <v>0</v>
      </c>
      <c r="P187" s="64">
        <f t="shared" si="29"/>
        <v>0</v>
      </c>
      <c r="Q187" s="65" t="str">
        <f t="shared" si="30"/>
        <v/>
      </c>
      <c r="R187" s="66" t="str">
        <f t="shared" si="31"/>
        <v>STOCKOUT</v>
      </c>
      <c r="S187" s="66" t="str">
        <f t="shared" si="32"/>
        <v>N/A</v>
      </c>
      <c r="T187" s="60"/>
    </row>
    <row r="188" spans="1:20" ht="16.5" customHeight="1" x14ac:dyDescent="0.35">
      <c r="A188" s="72" t="str">
        <f>IF(JAN_26!A188="","",JAN_26!A188)</f>
        <v>NYSTATIN SUPPO</v>
      </c>
      <c r="B188" s="72" t="str">
        <f>IF(JAN_26!B188="","",JAN_26!B188)</f>
        <v>item</v>
      </c>
      <c r="C188" s="55">
        <f>IF(JAN_26!C188="","",JAN_26!C188)</f>
        <v>150</v>
      </c>
      <c r="D188" s="55">
        <f>IF(AUG_26!A188="","",AUG_26!F188)</f>
        <v>0</v>
      </c>
      <c r="E188" s="61"/>
      <c r="F188" s="55">
        <f t="shared" si="22"/>
        <v>0</v>
      </c>
      <c r="G188" s="61"/>
      <c r="H188" s="61"/>
      <c r="I188" s="55">
        <f t="shared" si="23"/>
        <v>0</v>
      </c>
      <c r="J188" s="55" t="str">
        <f t="shared" si="24"/>
        <v/>
      </c>
      <c r="K188" s="55">
        <f t="shared" si="25"/>
        <v>0</v>
      </c>
      <c r="L188" s="55">
        <f t="shared" si="26"/>
        <v>0</v>
      </c>
      <c r="M188" s="67">
        <f>IF(A188="",0,(IF(ISNUMBER(JUL_26!G188),JUL_26!G188,0)+IF(ISNUMBER(AUG_26!G188),AUG_26!G188,0)+IF(ISNUMBER(SEP_26!G188),SEP_26!G188,0))/3)</f>
        <v>0</v>
      </c>
      <c r="N188" s="67">
        <f t="shared" si="27"/>
        <v>0</v>
      </c>
      <c r="O188" s="67">
        <f t="shared" si="28"/>
        <v>0</v>
      </c>
      <c r="P188" s="67">
        <f t="shared" si="29"/>
        <v>0</v>
      </c>
      <c r="Q188" s="68" t="str">
        <f t="shared" si="30"/>
        <v/>
      </c>
      <c r="R188" s="69" t="str">
        <f t="shared" si="31"/>
        <v>STOCKOUT</v>
      </c>
      <c r="S188" s="69" t="str">
        <f t="shared" si="32"/>
        <v>N/A</v>
      </c>
      <c r="T188" s="60"/>
    </row>
    <row r="189" spans="1:20" ht="16.5" customHeight="1" x14ac:dyDescent="0.35">
      <c r="A189" s="71" t="str">
        <f>IF(JAN_26!A189="","",JAN_26!A189)</f>
        <v>Nystatin syrup</v>
      </c>
      <c r="B189" s="71" t="str">
        <f>IF(JAN_26!B189="","",JAN_26!B189)</f>
        <v>bottle</v>
      </c>
      <c r="C189" s="53">
        <f>IF(JAN_26!C189="","",JAN_26!C189)</f>
        <v>1000</v>
      </c>
      <c r="D189" s="53">
        <f>IF(AUG_26!A189="","",AUG_26!F189)</f>
        <v>0</v>
      </c>
      <c r="E189" s="61"/>
      <c r="F189" s="53">
        <f t="shared" si="22"/>
        <v>0</v>
      </c>
      <c r="G189" s="61"/>
      <c r="H189" s="61"/>
      <c r="I189" s="53">
        <f t="shared" si="23"/>
        <v>0</v>
      </c>
      <c r="J189" s="53" t="str">
        <f t="shared" si="24"/>
        <v/>
      </c>
      <c r="K189" s="53">
        <f t="shared" si="25"/>
        <v>0</v>
      </c>
      <c r="L189" s="53">
        <f t="shared" si="26"/>
        <v>0</v>
      </c>
      <c r="M189" s="64">
        <f>IF(A189="",0,(IF(ISNUMBER(JUL_26!G189),JUL_26!G189,0)+IF(ISNUMBER(AUG_26!G189),AUG_26!G189,0)+IF(ISNUMBER(SEP_26!G189),SEP_26!G189,0))/3)</f>
        <v>0</v>
      </c>
      <c r="N189" s="64">
        <f t="shared" si="27"/>
        <v>0</v>
      </c>
      <c r="O189" s="64">
        <f t="shared" si="28"/>
        <v>0</v>
      </c>
      <c r="P189" s="64">
        <f t="shared" si="29"/>
        <v>0</v>
      </c>
      <c r="Q189" s="65" t="str">
        <f t="shared" si="30"/>
        <v/>
      </c>
      <c r="R189" s="66" t="str">
        <f t="shared" si="31"/>
        <v>STOCKOUT</v>
      </c>
      <c r="S189" s="66" t="str">
        <f t="shared" si="32"/>
        <v>N/A</v>
      </c>
      <c r="T189" s="60"/>
    </row>
    <row r="190" spans="1:20" ht="16.5" customHeight="1" x14ac:dyDescent="0.35">
      <c r="A190" s="72" t="str">
        <f>IF(JAN_26!A190="","",JAN_26!A190)</f>
        <v>Nystatin Tablets</v>
      </c>
      <c r="B190" s="72" t="str">
        <f>IF(JAN_26!B190="","",JAN_26!B190)</f>
        <v>tabs</v>
      </c>
      <c r="C190" s="55">
        <f>IF(JAN_26!C190="","",JAN_26!C190)</f>
        <v>100</v>
      </c>
      <c r="D190" s="55">
        <f>IF(AUG_26!A190="","",AUG_26!F190)</f>
        <v>220</v>
      </c>
      <c r="E190" s="61"/>
      <c r="F190" s="55">
        <f t="shared" si="22"/>
        <v>220</v>
      </c>
      <c r="G190" s="61"/>
      <c r="H190" s="61"/>
      <c r="I190" s="55">
        <f t="shared" si="23"/>
        <v>0</v>
      </c>
      <c r="J190" s="55" t="str">
        <f t="shared" si="24"/>
        <v/>
      </c>
      <c r="K190" s="55">
        <f t="shared" si="25"/>
        <v>0</v>
      </c>
      <c r="L190" s="55">
        <f t="shared" si="26"/>
        <v>22000</v>
      </c>
      <c r="M190" s="67">
        <f>IF(A190="",0,(IF(ISNUMBER(JUL_26!G190),JUL_26!G190,0)+IF(ISNUMBER(AUG_26!G190),AUG_26!G190,0)+IF(ISNUMBER(SEP_26!G190),SEP_26!G190,0))/3)</f>
        <v>0</v>
      </c>
      <c r="N190" s="67">
        <f t="shared" si="27"/>
        <v>0</v>
      </c>
      <c r="O190" s="67">
        <f t="shared" si="28"/>
        <v>0</v>
      </c>
      <c r="P190" s="67">
        <f t="shared" si="29"/>
        <v>0</v>
      </c>
      <c r="Q190" s="68" t="str">
        <f t="shared" si="30"/>
        <v/>
      </c>
      <c r="R190" s="69" t="str">
        <f t="shared" si="31"/>
        <v>OVERSTOCK</v>
      </c>
      <c r="S190" s="69" t="str">
        <f t="shared" si="32"/>
        <v>N/A</v>
      </c>
      <c r="T190" s="60"/>
    </row>
    <row r="191" spans="1:20" ht="16.5" customHeight="1" x14ac:dyDescent="0.35">
      <c r="A191" s="71" t="str">
        <f>IF(JAN_26!A191="","",JAN_26!A191)</f>
        <v>ofloxacin</v>
      </c>
      <c r="B191" s="71" t="str">
        <f>IF(JAN_26!B191="","",JAN_26!B191)</f>
        <v>tablet</v>
      </c>
      <c r="C191" s="53">
        <f>IF(JAN_26!C191="","",JAN_26!C191)</f>
        <v>200</v>
      </c>
      <c r="D191" s="53">
        <f>IF(AUG_26!A191="","",AUG_26!F191)</f>
        <v>0</v>
      </c>
      <c r="E191" s="61"/>
      <c r="F191" s="53">
        <f t="shared" si="22"/>
        <v>0</v>
      </c>
      <c r="G191" s="61"/>
      <c r="H191" s="61"/>
      <c r="I191" s="53">
        <f t="shared" si="23"/>
        <v>0</v>
      </c>
      <c r="J191" s="53" t="str">
        <f t="shared" si="24"/>
        <v/>
      </c>
      <c r="K191" s="53">
        <f t="shared" si="25"/>
        <v>0</v>
      </c>
      <c r="L191" s="53">
        <f t="shared" si="26"/>
        <v>0</v>
      </c>
      <c r="M191" s="64">
        <f>IF(A191="",0,(IF(ISNUMBER(JUL_26!G191),JUL_26!G191,0)+IF(ISNUMBER(AUG_26!G191),AUG_26!G191,0)+IF(ISNUMBER(SEP_26!G191),SEP_26!G191,0))/3)</f>
        <v>0</v>
      </c>
      <c r="N191" s="64">
        <f t="shared" si="27"/>
        <v>0</v>
      </c>
      <c r="O191" s="64">
        <f t="shared" si="28"/>
        <v>0</v>
      </c>
      <c r="P191" s="64">
        <f t="shared" si="29"/>
        <v>0</v>
      </c>
      <c r="Q191" s="65" t="str">
        <f t="shared" si="30"/>
        <v/>
      </c>
      <c r="R191" s="66" t="str">
        <f t="shared" si="31"/>
        <v>STOCKOUT</v>
      </c>
      <c r="S191" s="66" t="str">
        <f t="shared" si="32"/>
        <v>N/A</v>
      </c>
      <c r="T191" s="60"/>
    </row>
    <row r="192" spans="1:20" ht="16.5" customHeight="1" x14ac:dyDescent="0.35">
      <c r="A192" s="72" t="str">
        <f>IF(JAN_26!A192="","",JAN_26!A192)</f>
        <v>olive oil</v>
      </c>
      <c r="B192" s="72" t="str">
        <f>IF(JAN_26!B192="","",JAN_26!B192)</f>
        <v>bottle</v>
      </c>
      <c r="C192" s="55">
        <f>IF(JAN_26!C192="","",JAN_26!C192)</f>
        <v>500</v>
      </c>
      <c r="D192" s="55">
        <f>IF(AUG_26!A192="","",AUG_26!F192)</f>
        <v>0</v>
      </c>
      <c r="E192" s="61"/>
      <c r="F192" s="55">
        <f t="shared" si="22"/>
        <v>0</v>
      </c>
      <c r="G192" s="61"/>
      <c r="H192" s="61"/>
      <c r="I192" s="55">
        <f t="shared" si="23"/>
        <v>0</v>
      </c>
      <c r="J192" s="55" t="str">
        <f t="shared" si="24"/>
        <v/>
      </c>
      <c r="K192" s="55">
        <f t="shared" si="25"/>
        <v>0</v>
      </c>
      <c r="L192" s="55">
        <f t="shared" si="26"/>
        <v>0</v>
      </c>
      <c r="M192" s="67">
        <f>IF(A192="",0,(IF(ISNUMBER(JUL_26!G192),JUL_26!G192,0)+IF(ISNUMBER(AUG_26!G192),AUG_26!G192,0)+IF(ISNUMBER(SEP_26!G192),SEP_26!G192,0))/3)</f>
        <v>0</v>
      </c>
      <c r="N192" s="67">
        <f t="shared" si="27"/>
        <v>0</v>
      </c>
      <c r="O192" s="67">
        <f t="shared" si="28"/>
        <v>0</v>
      </c>
      <c r="P192" s="67">
        <f t="shared" si="29"/>
        <v>0</v>
      </c>
      <c r="Q192" s="68" t="str">
        <f t="shared" si="30"/>
        <v/>
      </c>
      <c r="R192" s="69" t="str">
        <f t="shared" si="31"/>
        <v>STOCKOUT</v>
      </c>
      <c r="S192" s="69" t="str">
        <f t="shared" si="32"/>
        <v>N/A</v>
      </c>
      <c r="T192" s="60"/>
    </row>
    <row r="193" spans="1:20" ht="16.5" customHeight="1" x14ac:dyDescent="0.35">
      <c r="A193" s="71" t="str">
        <f>IF(JAN_26!A193="","",JAN_26!A193)</f>
        <v>Omepraxole inj</v>
      </c>
      <c r="B193" s="71" t="str">
        <f>IF(JAN_26!B193="","",JAN_26!B193)</f>
        <v>Packet</v>
      </c>
      <c r="C193" s="53">
        <f>IF(JAN_26!C193="","",JAN_26!C193)</f>
        <v>1500</v>
      </c>
      <c r="D193" s="53">
        <f>IF(AUG_26!A193="","",AUG_26!F193)</f>
        <v>90</v>
      </c>
      <c r="E193" s="61"/>
      <c r="F193" s="53">
        <f t="shared" si="22"/>
        <v>90</v>
      </c>
      <c r="G193" s="61"/>
      <c r="H193" s="61"/>
      <c r="I193" s="53">
        <f t="shared" si="23"/>
        <v>0</v>
      </c>
      <c r="J193" s="53" t="str">
        <f t="shared" si="24"/>
        <v/>
      </c>
      <c r="K193" s="53">
        <f t="shared" si="25"/>
        <v>0</v>
      </c>
      <c r="L193" s="53">
        <f t="shared" si="26"/>
        <v>135000</v>
      </c>
      <c r="M193" s="64">
        <f>IF(A193="",0,(IF(ISNUMBER(JUL_26!G193),JUL_26!G193,0)+IF(ISNUMBER(AUG_26!G193),AUG_26!G193,0)+IF(ISNUMBER(SEP_26!G193),SEP_26!G193,0))/3)</f>
        <v>0</v>
      </c>
      <c r="N193" s="64">
        <f t="shared" si="27"/>
        <v>0</v>
      </c>
      <c r="O193" s="64">
        <f t="shared" si="28"/>
        <v>0</v>
      </c>
      <c r="P193" s="64">
        <f t="shared" si="29"/>
        <v>0</v>
      </c>
      <c r="Q193" s="65" t="str">
        <f t="shared" si="30"/>
        <v/>
      </c>
      <c r="R193" s="66" t="str">
        <f t="shared" si="31"/>
        <v>OVERSTOCK</v>
      </c>
      <c r="S193" s="66" t="str">
        <f t="shared" si="32"/>
        <v>N/A</v>
      </c>
      <c r="T193" s="60"/>
    </row>
    <row r="194" spans="1:20" ht="16.5" customHeight="1" x14ac:dyDescent="0.35">
      <c r="A194" s="72" t="str">
        <f>IF(JAN_26!A194="","",JAN_26!A194)</f>
        <v>Omeprazole caps</v>
      </c>
      <c r="B194" s="72" t="str">
        <f>IF(JAN_26!B194="","",JAN_26!B194)</f>
        <v>tabs</v>
      </c>
      <c r="C194" s="55">
        <f>IF(JAN_26!C194="","",JAN_26!C194)</f>
        <v>50</v>
      </c>
      <c r="D194" s="55">
        <f>IF(AUG_26!A194="","",AUG_26!F194)</f>
        <v>0</v>
      </c>
      <c r="E194" s="61"/>
      <c r="F194" s="55">
        <f t="shared" si="22"/>
        <v>0</v>
      </c>
      <c r="G194" s="61"/>
      <c r="H194" s="61"/>
      <c r="I194" s="55">
        <f t="shared" si="23"/>
        <v>0</v>
      </c>
      <c r="J194" s="55" t="str">
        <f t="shared" si="24"/>
        <v/>
      </c>
      <c r="K194" s="55">
        <f t="shared" si="25"/>
        <v>0</v>
      </c>
      <c r="L194" s="55">
        <f t="shared" si="26"/>
        <v>0</v>
      </c>
      <c r="M194" s="67">
        <f>IF(A194="",0,(IF(ISNUMBER(JUL_26!G194),JUL_26!G194,0)+IF(ISNUMBER(AUG_26!G194),AUG_26!G194,0)+IF(ISNUMBER(SEP_26!G194),SEP_26!G194,0))/3)</f>
        <v>0</v>
      </c>
      <c r="N194" s="67">
        <f t="shared" si="27"/>
        <v>0</v>
      </c>
      <c r="O194" s="67">
        <f t="shared" si="28"/>
        <v>0</v>
      </c>
      <c r="P194" s="67">
        <f t="shared" si="29"/>
        <v>0</v>
      </c>
      <c r="Q194" s="68" t="str">
        <f t="shared" si="30"/>
        <v/>
      </c>
      <c r="R194" s="69" t="str">
        <f t="shared" si="31"/>
        <v>STOCKOUT</v>
      </c>
      <c r="S194" s="69" t="str">
        <f t="shared" si="32"/>
        <v>N/A</v>
      </c>
      <c r="T194" s="60"/>
    </row>
    <row r="195" spans="1:20" ht="16.5" customHeight="1" x14ac:dyDescent="0.35">
      <c r="A195" s="71" t="str">
        <f>IF(JAN_26!A195="","",JAN_26!A195)</f>
        <v>Oracel</v>
      </c>
      <c r="B195" s="71" t="str">
        <f>IF(JAN_26!B195="","",JAN_26!B195)</f>
        <v>tablet</v>
      </c>
      <c r="C195" s="53" t="str">
        <f>IF(JAN_26!C195="","",JAN_26!C195)</f>
        <v/>
      </c>
      <c r="D195" s="53">
        <f>IF(AUG_26!A195="","",AUG_26!F195)</f>
        <v>0</v>
      </c>
      <c r="E195" s="61"/>
      <c r="F195" s="53">
        <f t="shared" ref="F195:F258" si="33">IF(A195="","",D195+IF(ISNUMBER(E195),E195,0)-IF(ISNUMBER(G195),G195,0))</f>
        <v>0</v>
      </c>
      <c r="G195" s="61"/>
      <c r="H195" s="61"/>
      <c r="I195" s="53">
        <f t="shared" ref="I195:I258" si="34">IF(AND(ISNUMBER(G195),ISNUMBER(C195)),G195*C195,0)</f>
        <v>0</v>
      </c>
      <c r="J195" s="53" t="str">
        <f t="shared" ref="J195:J258" si="35">IF(AND(ISNUMBER(G195),ISNUMBER(H195)),H195-I195,"")</f>
        <v/>
      </c>
      <c r="K195" s="53">
        <f t="shared" ref="K195:K258" si="36">IF(OR(A195="",M195=0),0,MAX(O195-F195,0))</f>
        <v>0</v>
      </c>
      <c r="L195" s="53">
        <f t="shared" ref="L195:L258" si="37">IF(AND(ISNUMBER(C195),ISNUMBER(F195)),F195*C195,0)</f>
        <v>0</v>
      </c>
      <c r="M195" s="64">
        <f>IF(A195="",0,(IF(ISNUMBER(JUL_26!G195),JUL_26!G195,0)+IF(ISNUMBER(AUG_26!G195),AUG_26!G195,0)+IF(ISNUMBER(SEP_26!G195),SEP_26!G195,0))/3)</f>
        <v>0</v>
      </c>
      <c r="N195" s="64">
        <f t="shared" ref="N195:N258" si="38">IF(M195=0,0,M195*Lead_Time_Months)</f>
        <v>0</v>
      </c>
      <c r="O195" s="64">
        <f t="shared" ref="O195:O258" si="39">IF(M195=0,0,M195*Max_Stock_Months)</f>
        <v>0</v>
      </c>
      <c r="P195" s="64">
        <f t="shared" ref="P195:P258" si="40">IF(M195=0,0,M195*Security_Stock_Months)</f>
        <v>0</v>
      </c>
      <c r="Q195" s="65" t="str">
        <f t="shared" ref="Q195:Q258" si="41">IF(OR(A195="",M195=0,F195&lt;=0),"",ROUND(F195/M195,1))</f>
        <v/>
      </c>
      <c r="R195" s="66" t="str">
        <f t="shared" ref="R195:R258" si="42">IF(A195="","",IF(F195&lt;=0,"STOCKOUT",IF(F195&lt;=P195,"LOW STOCK",IF(F195&gt;O195,"OVERSTOCK","ADEQUATE"))))</f>
        <v>STOCKOUT</v>
      </c>
      <c r="S195" s="66" t="str">
        <f t="shared" ref="S195:S258" si="43">IF(AND(ISNUMBER(G195),ISNUMBER(H195)),IF(J195&gt;=0,"BALANCED","DEFICIT"),"N/A")</f>
        <v>N/A</v>
      </c>
      <c r="T195" s="60"/>
    </row>
    <row r="196" spans="1:20" ht="16.5" customHeight="1" x14ac:dyDescent="0.35">
      <c r="A196" s="72" t="str">
        <f>IF(JAN_26!A196="","",JAN_26!A196)</f>
        <v>oxytocin injection</v>
      </c>
      <c r="B196" s="72" t="str">
        <f>IF(JAN_26!B196="","",JAN_26!B196)</f>
        <v>amp</v>
      </c>
      <c r="C196" s="55">
        <f>IF(JAN_26!C196="","",JAN_26!C196)</f>
        <v>100</v>
      </c>
      <c r="D196" s="55">
        <f>IF(AUG_26!A196="","",AUG_26!F196)</f>
        <v>100</v>
      </c>
      <c r="E196" s="61"/>
      <c r="F196" s="55">
        <f t="shared" si="33"/>
        <v>100</v>
      </c>
      <c r="G196" s="61"/>
      <c r="H196" s="61"/>
      <c r="I196" s="55">
        <f t="shared" si="34"/>
        <v>0</v>
      </c>
      <c r="J196" s="55" t="str">
        <f t="shared" si="35"/>
        <v/>
      </c>
      <c r="K196" s="55">
        <f t="shared" si="36"/>
        <v>0</v>
      </c>
      <c r="L196" s="55">
        <f t="shared" si="37"/>
        <v>10000</v>
      </c>
      <c r="M196" s="67">
        <f>IF(A196="",0,(IF(ISNUMBER(JUL_26!G196),JUL_26!G196,0)+IF(ISNUMBER(AUG_26!G196),AUG_26!G196,0)+IF(ISNUMBER(SEP_26!G196),SEP_26!G196,0))/3)</f>
        <v>0</v>
      </c>
      <c r="N196" s="67">
        <f t="shared" si="38"/>
        <v>0</v>
      </c>
      <c r="O196" s="67">
        <f t="shared" si="39"/>
        <v>0</v>
      </c>
      <c r="P196" s="67">
        <f t="shared" si="40"/>
        <v>0</v>
      </c>
      <c r="Q196" s="68" t="str">
        <f t="shared" si="41"/>
        <v/>
      </c>
      <c r="R196" s="69" t="str">
        <f t="shared" si="42"/>
        <v>OVERSTOCK</v>
      </c>
      <c r="S196" s="69" t="str">
        <f t="shared" si="43"/>
        <v>N/A</v>
      </c>
      <c r="T196" s="60"/>
    </row>
    <row r="197" spans="1:20" ht="16.5" customHeight="1" x14ac:dyDescent="0.35">
      <c r="A197" s="71" t="str">
        <f>IF(JAN_26!A197="","",JAN_26!A197)</f>
        <v>PARA 100</v>
      </c>
      <c r="B197" s="71" t="str">
        <f>IF(JAN_26!B197="","",JAN_26!B197)</f>
        <v>tablet</v>
      </c>
      <c r="C197" s="53">
        <f>IF(JAN_26!C197="","",JAN_26!C197)</f>
        <v>10</v>
      </c>
      <c r="D197" s="53">
        <f>IF(AUG_26!A197="","",AUG_26!F197)</f>
        <v>0</v>
      </c>
      <c r="E197" s="61"/>
      <c r="F197" s="53">
        <f t="shared" si="33"/>
        <v>0</v>
      </c>
      <c r="G197" s="61"/>
      <c r="H197" s="61"/>
      <c r="I197" s="53">
        <f t="shared" si="34"/>
        <v>0</v>
      </c>
      <c r="J197" s="53" t="str">
        <f t="shared" si="35"/>
        <v/>
      </c>
      <c r="K197" s="53">
        <f t="shared" si="36"/>
        <v>0</v>
      </c>
      <c r="L197" s="53">
        <f t="shared" si="37"/>
        <v>0</v>
      </c>
      <c r="M197" s="64">
        <f>IF(A197="",0,(IF(ISNUMBER(JUL_26!G197),JUL_26!G197,0)+IF(ISNUMBER(AUG_26!G197),AUG_26!G197,0)+IF(ISNUMBER(SEP_26!G197),SEP_26!G197,0))/3)</f>
        <v>0</v>
      </c>
      <c r="N197" s="64">
        <f t="shared" si="38"/>
        <v>0</v>
      </c>
      <c r="O197" s="64">
        <f t="shared" si="39"/>
        <v>0</v>
      </c>
      <c r="P197" s="64">
        <f t="shared" si="40"/>
        <v>0</v>
      </c>
      <c r="Q197" s="65" t="str">
        <f t="shared" si="41"/>
        <v/>
      </c>
      <c r="R197" s="66" t="str">
        <f t="shared" si="42"/>
        <v>STOCKOUT</v>
      </c>
      <c r="S197" s="66" t="str">
        <f t="shared" si="43"/>
        <v>N/A</v>
      </c>
      <c r="T197" s="60"/>
    </row>
    <row r="198" spans="1:20" ht="16.5" customHeight="1" x14ac:dyDescent="0.35">
      <c r="A198" s="72" t="str">
        <f>IF(JAN_26!A198="","",JAN_26!A198)</f>
        <v>Paracet Injection 300mg</v>
      </c>
      <c r="B198" s="72" t="str">
        <f>IF(JAN_26!B198="","",JAN_26!B198)</f>
        <v>amp</v>
      </c>
      <c r="C198" s="55">
        <f>IF(JAN_26!C198="","",JAN_26!C198)</f>
        <v>300</v>
      </c>
      <c r="D198" s="55">
        <f>IF(AUG_26!A198="","",AUG_26!F198)</f>
        <v>110</v>
      </c>
      <c r="E198" s="61"/>
      <c r="F198" s="55">
        <f t="shared" si="33"/>
        <v>110</v>
      </c>
      <c r="G198" s="61"/>
      <c r="H198" s="61"/>
      <c r="I198" s="55">
        <f t="shared" si="34"/>
        <v>0</v>
      </c>
      <c r="J198" s="55" t="str">
        <f t="shared" si="35"/>
        <v/>
      </c>
      <c r="K198" s="55">
        <f t="shared" si="36"/>
        <v>0</v>
      </c>
      <c r="L198" s="55">
        <f t="shared" si="37"/>
        <v>33000</v>
      </c>
      <c r="M198" s="67">
        <f>IF(A198="",0,(IF(ISNUMBER(JUL_26!G198),JUL_26!G198,0)+IF(ISNUMBER(AUG_26!G198),AUG_26!G198,0)+IF(ISNUMBER(SEP_26!G198),SEP_26!G198,0))/3)</f>
        <v>0</v>
      </c>
      <c r="N198" s="67">
        <f t="shared" si="38"/>
        <v>0</v>
      </c>
      <c r="O198" s="67">
        <f t="shared" si="39"/>
        <v>0</v>
      </c>
      <c r="P198" s="67">
        <f t="shared" si="40"/>
        <v>0</v>
      </c>
      <c r="Q198" s="68" t="str">
        <f t="shared" si="41"/>
        <v/>
      </c>
      <c r="R198" s="69" t="str">
        <f t="shared" si="42"/>
        <v>OVERSTOCK</v>
      </c>
      <c r="S198" s="69" t="str">
        <f t="shared" si="43"/>
        <v>N/A</v>
      </c>
      <c r="T198" s="60"/>
    </row>
    <row r="199" spans="1:20" ht="16.5" customHeight="1" x14ac:dyDescent="0.35">
      <c r="A199" s="71" t="str">
        <f>IF(JAN_26!A199="","",JAN_26!A199)</f>
        <v>Paracet tablets 500mg</v>
      </c>
      <c r="B199" s="71" t="str">
        <f>IF(JAN_26!B199="","",JAN_26!B199)</f>
        <v>tablet</v>
      </c>
      <c r="C199" s="53">
        <f>IF(JAN_26!C199="","",JAN_26!C199)</f>
        <v>15</v>
      </c>
      <c r="D199" s="53">
        <f>IF(AUG_26!A199="","",AUG_26!F199)</f>
        <v>10</v>
      </c>
      <c r="E199" s="61"/>
      <c r="F199" s="53">
        <f t="shared" si="33"/>
        <v>10</v>
      </c>
      <c r="G199" s="61"/>
      <c r="H199" s="61"/>
      <c r="I199" s="53">
        <f t="shared" si="34"/>
        <v>0</v>
      </c>
      <c r="J199" s="53" t="str">
        <f t="shared" si="35"/>
        <v/>
      </c>
      <c r="K199" s="53">
        <f t="shared" si="36"/>
        <v>0</v>
      </c>
      <c r="L199" s="53">
        <f t="shared" si="37"/>
        <v>150</v>
      </c>
      <c r="M199" s="64">
        <f>IF(A199="",0,(IF(ISNUMBER(JUL_26!G199),JUL_26!G199,0)+IF(ISNUMBER(AUG_26!G199),AUG_26!G199,0)+IF(ISNUMBER(SEP_26!G199),SEP_26!G199,0))/3)</f>
        <v>0</v>
      </c>
      <c r="N199" s="64">
        <f t="shared" si="38"/>
        <v>0</v>
      </c>
      <c r="O199" s="64">
        <f t="shared" si="39"/>
        <v>0</v>
      </c>
      <c r="P199" s="64">
        <f t="shared" si="40"/>
        <v>0</v>
      </c>
      <c r="Q199" s="65" t="str">
        <f t="shared" si="41"/>
        <v/>
      </c>
      <c r="R199" s="66" t="str">
        <f t="shared" si="42"/>
        <v>OVERSTOCK</v>
      </c>
      <c r="S199" s="66" t="str">
        <f t="shared" si="43"/>
        <v>N/A</v>
      </c>
      <c r="T199" s="60"/>
    </row>
    <row r="200" spans="1:20" ht="16.5" customHeight="1" x14ac:dyDescent="0.35">
      <c r="A200" s="72" t="str">
        <f>IF(JAN_26!A200="","",JAN_26!A200)</f>
        <v>Paracetamol syrup</v>
      </c>
      <c r="B200" s="72" t="str">
        <f>IF(JAN_26!B200="","",JAN_26!B200)</f>
        <v>bottle</v>
      </c>
      <c r="C200" s="55">
        <f>IF(JAN_26!C200="","",JAN_26!C200)</f>
        <v>1000</v>
      </c>
      <c r="D200" s="55">
        <f>IF(AUG_26!A200="","",AUG_26!F200)</f>
        <v>3</v>
      </c>
      <c r="E200" s="61"/>
      <c r="F200" s="55">
        <f t="shared" si="33"/>
        <v>3</v>
      </c>
      <c r="G200" s="61"/>
      <c r="H200" s="61"/>
      <c r="I200" s="55">
        <f t="shared" si="34"/>
        <v>0</v>
      </c>
      <c r="J200" s="55" t="str">
        <f t="shared" si="35"/>
        <v/>
      </c>
      <c r="K200" s="55">
        <f t="shared" si="36"/>
        <v>0</v>
      </c>
      <c r="L200" s="55">
        <f t="shared" si="37"/>
        <v>3000</v>
      </c>
      <c r="M200" s="67">
        <f>IF(A200="",0,(IF(ISNUMBER(JUL_26!G200),JUL_26!G200,0)+IF(ISNUMBER(AUG_26!G200),AUG_26!G200,0)+IF(ISNUMBER(SEP_26!G200),SEP_26!G200,0))/3)</f>
        <v>0</v>
      </c>
      <c r="N200" s="67">
        <f t="shared" si="38"/>
        <v>0</v>
      </c>
      <c r="O200" s="67">
        <f t="shared" si="39"/>
        <v>0</v>
      </c>
      <c r="P200" s="67">
        <f t="shared" si="40"/>
        <v>0</v>
      </c>
      <c r="Q200" s="68" t="str">
        <f t="shared" si="41"/>
        <v/>
      </c>
      <c r="R200" s="69" t="str">
        <f t="shared" si="42"/>
        <v>OVERSTOCK</v>
      </c>
      <c r="S200" s="69" t="str">
        <f t="shared" si="43"/>
        <v>N/A</v>
      </c>
      <c r="T200" s="60"/>
    </row>
    <row r="201" spans="1:20" ht="16.5" customHeight="1" x14ac:dyDescent="0.35">
      <c r="A201" s="71" t="str">
        <f>IF(JAN_26!A201="","",JAN_26!A201)</f>
        <v>pcm</v>
      </c>
      <c r="B201" s="71" t="str">
        <f>IF(JAN_26!B201="","",JAN_26!B201)</f>
        <v>infusion</v>
      </c>
      <c r="C201" s="53">
        <f>IF(JAN_26!C201="","",JAN_26!C201)</f>
        <v>1000</v>
      </c>
      <c r="D201" s="53">
        <f>IF(AUG_26!A201="","",AUG_26!F201)</f>
        <v>0</v>
      </c>
      <c r="E201" s="61"/>
      <c r="F201" s="53">
        <f t="shared" si="33"/>
        <v>0</v>
      </c>
      <c r="G201" s="61"/>
      <c r="H201" s="61"/>
      <c r="I201" s="53">
        <f t="shared" si="34"/>
        <v>0</v>
      </c>
      <c r="J201" s="53" t="str">
        <f t="shared" si="35"/>
        <v/>
      </c>
      <c r="K201" s="53">
        <f t="shared" si="36"/>
        <v>0</v>
      </c>
      <c r="L201" s="53">
        <f t="shared" si="37"/>
        <v>0</v>
      </c>
      <c r="M201" s="64">
        <f>IF(A201="",0,(IF(ISNUMBER(JUL_26!G201),JUL_26!G201,0)+IF(ISNUMBER(AUG_26!G201),AUG_26!G201,0)+IF(ISNUMBER(SEP_26!G201),SEP_26!G201,0))/3)</f>
        <v>0</v>
      </c>
      <c r="N201" s="64">
        <f t="shared" si="38"/>
        <v>0</v>
      </c>
      <c r="O201" s="64">
        <f t="shared" si="39"/>
        <v>0</v>
      </c>
      <c r="P201" s="64">
        <f t="shared" si="40"/>
        <v>0</v>
      </c>
      <c r="Q201" s="65" t="str">
        <f t="shared" si="41"/>
        <v/>
      </c>
      <c r="R201" s="66" t="str">
        <f t="shared" si="42"/>
        <v>STOCKOUT</v>
      </c>
      <c r="S201" s="66" t="str">
        <f t="shared" si="43"/>
        <v>N/A</v>
      </c>
      <c r="T201" s="60"/>
    </row>
    <row r="202" spans="1:20" ht="16.5" customHeight="1" x14ac:dyDescent="0.35">
      <c r="A202" s="72" t="str">
        <f>IF(JAN_26!A202="","",JAN_26!A202)</f>
        <v>phenobarbital</v>
      </c>
      <c r="B202" s="72" t="str">
        <f>IF(JAN_26!B202="","",JAN_26!B202)</f>
        <v>inj</v>
      </c>
      <c r="C202" s="55">
        <f>IF(JAN_26!C202="","",JAN_26!C202)</f>
        <v>1500</v>
      </c>
      <c r="D202" s="55">
        <f>IF(AUG_26!A202="","",AUG_26!F202)</f>
        <v>0</v>
      </c>
      <c r="E202" s="61"/>
      <c r="F202" s="55">
        <f t="shared" si="33"/>
        <v>0</v>
      </c>
      <c r="G202" s="61"/>
      <c r="H202" s="61"/>
      <c r="I202" s="55">
        <f t="shared" si="34"/>
        <v>0</v>
      </c>
      <c r="J202" s="55" t="str">
        <f t="shared" si="35"/>
        <v/>
      </c>
      <c r="K202" s="55">
        <f t="shared" si="36"/>
        <v>0</v>
      </c>
      <c r="L202" s="55">
        <f t="shared" si="37"/>
        <v>0</v>
      </c>
      <c r="M202" s="67">
        <f>IF(A202="",0,(IF(ISNUMBER(JUL_26!G202),JUL_26!G202,0)+IF(ISNUMBER(AUG_26!G202),AUG_26!G202,0)+IF(ISNUMBER(SEP_26!G202),SEP_26!G202,0))/3)</f>
        <v>0</v>
      </c>
      <c r="N202" s="67">
        <f t="shared" si="38"/>
        <v>0</v>
      </c>
      <c r="O202" s="67">
        <f t="shared" si="39"/>
        <v>0</v>
      </c>
      <c r="P202" s="67">
        <f t="shared" si="40"/>
        <v>0</v>
      </c>
      <c r="Q202" s="68" t="str">
        <f t="shared" si="41"/>
        <v/>
      </c>
      <c r="R202" s="69" t="str">
        <f t="shared" si="42"/>
        <v>STOCKOUT</v>
      </c>
      <c r="S202" s="69" t="str">
        <f t="shared" si="43"/>
        <v>N/A</v>
      </c>
      <c r="T202" s="60"/>
    </row>
    <row r="203" spans="1:20" ht="16.5" customHeight="1" x14ac:dyDescent="0.35">
      <c r="A203" s="71" t="str">
        <f>IF(JAN_26!A203="","",JAN_26!A203)</f>
        <v>phenobartital 100mg</v>
      </c>
      <c r="B203" s="71" t="str">
        <f>IF(JAN_26!B203="","",JAN_26!B203)</f>
        <v>tablet</v>
      </c>
      <c r="C203" s="53">
        <f>IF(JAN_26!C203="","",JAN_26!C203)</f>
        <v>75</v>
      </c>
      <c r="D203" s="53">
        <f>IF(AUG_26!A203="","",AUG_26!F203)</f>
        <v>0</v>
      </c>
      <c r="E203" s="61"/>
      <c r="F203" s="53">
        <f t="shared" si="33"/>
        <v>0</v>
      </c>
      <c r="G203" s="61"/>
      <c r="H203" s="61"/>
      <c r="I203" s="53">
        <f t="shared" si="34"/>
        <v>0</v>
      </c>
      <c r="J203" s="53" t="str">
        <f t="shared" si="35"/>
        <v/>
      </c>
      <c r="K203" s="53">
        <f t="shared" si="36"/>
        <v>0</v>
      </c>
      <c r="L203" s="53">
        <f t="shared" si="37"/>
        <v>0</v>
      </c>
      <c r="M203" s="64">
        <f>IF(A203="",0,(IF(ISNUMBER(JUL_26!G203),JUL_26!G203,0)+IF(ISNUMBER(AUG_26!G203),AUG_26!G203,0)+IF(ISNUMBER(SEP_26!G203),SEP_26!G203,0))/3)</f>
        <v>0</v>
      </c>
      <c r="N203" s="64">
        <f t="shared" si="38"/>
        <v>0</v>
      </c>
      <c r="O203" s="64">
        <f t="shared" si="39"/>
        <v>0</v>
      </c>
      <c r="P203" s="64">
        <f t="shared" si="40"/>
        <v>0</v>
      </c>
      <c r="Q203" s="65" t="str">
        <f t="shared" si="41"/>
        <v/>
      </c>
      <c r="R203" s="66" t="str">
        <f t="shared" si="42"/>
        <v>STOCKOUT</v>
      </c>
      <c r="S203" s="66" t="str">
        <f t="shared" si="43"/>
        <v>N/A</v>
      </c>
      <c r="T203" s="60"/>
    </row>
    <row r="204" spans="1:20" ht="16.5" customHeight="1" x14ac:dyDescent="0.35">
      <c r="A204" s="72" t="str">
        <f>IF(JAN_26!A204="","",JAN_26!A204)</f>
        <v>Phosphalogel</v>
      </c>
      <c r="B204" s="72" t="str">
        <f>IF(JAN_26!B204="","",JAN_26!B204)</f>
        <v>sachet</v>
      </c>
      <c r="C204" s="55">
        <f>IF(JAN_26!C204="","",JAN_26!C204)</f>
        <v>200</v>
      </c>
      <c r="D204" s="55">
        <f>IF(AUG_26!A204="","",AUG_26!F204)</f>
        <v>0</v>
      </c>
      <c r="E204" s="61"/>
      <c r="F204" s="55">
        <f t="shared" si="33"/>
        <v>0</v>
      </c>
      <c r="G204" s="61"/>
      <c r="H204" s="61"/>
      <c r="I204" s="55">
        <f t="shared" si="34"/>
        <v>0</v>
      </c>
      <c r="J204" s="55" t="str">
        <f t="shared" si="35"/>
        <v/>
      </c>
      <c r="K204" s="55">
        <f t="shared" si="36"/>
        <v>0</v>
      </c>
      <c r="L204" s="55">
        <f t="shared" si="37"/>
        <v>0</v>
      </c>
      <c r="M204" s="67">
        <f>IF(A204="",0,(IF(ISNUMBER(JUL_26!G204),JUL_26!G204,0)+IF(ISNUMBER(AUG_26!G204),AUG_26!G204,0)+IF(ISNUMBER(SEP_26!G204),SEP_26!G204,0))/3)</f>
        <v>0</v>
      </c>
      <c r="N204" s="67">
        <f t="shared" si="38"/>
        <v>0</v>
      </c>
      <c r="O204" s="67">
        <f t="shared" si="39"/>
        <v>0</v>
      </c>
      <c r="P204" s="67">
        <f t="shared" si="40"/>
        <v>0</v>
      </c>
      <c r="Q204" s="68" t="str">
        <f t="shared" si="41"/>
        <v/>
      </c>
      <c r="R204" s="69" t="str">
        <f t="shared" si="42"/>
        <v>STOCKOUT</v>
      </c>
      <c r="S204" s="69" t="str">
        <f t="shared" si="43"/>
        <v>N/A</v>
      </c>
      <c r="T204" s="60"/>
    </row>
    <row r="205" spans="1:20" ht="16.5" customHeight="1" x14ac:dyDescent="0.35">
      <c r="A205" s="71" t="str">
        <f>IF(JAN_26!A205="","",JAN_26!A205)</f>
        <v>Piroxicam injection</v>
      </c>
      <c r="B205" s="71" t="str">
        <f>IF(JAN_26!B205="","",JAN_26!B205)</f>
        <v>box</v>
      </c>
      <c r="C205" s="53">
        <f>IF(JAN_26!C205="","",JAN_26!C205)</f>
        <v>500</v>
      </c>
      <c r="D205" s="53">
        <f>IF(AUG_26!A205="","",AUG_26!F205)</f>
        <v>0</v>
      </c>
      <c r="E205" s="61"/>
      <c r="F205" s="53">
        <f t="shared" si="33"/>
        <v>0</v>
      </c>
      <c r="G205" s="61"/>
      <c r="H205" s="61"/>
      <c r="I205" s="53">
        <f t="shared" si="34"/>
        <v>0</v>
      </c>
      <c r="J205" s="53" t="str">
        <f t="shared" si="35"/>
        <v/>
      </c>
      <c r="K205" s="53">
        <f t="shared" si="36"/>
        <v>0</v>
      </c>
      <c r="L205" s="53">
        <f t="shared" si="37"/>
        <v>0</v>
      </c>
      <c r="M205" s="64">
        <f>IF(A205="",0,(IF(ISNUMBER(JUL_26!G205),JUL_26!G205,0)+IF(ISNUMBER(AUG_26!G205),AUG_26!G205,0)+IF(ISNUMBER(SEP_26!G205),SEP_26!G205,0))/3)</f>
        <v>0</v>
      </c>
      <c r="N205" s="64">
        <f t="shared" si="38"/>
        <v>0</v>
      </c>
      <c r="O205" s="64">
        <f t="shared" si="39"/>
        <v>0</v>
      </c>
      <c r="P205" s="64">
        <f t="shared" si="40"/>
        <v>0</v>
      </c>
      <c r="Q205" s="65" t="str">
        <f t="shared" si="41"/>
        <v/>
      </c>
      <c r="R205" s="66" t="str">
        <f t="shared" si="42"/>
        <v>STOCKOUT</v>
      </c>
      <c r="S205" s="66" t="str">
        <f t="shared" si="43"/>
        <v>N/A</v>
      </c>
      <c r="T205" s="60"/>
    </row>
    <row r="206" spans="1:20" ht="16.5" customHeight="1" x14ac:dyDescent="0.35">
      <c r="A206" s="72" t="str">
        <f>IF(JAN_26!A206="","",JAN_26!A206)</f>
        <v>Piroxicam Tablets 20 mg</v>
      </c>
      <c r="B206" s="72" t="str">
        <f>IF(JAN_26!B206="","",JAN_26!B206)</f>
        <v>box</v>
      </c>
      <c r="C206" s="55">
        <f>IF(JAN_26!C206="","",JAN_26!C206)</f>
        <v>25</v>
      </c>
      <c r="D206" s="55">
        <f>IF(AUG_26!A206="","",AUG_26!F206)</f>
        <v>0</v>
      </c>
      <c r="E206" s="61"/>
      <c r="F206" s="55">
        <f t="shared" si="33"/>
        <v>0</v>
      </c>
      <c r="G206" s="61"/>
      <c r="H206" s="61"/>
      <c r="I206" s="55">
        <f t="shared" si="34"/>
        <v>0</v>
      </c>
      <c r="J206" s="55" t="str">
        <f t="shared" si="35"/>
        <v/>
      </c>
      <c r="K206" s="55">
        <f t="shared" si="36"/>
        <v>0</v>
      </c>
      <c r="L206" s="55">
        <f t="shared" si="37"/>
        <v>0</v>
      </c>
      <c r="M206" s="67">
        <f>IF(A206="",0,(IF(ISNUMBER(JUL_26!G206),JUL_26!G206,0)+IF(ISNUMBER(AUG_26!G206),AUG_26!G206,0)+IF(ISNUMBER(SEP_26!G206),SEP_26!G206,0))/3)</f>
        <v>0</v>
      </c>
      <c r="N206" s="67">
        <f t="shared" si="38"/>
        <v>0</v>
      </c>
      <c r="O206" s="67">
        <f t="shared" si="39"/>
        <v>0</v>
      </c>
      <c r="P206" s="67">
        <f t="shared" si="40"/>
        <v>0</v>
      </c>
      <c r="Q206" s="68" t="str">
        <f t="shared" si="41"/>
        <v/>
      </c>
      <c r="R206" s="69" t="str">
        <f t="shared" si="42"/>
        <v>STOCKOUT</v>
      </c>
      <c r="S206" s="69" t="str">
        <f t="shared" si="43"/>
        <v>N/A</v>
      </c>
      <c r="T206" s="60"/>
    </row>
    <row r="207" spans="1:20" ht="16.5" customHeight="1" x14ac:dyDescent="0.35">
      <c r="A207" s="71" t="str">
        <f>IF(JAN_26!A207="","",JAN_26!A207)</f>
        <v>plaster</v>
      </c>
      <c r="B207" s="71" t="str">
        <f>IF(JAN_26!B207="","",JAN_26!B207)</f>
        <v>item</v>
      </c>
      <c r="C207" s="53">
        <f>IF(JAN_26!C207="","",JAN_26!C207)</f>
        <v>2000</v>
      </c>
      <c r="D207" s="53">
        <f>IF(AUG_26!A207="","",AUG_26!F207)</f>
        <v>15</v>
      </c>
      <c r="E207" s="61"/>
      <c r="F207" s="53">
        <f t="shared" si="33"/>
        <v>15</v>
      </c>
      <c r="G207" s="61"/>
      <c r="H207" s="61"/>
      <c r="I207" s="53">
        <f t="shared" si="34"/>
        <v>0</v>
      </c>
      <c r="J207" s="53" t="str">
        <f t="shared" si="35"/>
        <v/>
      </c>
      <c r="K207" s="53">
        <f t="shared" si="36"/>
        <v>0</v>
      </c>
      <c r="L207" s="53">
        <f t="shared" si="37"/>
        <v>30000</v>
      </c>
      <c r="M207" s="64">
        <f>IF(A207="",0,(IF(ISNUMBER(JUL_26!G207),JUL_26!G207,0)+IF(ISNUMBER(AUG_26!G207),AUG_26!G207,0)+IF(ISNUMBER(SEP_26!G207),SEP_26!G207,0))/3)</f>
        <v>0</v>
      </c>
      <c r="N207" s="64">
        <f t="shared" si="38"/>
        <v>0</v>
      </c>
      <c r="O207" s="64">
        <f t="shared" si="39"/>
        <v>0</v>
      </c>
      <c r="P207" s="64">
        <f t="shared" si="40"/>
        <v>0</v>
      </c>
      <c r="Q207" s="65" t="str">
        <f t="shared" si="41"/>
        <v/>
      </c>
      <c r="R207" s="66" t="str">
        <f t="shared" si="42"/>
        <v>OVERSTOCK</v>
      </c>
      <c r="S207" s="66" t="str">
        <f t="shared" si="43"/>
        <v>N/A</v>
      </c>
      <c r="T207" s="60"/>
    </row>
    <row r="208" spans="1:20" ht="16.5" customHeight="1" x14ac:dyDescent="0.35">
      <c r="A208" s="72" t="str">
        <f>IF(JAN_26!A208="","",JAN_26!A208)</f>
        <v>polyglan(5-0)</v>
      </c>
      <c r="B208" s="72" t="str">
        <f>IF(JAN_26!B208="","",JAN_26!B208)</f>
        <v>item</v>
      </c>
      <c r="C208" s="55">
        <f>IF(JAN_26!C208="","",JAN_26!C208)</f>
        <v>2000</v>
      </c>
      <c r="D208" s="55">
        <f>IF(AUG_26!A208="","",AUG_26!F208)</f>
        <v>0</v>
      </c>
      <c r="E208" s="61"/>
      <c r="F208" s="55">
        <f t="shared" si="33"/>
        <v>0</v>
      </c>
      <c r="G208" s="61"/>
      <c r="H208" s="61"/>
      <c r="I208" s="55">
        <f t="shared" si="34"/>
        <v>0</v>
      </c>
      <c r="J208" s="55" t="str">
        <f t="shared" si="35"/>
        <v/>
      </c>
      <c r="K208" s="55">
        <f t="shared" si="36"/>
        <v>0</v>
      </c>
      <c r="L208" s="55">
        <f t="shared" si="37"/>
        <v>0</v>
      </c>
      <c r="M208" s="67">
        <f>IF(A208="",0,(IF(ISNUMBER(JUL_26!G208),JUL_26!G208,0)+IF(ISNUMBER(AUG_26!G208),AUG_26!G208,0)+IF(ISNUMBER(SEP_26!G208),SEP_26!G208,0))/3)</f>
        <v>0</v>
      </c>
      <c r="N208" s="67">
        <f t="shared" si="38"/>
        <v>0</v>
      </c>
      <c r="O208" s="67">
        <f t="shared" si="39"/>
        <v>0</v>
      </c>
      <c r="P208" s="67">
        <f t="shared" si="40"/>
        <v>0</v>
      </c>
      <c r="Q208" s="68" t="str">
        <f t="shared" si="41"/>
        <v/>
      </c>
      <c r="R208" s="69" t="str">
        <f t="shared" si="42"/>
        <v>STOCKOUT</v>
      </c>
      <c r="S208" s="69" t="str">
        <f t="shared" si="43"/>
        <v>N/A</v>
      </c>
      <c r="T208" s="60"/>
    </row>
    <row r="209" spans="1:20" ht="16.5" customHeight="1" x14ac:dyDescent="0.35">
      <c r="A209" s="71" t="str">
        <f>IF(JAN_26!A209="","",JAN_26!A209)</f>
        <v>Polygynax ovule</v>
      </c>
      <c r="B209" s="71" t="str">
        <f>IF(JAN_26!B209="","",JAN_26!B209)</f>
        <v>packet</v>
      </c>
      <c r="C209" s="53">
        <f>IF(JAN_26!C209="","",JAN_26!C209)</f>
        <v>4500</v>
      </c>
      <c r="D209" s="53">
        <f>IF(AUG_26!A209="","",AUG_26!F209)</f>
        <v>0</v>
      </c>
      <c r="E209" s="61"/>
      <c r="F209" s="53">
        <f t="shared" si="33"/>
        <v>0</v>
      </c>
      <c r="G209" s="61"/>
      <c r="H209" s="61"/>
      <c r="I209" s="53">
        <f t="shared" si="34"/>
        <v>0</v>
      </c>
      <c r="J209" s="53" t="str">
        <f t="shared" si="35"/>
        <v/>
      </c>
      <c r="K209" s="53">
        <f t="shared" si="36"/>
        <v>0</v>
      </c>
      <c r="L209" s="53">
        <f t="shared" si="37"/>
        <v>0</v>
      </c>
      <c r="M209" s="64">
        <f>IF(A209="",0,(IF(ISNUMBER(JUL_26!G209),JUL_26!G209,0)+IF(ISNUMBER(AUG_26!G209),AUG_26!G209,0)+IF(ISNUMBER(SEP_26!G209),SEP_26!G209,0))/3)</f>
        <v>0</v>
      </c>
      <c r="N209" s="64">
        <f t="shared" si="38"/>
        <v>0</v>
      </c>
      <c r="O209" s="64">
        <f t="shared" si="39"/>
        <v>0</v>
      </c>
      <c r="P209" s="64">
        <f t="shared" si="40"/>
        <v>0</v>
      </c>
      <c r="Q209" s="65" t="str">
        <f t="shared" si="41"/>
        <v/>
      </c>
      <c r="R209" s="66" t="str">
        <f t="shared" si="42"/>
        <v>STOCKOUT</v>
      </c>
      <c r="S209" s="66" t="str">
        <f t="shared" si="43"/>
        <v>N/A</v>
      </c>
      <c r="T209" s="60"/>
    </row>
    <row r="210" spans="1:20" ht="16.5" customHeight="1" x14ac:dyDescent="0.35">
      <c r="A210" s="72" t="str">
        <f>IF(JAN_26!A210="","",JAN_26!A210)</f>
        <v>postino</v>
      </c>
      <c r="B210" s="72" t="str">
        <f>IF(JAN_26!B210="","",JAN_26!B210)</f>
        <v>table</v>
      </c>
      <c r="C210" s="55">
        <f>IF(JAN_26!C210="","",JAN_26!C210)</f>
        <v>500</v>
      </c>
      <c r="D210" s="55">
        <f>IF(AUG_26!A210="","",AUG_26!F210)</f>
        <v>0</v>
      </c>
      <c r="E210" s="61"/>
      <c r="F210" s="55">
        <f t="shared" si="33"/>
        <v>0</v>
      </c>
      <c r="G210" s="61"/>
      <c r="H210" s="61"/>
      <c r="I210" s="55">
        <f t="shared" si="34"/>
        <v>0</v>
      </c>
      <c r="J210" s="55" t="str">
        <f t="shared" si="35"/>
        <v/>
      </c>
      <c r="K210" s="55">
        <f t="shared" si="36"/>
        <v>0</v>
      </c>
      <c r="L210" s="55">
        <f t="shared" si="37"/>
        <v>0</v>
      </c>
      <c r="M210" s="67">
        <f>IF(A210="",0,(IF(ISNUMBER(JUL_26!G210),JUL_26!G210,0)+IF(ISNUMBER(AUG_26!G210),AUG_26!G210,0)+IF(ISNUMBER(SEP_26!G210),SEP_26!G210,0))/3)</f>
        <v>0</v>
      </c>
      <c r="N210" s="67">
        <f t="shared" si="38"/>
        <v>0</v>
      </c>
      <c r="O210" s="67">
        <f t="shared" si="39"/>
        <v>0</v>
      </c>
      <c r="P210" s="67">
        <f t="shared" si="40"/>
        <v>0</v>
      </c>
      <c r="Q210" s="68" t="str">
        <f t="shared" si="41"/>
        <v/>
      </c>
      <c r="R210" s="69" t="str">
        <f t="shared" si="42"/>
        <v>STOCKOUT</v>
      </c>
      <c r="S210" s="69" t="str">
        <f t="shared" si="43"/>
        <v>N/A</v>
      </c>
      <c r="T210" s="60"/>
    </row>
    <row r="211" spans="1:20" ht="16.5" customHeight="1" x14ac:dyDescent="0.35">
      <c r="A211" s="71" t="str">
        <f>IF(JAN_26!A211="","",JAN_26!A211)</f>
        <v>Pottassium chloride inj</v>
      </c>
      <c r="B211" s="71" t="str">
        <f>IF(JAN_26!B211="","",JAN_26!B211)</f>
        <v>amp</v>
      </c>
      <c r="C211" s="53">
        <f>IF(JAN_26!C211="","",JAN_26!C211)</f>
        <v>1000</v>
      </c>
      <c r="D211" s="53">
        <f>IF(AUG_26!A211="","",AUG_26!F211)</f>
        <v>0</v>
      </c>
      <c r="E211" s="61"/>
      <c r="F211" s="53">
        <f t="shared" si="33"/>
        <v>0</v>
      </c>
      <c r="G211" s="61"/>
      <c r="H211" s="61"/>
      <c r="I211" s="53">
        <f t="shared" si="34"/>
        <v>0</v>
      </c>
      <c r="J211" s="53" t="str">
        <f t="shared" si="35"/>
        <v/>
      </c>
      <c r="K211" s="53">
        <f t="shared" si="36"/>
        <v>0</v>
      </c>
      <c r="L211" s="53">
        <f t="shared" si="37"/>
        <v>0</v>
      </c>
      <c r="M211" s="64">
        <f>IF(A211="",0,(IF(ISNUMBER(JUL_26!G211),JUL_26!G211,0)+IF(ISNUMBER(AUG_26!G211),AUG_26!G211,0)+IF(ISNUMBER(SEP_26!G211),SEP_26!G211,0))/3)</f>
        <v>0</v>
      </c>
      <c r="N211" s="64">
        <f t="shared" si="38"/>
        <v>0</v>
      </c>
      <c r="O211" s="64">
        <f t="shared" si="39"/>
        <v>0</v>
      </c>
      <c r="P211" s="64">
        <f t="shared" si="40"/>
        <v>0</v>
      </c>
      <c r="Q211" s="65" t="str">
        <f t="shared" si="41"/>
        <v/>
      </c>
      <c r="R211" s="66" t="str">
        <f t="shared" si="42"/>
        <v>STOCKOUT</v>
      </c>
      <c r="S211" s="66" t="str">
        <f t="shared" si="43"/>
        <v>N/A</v>
      </c>
      <c r="T211" s="60"/>
    </row>
    <row r="212" spans="1:20" ht="16.5" customHeight="1" x14ac:dyDescent="0.35">
      <c r="A212" s="72" t="str">
        <f>IF(JAN_26!A212="","",JAN_26!A212)</f>
        <v>Prednisolone tabs</v>
      </c>
      <c r="B212" s="72" t="str">
        <f>IF(JAN_26!B212="","",JAN_26!B212)</f>
        <v>tablet</v>
      </c>
      <c r="C212" s="55">
        <f>IF(JAN_26!C212="","",JAN_26!C212)</f>
        <v>20</v>
      </c>
      <c r="D212" s="55">
        <f>IF(AUG_26!A212="","",AUG_26!F212)</f>
        <v>140</v>
      </c>
      <c r="E212" s="61"/>
      <c r="F212" s="55">
        <f t="shared" si="33"/>
        <v>140</v>
      </c>
      <c r="G212" s="61"/>
      <c r="H212" s="61"/>
      <c r="I212" s="55">
        <f t="shared" si="34"/>
        <v>0</v>
      </c>
      <c r="J212" s="55" t="str">
        <f t="shared" si="35"/>
        <v/>
      </c>
      <c r="K212" s="55">
        <f t="shared" si="36"/>
        <v>0</v>
      </c>
      <c r="L212" s="55">
        <f t="shared" si="37"/>
        <v>2800</v>
      </c>
      <c r="M212" s="67">
        <f>IF(A212="",0,(IF(ISNUMBER(JUL_26!G212),JUL_26!G212,0)+IF(ISNUMBER(AUG_26!G212),AUG_26!G212,0)+IF(ISNUMBER(SEP_26!G212),SEP_26!G212,0))/3)</f>
        <v>0</v>
      </c>
      <c r="N212" s="67">
        <f t="shared" si="38"/>
        <v>0</v>
      </c>
      <c r="O212" s="67">
        <f t="shared" si="39"/>
        <v>0</v>
      </c>
      <c r="P212" s="67">
        <f t="shared" si="40"/>
        <v>0</v>
      </c>
      <c r="Q212" s="68" t="str">
        <f t="shared" si="41"/>
        <v/>
      </c>
      <c r="R212" s="69" t="str">
        <f t="shared" si="42"/>
        <v>OVERSTOCK</v>
      </c>
      <c r="S212" s="69" t="str">
        <f t="shared" si="43"/>
        <v>N/A</v>
      </c>
      <c r="T212" s="60"/>
    </row>
    <row r="213" spans="1:20" ht="16.5" customHeight="1" x14ac:dyDescent="0.35">
      <c r="A213" s="71" t="str">
        <f>IF(JAN_26!A213="","",JAN_26!A213)</f>
        <v>Propanolol</v>
      </c>
      <c r="B213" s="71" t="str">
        <f>IF(JAN_26!B213="","",JAN_26!B213)</f>
        <v>tablet</v>
      </c>
      <c r="C213" s="53" t="str">
        <f>IF(JAN_26!C213="","",JAN_26!C213)</f>
        <v/>
      </c>
      <c r="D213" s="53">
        <f>IF(AUG_26!A213="","",AUG_26!F213)</f>
        <v>0</v>
      </c>
      <c r="E213" s="61"/>
      <c r="F213" s="53">
        <f t="shared" si="33"/>
        <v>0</v>
      </c>
      <c r="G213" s="61"/>
      <c r="H213" s="61"/>
      <c r="I213" s="53">
        <f t="shared" si="34"/>
        <v>0</v>
      </c>
      <c r="J213" s="53" t="str">
        <f t="shared" si="35"/>
        <v/>
      </c>
      <c r="K213" s="53">
        <f t="shared" si="36"/>
        <v>0</v>
      </c>
      <c r="L213" s="53">
        <f t="shared" si="37"/>
        <v>0</v>
      </c>
      <c r="M213" s="64">
        <f>IF(A213="",0,(IF(ISNUMBER(JUL_26!G213),JUL_26!G213,0)+IF(ISNUMBER(AUG_26!G213),AUG_26!G213,0)+IF(ISNUMBER(SEP_26!G213),SEP_26!G213,0))/3)</f>
        <v>0</v>
      </c>
      <c r="N213" s="64">
        <f t="shared" si="38"/>
        <v>0</v>
      </c>
      <c r="O213" s="64">
        <f t="shared" si="39"/>
        <v>0</v>
      </c>
      <c r="P213" s="64">
        <f t="shared" si="40"/>
        <v>0</v>
      </c>
      <c r="Q213" s="65" t="str">
        <f t="shared" si="41"/>
        <v/>
      </c>
      <c r="R213" s="66" t="str">
        <f t="shared" si="42"/>
        <v>STOCKOUT</v>
      </c>
      <c r="S213" s="66" t="str">
        <f t="shared" si="43"/>
        <v>N/A</v>
      </c>
      <c r="T213" s="60"/>
    </row>
    <row r="214" spans="1:20" ht="16.5" customHeight="1" x14ac:dyDescent="0.35">
      <c r="A214" s="72" t="str">
        <f>IF(JAN_26!A214="","",JAN_26!A214)</f>
        <v>Quinine injection</v>
      </c>
      <c r="B214" s="72" t="str">
        <f>IF(JAN_26!B214="","",JAN_26!B214)</f>
        <v>amp</v>
      </c>
      <c r="C214" s="55">
        <f>IF(JAN_26!C214="","",JAN_26!C214)</f>
        <v>300</v>
      </c>
      <c r="D214" s="55">
        <f>IF(AUG_26!A214="","",AUG_26!F214)</f>
        <v>100</v>
      </c>
      <c r="E214" s="61"/>
      <c r="F214" s="55">
        <f t="shared" si="33"/>
        <v>100</v>
      </c>
      <c r="G214" s="61"/>
      <c r="H214" s="61"/>
      <c r="I214" s="55">
        <f t="shared" si="34"/>
        <v>0</v>
      </c>
      <c r="J214" s="55" t="str">
        <f t="shared" si="35"/>
        <v/>
      </c>
      <c r="K214" s="55">
        <f t="shared" si="36"/>
        <v>0</v>
      </c>
      <c r="L214" s="55">
        <f t="shared" si="37"/>
        <v>30000</v>
      </c>
      <c r="M214" s="67">
        <f>IF(A214="",0,(IF(ISNUMBER(JUL_26!G214),JUL_26!G214,0)+IF(ISNUMBER(AUG_26!G214),AUG_26!G214,0)+IF(ISNUMBER(SEP_26!G214),SEP_26!G214,0))/3)</f>
        <v>0</v>
      </c>
      <c r="N214" s="67">
        <f t="shared" si="38"/>
        <v>0</v>
      </c>
      <c r="O214" s="67">
        <f t="shared" si="39"/>
        <v>0</v>
      </c>
      <c r="P214" s="67">
        <f t="shared" si="40"/>
        <v>0</v>
      </c>
      <c r="Q214" s="68" t="str">
        <f t="shared" si="41"/>
        <v/>
      </c>
      <c r="R214" s="69" t="str">
        <f t="shared" si="42"/>
        <v>OVERSTOCK</v>
      </c>
      <c r="S214" s="69" t="str">
        <f t="shared" si="43"/>
        <v>N/A</v>
      </c>
      <c r="T214" s="60"/>
    </row>
    <row r="215" spans="1:20" ht="16.5" customHeight="1" x14ac:dyDescent="0.35">
      <c r="A215" s="71" t="str">
        <f>IF(JAN_26!A215="","",JAN_26!A215)</f>
        <v>Quinine tablets</v>
      </c>
      <c r="B215" s="71" t="str">
        <f>IF(JAN_26!B215="","",JAN_26!B215)</f>
        <v>tablet</v>
      </c>
      <c r="C215" s="53" t="str">
        <f>IF(JAN_26!C215="","",JAN_26!C215)</f>
        <v/>
      </c>
      <c r="D215" s="53">
        <f>IF(AUG_26!A215="","",AUG_26!F215)</f>
        <v>0</v>
      </c>
      <c r="E215" s="61"/>
      <c r="F215" s="53">
        <f t="shared" si="33"/>
        <v>0</v>
      </c>
      <c r="G215" s="61"/>
      <c r="H215" s="61"/>
      <c r="I215" s="53">
        <f t="shared" si="34"/>
        <v>0</v>
      </c>
      <c r="J215" s="53" t="str">
        <f t="shared" si="35"/>
        <v/>
      </c>
      <c r="K215" s="53">
        <f t="shared" si="36"/>
        <v>0</v>
      </c>
      <c r="L215" s="53">
        <f t="shared" si="37"/>
        <v>0</v>
      </c>
      <c r="M215" s="64">
        <f>IF(A215="",0,(IF(ISNUMBER(JUL_26!G215),JUL_26!G215,0)+IF(ISNUMBER(AUG_26!G215),AUG_26!G215,0)+IF(ISNUMBER(SEP_26!G215),SEP_26!G215,0))/3)</f>
        <v>0</v>
      </c>
      <c r="N215" s="64">
        <f t="shared" si="38"/>
        <v>0</v>
      </c>
      <c r="O215" s="64">
        <f t="shared" si="39"/>
        <v>0</v>
      </c>
      <c r="P215" s="64">
        <f t="shared" si="40"/>
        <v>0</v>
      </c>
      <c r="Q215" s="65" t="str">
        <f t="shared" si="41"/>
        <v/>
      </c>
      <c r="R215" s="66" t="str">
        <f t="shared" si="42"/>
        <v>STOCKOUT</v>
      </c>
      <c r="S215" s="66" t="str">
        <f t="shared" si="43"/>
        <v>N/A</v>
      </c>
      <c r="T215" s="60"/>
    </row>
    <row r="216" spans="1:20" ht="16.5" customHeight="1" x14ac:dyDescent="0.35">
      <c r="A216" s="72" t="str">
        <f>IF(JAN_26!A216="","",JAN_26!A216)</f>
        <v>Ranitidine 25mg/ml inj</v>
      </c>
      <c r="B216" s="72" t="str">
        <f>IF(JAN_26!B216="","",JAN_26!B216)</f>
        <v>inj</v>
      </c>
      <c r="C216" s="55">
        <f>IF(JAN_26!C216="","",JAN_26!C216)</f>
        <v>200</v>
      </c>
      <c r="D216" s="55">
        <f>IF(AUG_26!A216="","",AUG_26!F216)</f>
        <v>150</v>
      </c>
      <c r="E216" s="61"/>
      <c r="F216" s="55">
        <f t="shared" si="33"/>
        <v>150</v>
      </c>
      <c r="G216" s="61"/>
      <c r="H216" s="61"/>
      <c r="I216" s="55">
        <f t="shared" si="34"/>
        <v>0</v>
      </c>
      <c r="J216" s="55" t="str">
        <f t="shared" si="35"/>
        <v/>
      </c>
      <c r="K216" s="55">
        <f t="shared" si="36"/>
        <v>0</v>
      </c>
      <c r="L216" s="55">
        <f t="shared" si="37"/>
        <v>30000</v>
      </c>
      <c r="M216" s="67">
        <f>IF(A216="",0,(IF(ISNUMBER(JUL_26!G216),JUL_26!G216,0)+IF(ISNUMBER(AUG_26!G216),AUG_26!G216,0)+IF(ISNUMBER(SEP_26!G216),SEP_26!G216,0))/3)</f>
        <v>0</v>
      </c>
      <c r="N216" s="67">
        <f t="shared" si="38"/>
        <v>0</v>
      </c>
      <c r="O216" s="67">
        <f t="shared" si="39"/>
        <v>0</v>
      </c>
      <c r="P216" s="67">
        <f t="shared" si="40"/>
        <v>0</v>
      </c>
      <c r="Q216" s="68" t="str">
        <f t="shared" si="41"/>
        <v/>
      </c>
      <c r="R216" s="69" t="str">
        <f t="shared" si="42"/>
        <v>OVERSTOCK</v>
      </c>
      <c r="S216" s="69" t="str">
        <f t="shared" si="43"/>
        <v>N/A</v>
      </c>
      <c r="T216" s="60"/>
    </row>
    <row r="217" spans="1:20" ht="16.5" customHeight="1" x14ac:dyDescent="0.35">
      <c r="A217" s="71" t="str">
        <f>IF(JAN_26!A217="","",JAN_26!A217)</f>
        <v>RDT</v>
      </c>
      <c r="B217" s="71" t="str">
        <f>IF(JAN_26!B217="","",JAN_26!B217)</f>
        <v>item</v>
      </c>
      <c r="C217" s="53">
        <f>IF(JAN_26!C217="","",JAN_26!C217)</f>
        <v>500</v>
      </c>
      <c r="D217" s="53">
        <f>IF(AUG_26!A217="","",AUG_26!F217)</f>
        <v>0</v>
      </c>
      <c r="E217" s="61"/>
      <c r="F217" s="53">
        <f t="shared" si="33"/>
        <v>0</v>
      </c>
      <c r="G217" s="61"/>
      <c r="H217" s="61"/>
      <c r="I217" s="53">
        <f t="shared" si="34"/>
        <v>0</v>
      </c>
      <c r="J217" s="53" t="str">
        <f t="shared" si="35"/>
        <v/>
      </c>
      <c r="K217" s="53">
        <f t="shared" si="36"/>
        <v>0</v>
      </c>
      <c r="L217" s="53">
        <f t="shared" si="37"/>
        <v>0</v>
      </c>
      <c r="M217" s="64">
        <f>IF(A217="",0,(IF(ISNUMBER(JUL_26!G217),JUL_26!G217,0)+IF(ISNUMBER(AUG_26!G217),AUG_26!G217,0)+IF(ISNUMBER(SEP_26!G217),SEP_26!G217,0))/3)</f>
        <v>0</v>
      </c>
      <c r="N217" s="64">
        <f t="shared" si="38"/>
        <v>0</v>
      </c>
      <c r="O217" s="64">
        <f t="shared" si="39"/>
        <v>0</v>
      </c>
      <c r="P217" s="64">
        <f t="shared" si="40"/>
        <v>0</v>
      </c>
      <c r="Q217" s="65" t="str">
        <f t="shared" si="41"/>
        <v/>
      </c>
      <c r="R217" s="66" t="str">
        <f t="shared" si="42"/>
        <v>STOCKOUT</v>
      </c>
      <c r="S217" s="66" t="str">
        <f t="shared" si="43"/>
        <v>N/A</v>
      </c>
      <c r="T217" s="60"/>
    </row>
    <row r="218" spans="1:20" ht="16.5" customHeight="1" x14ac:dyDescent="0.35">
      <c r="A218" s="72" t="str">
        <f>IF(JAN_26!A218="","",JAN_26!A218)</f>
        <v>Reneve plus caps</v>
      </c>
      <c r="B218" s="72" t="str">
        <f>IF(JAN_26!B218="","",JAN_26!B218)</f>
        <v>tab</v>
      </c>
      <c r="C218" s="55">
        <f>IF(JAN_26!C218="","",JAN_26!C218)</f>
        <v>230</v>
      </c>
      <c r="D218" s="55">
        <f>IF(AUG_26!A218="","",AUG_26!F218)</f>
        <v>0</v>
      </c>
      <c r="E218" s="61"/>
      <c r="F218" s="55">
        <f t="shared" si="33"/>
        <v>0</v>
      </c>
      <c r="G218" s="61"/>
      <c r="H218" s="61"/>
      <c r="I218" s="55">
        <f t="shared" si="34"/>
        <v>0</v>
      </c>
      <c r="J218" s="55" t="str">
        <f t="shared" si="35"/>
        <v/>
      </c>
      <c r="K218" s="55">
        <f t="shared" si="36"/>
        <v>0</v>
      </c>
      <c r="L218" s="55">
        <f t="shared" si="37"/>
        <v>0</v>
      </c>
      <c r="M218" s="67">
        <f>IF(A218="",0,(IF(ISNUMBER(JUL_26!G218),JUL_26!G218,0)+IF(ISNUMBER(AUG_26!G218),AUG_26!G218,0)+IF(ISNUMBER(SEP_26!G218),SEP_26!G218,0))/3)</f>
        <v>0</v>
      </c>
      <c r="N218" s="67">
        <f t="shared" si="38"/>
        <v>0</v>
      </c>
      <c r="O218" s="67">
        <f t="shared" si="39"/>
        <v>0</v>
      </c>
      <c r="P218" s="67">
        <f t="shared" si="40"/>
        <v>0</v>
      </c>
      <c r="Q218" s="68" t="str">
        <f t="shared" si="41"/>
        <v/>
      </c>
      <c r="R218" s="69" t="str">
        <f t="shared" si="42"/>
        <v>STOCKOUT</v>
      </c>
      <c r="S218" s="69" t="str">
        <f t="shared" si="43"/>
        <v>N/A</v>
      </c>
      <c r="T218" s="60"/>
    </row>
    <row r="219" spans="1:20" ht="16.5" customHeight="1" x14ac:dyDescent="0.35">
      <c r="A219" s="71" t="str">
        <f>IF(JAN_26!A219="","",JAN_26!A219)</f>
        <v>RINGER LACTATE 500CC</v>
      </c>
      <c r="B219" s="71" t="str">
        <f>IF(JAN_26!B219="","",JAN_26!B219)</f>
        <v>Item</v>
      </c>
      <c r="C219" s="53">
        <f>IF(JAN_26!C219="","",JAN_26!C219)</f>
        <v>1000</v>
      </c>
      <c r="D219" s="53">
        <f>IF(AUG_26!A219="","",AUG_26!F219)</f>
        <v>0</v>
      </c>
      <c r="E219" s="61"/>
      <c r="F219" s="53">
        <f t="shared" si="33"/>
        <v>0</v>
      </c>
      <c r="G219" s="61"/>
      <c r="H219" s="61"/>
      <c r="I219" s="53">
        <f t="shared" si="34"/>
        <v>0</v>
      </c>
      <c r="J219" s="53" t="str">
        <f t="shared" si="35"/>
        <v/>
      </c>
      <c r="K219" s="53">
        <f t="shared" si="36"/>
        <v>0</v>
      </c>
      <c r="L219" s="53">
        <f t="shared" si="37"/>
        <v>0</v>
      </c>
      <c r="M219" s="64">
        <f>IF(A219="",0,(IF(ISNUMBER(JUL_26!G219),JUL_26!G219,0)+IF(ISNUMBER(AUG_26!G219),AUG_26!G219,0)+IF(ISNUMBER(SEP_26!G219),SEP_26!G219,0))/3)</f>
        <v>0</v>
      </c>
      <c r="N219" s="64">
        <f t="shared" si="38"/>
        <v>0</v>
      </c>
      <c r="O219" s="64">
        <f t="shared" si="39"/>
        <v>0</v>
      </c>
      <c r="P219" s="64">
        <f t="shared" si="40"/>
        <v>0</v>
      </c>
      <c r="Q219" s="65" t="str">
        <f t="shared" si="41"/>
        <v/>
      </c>
      <c r="R219" s="66" t="str">
        <f t="shared" si="42"/>
        <v>STOCKOUT</v>
      </c>
      <c r="S219" s="66" t="str">
        <f t="shared" si="43"/>
        <v>N/A</v>
      </c>
      <c r="T219" s="60"/>
    </row>
    <row r="220" spans="1:20" ht="16.5" customHeight="1" x14ac:dyDescent="0.35">
      <c r="A220" s="72" t="str">
        <f>IF(JAN_26!A220="","",JAN_26!A220)</f>
        <v>Sabutamol Injection</v>
      </c>
      <c r="B220" s="72" t="str">
        <f>IF(JAN_26!B220="","",JAN_26!B220)</f>
        <v>amp</v>
      </c>
      <c r="C220" s="55">
        <f>IF(JAN_26!C220="","",JAN_26!C220)</f>
        <v>500</v>
      </c>
      <c r="D220" s="55">
        <f>IF(AUG_26!A220="","",AUG_26!F220)</f>
        <v>0</v>
      </c>
      <c r="E220" s="61"/>
      <c r="F220" s="55">
        <f t="shared" si="33"/>
        <v>0</v>
      </c>
      <c r="G220" s="61"/>
      <c r="H220" s="61"/>
      <c r="I220" s="55">
        <f t="shared" si="34"/>
        <v>0</v>
      </c>
      <c r="J220" s="55" t="str">
        <f t="shared" si="35"/>
        <v/>
      </c>
      <c r="K220" s="55">
        <f t="shared" si="36"/>
        <v>0</v>
      </c>
      <c r="L220" s="55">
        <f t="shared" si="37"/>
        <v>0</v>
      </c>
      <c r="M220" s="67">
        <f>IF(A220="",0,(IF(ISNUMBER(JUL_26!G220),JUL_26!G220,0)+IF(ISNUMBER(AUG_26!G220),AUG_26!G220,0)+IF(ISNUMBER(SEP_26!G220),SEP_26!G220,0))/3)</f>
        <v>0</v>
      </c>
      <c r="N220" s="67">
        <f t="shared" si="38"/>
        <v>0</v>
      </c>
      <c r="O220" s="67">
        <f t="shared" si="39"/>
        <v>0</v>
      </c>
      <c r="P220" s="67">
        <f t="shared" si="40"/>
        <v>0</v>
      </c>
      <c r="Q220" s="68" t="str">
        <f t="shared" si="41"/>
        <v/>
      </c>
      <c r="R220" s="69" t="str">
        <f t="shared" si="42"/>
        <v>STOCKOUT</v>
      </c>
      <c r="S220" s="69" t="str">
        <f t="shared" si="43"/>
        <v>N/A</v>
      </c>
      <c r="T220" s="60"/>
    </row>
    <row r="221" spans="1:20" ht="16.5" customHeight="1" x14ac:dyDescent="0.35">
      <c r="A221" s="71" t="str">
        <f>IF(JAN_26!A221="","",JAN_26!A221)</f>
        <v>salbutamol tab</v>
      </c>
      <c r="B221" s="71" t="str">
        <f>IF(JAN_26!B221="","",JAN_26!B221)</f>
        <v>tablet</v>
      </c>
      <c r="C221" s="53">
        <f>IF(JAN_26!C221="","",JAN_26!C221)</f>
        <v>50</v>
      </c>
      <c r="D221" s="53">
        <f>IF(AUG_26!A221="","",AUG_26!F221)</f>
        <v>0</v>
      </c>
      <c r="E221" s="61"/>
      <c r="F221" s="53">
        <f t="shared" si="33"/>
        <v>0</v>
      </c>
      <c r="G221" s="61"/>
      <c r="H221" s="61"/>
      <c r="I221" s="53">
        <f t="shared" si="34"/>
        <v>0</v>
      </c>
      <c r="J221" s="53" t="str">
        <f t="shared" si="35"/>
        <v/>
      </c>
      <c r="K221" s="53">
        <f t="shared" si="36"/>
        <v>0</v>
      </c>
      <c r="L221" s="53">
        <f t="shared" si="37"/>
        <v>0</v>
      </c>
      <c r="M221" s="64">
        <f>IF(A221="",0,(IF(ISNUMBER(JUL_26!G221),JUL_26!G221,0)+IF(ISNUMBER(AUG_26!G221),AUG_26!G221,0)+IF(ISNUMBER(SEP_26!G221),SEP_26!G221,0))/3)</f>
        <v>0</v>
      </c>
      <c r="N221" s="64">
        <f t="shared" si="38"/>
        <v>0</v>
      </c>
      <c r="O221" s="64">
        <f t="shared" si="39"/>
        <v>0</v>
      </c>
      <c r="P221" s="64">
        <f t="shared" si="40"/>
        <v>0</v>
      </c>
      <c r="Q221" s="65" t="str">
        <f t="shared" si="41"/>
        <v/>
      </c>
      <c r="R221" s="66" t="str">
        <f t="shared" si="42"/>
        <v>STOCKOUT</v>
      </c>
      <c r="S221" s="66" t="str">
        <f t="shared" si="43"/>
        <v>N/A</v>
      </c>
      <c r="T221" s="60"/>
    </row>
    <row r="222" spans="1:20" ht="16.5" customHeight="1" x14ac:dyDescent="0.35">
      <c r="A222" s="72" t="str">
        <f>IF(JAN_26!A222="","",JAN_26!A222)</f>
        <v>Spasfon Injetion</v>
      </c>
      <c r="B222" s="72" t="str">
        <f>IF(JAN_26!B222="","",JAN_26!B222)</f>
        <v>amp</v>
      </c>
      <c r="C222" s="55">
        <f>IF(JAN_26!C222="","",JAN_26!C222)</f>
        <v>500</v>
      </c>
      <c r="D222" s="55">
        <f>IF(AUG_26!A222="","",AUG_26!F222)</f>
        <v>0</v>
      </c>
      <c r="E222" s="61"/>
      <c r="F222" s="55">
        <f t="shared" si="33"/>
        <v>0</v>
      </c>
      <c r="G222" s="61"/>
      <c r="H222" s="61"/>
      <c r="I222" s="55">
        <f t="shared" si="34"/>
        <v>0</v>
      </c>
      <c r="J222" s="55" t="str">
        <f t="shared" si="35"/>
        <v/>
      </c>
      <c r="K222" s="55">
        <f t="shared" si="36"/>
        <v>0</v>
      </c>
      <c r="L222" s="55">
        <f t="shared" si="37"/>
        <v>0</v>
      </c>
      <c r="M222" s="67">
        <f>IF(A222="",0,(IF(ISNUMBER(JUL_26!G222),JUL_26!G222,0)+IF(ISNUMBER(AUG_26!G222),AUG_26!G222,0)+IF(ISNUMBER(SEP_26!G222),SEP_26!G222,0))/3)</f>
        <v>0</v>
      </c>
      <c r="N222" s="67">
        <f t="shared" si="38"/>
        <v>0</v>
      </c>
      <c r="O222" s="67">
        <f t="shared" si="39"/>
        <v>0</v>
      </c>
      <c r="P222" s="67">
        <f t="shared" si="40"/>
        <v>0</v>
      </c>
      <c r="Q222" s="68" t="str">
        <f t="shared" si="41"/>
        <v/>
      </c>
      <c r="R222" s="69" t="str">
        <f t="shared" si="42"/>
        <v>STOCKOUT</v>
      </c>
      <c r="S222" s="69" t="str">
        <f t="shared" si="43"/>
        <v>N/A</v>
      </c>
      <c r="T222" s="60"/>
    </row>
    <row r="223" spans="1:20" ht="16.5" customHeight="1" x14ac:dyDescent="0.35">
      <c r="A223" s="71" t="str">
        <f>IF(JAN_26!A223="","",JAN_26!A223)</f>
        <v>spasfon suppo</v>
      </c>
      <c r="B223" s="71" t="str">
        <f>IF(JAN_26!B223="","",JAN_26!B223)</f>
        <v>suppo</v>
      </c>
      <c r="C223" s="53">
        <f>IF(JAN_26!C223="","",JAN_26!C223)</f>
        <v>250</v>
      </c>
      <c r="D223" s="53">
        <f>IF(AUG_26!A223="","",AUG_26!F223)</f>
        <v>0</v>
      </c>
      <c r="E223" s="61"/>
      <c r="F223" s="53">
        <f t="shared" si="33"/>
        <v>0</v>
      </c>
      <c r="G223" s="61"/>
      <c r="H223" s="61"/>
      <c r="I223" s="53">
        <f t="shared" si="34"/>
        <v>0</v>
      </c>
      <c r="J223" s="53" t="str">
        <f t="shared" si="35"/>
        <v/>
      </c>
      <c r="K223" s="53">
        <f t="shared" si="36"/>
        <v>0</v>
      </c>
      <c r="L223" s="53">
        <f t="shared" si="37"/>
        <v>0</v>
      </c>
      <c r="M223" s="64">
        <f>IF(A223="",0,(IF(ISNUMBER(JUL_26!G223),JUL_26!G223,0)+IF(ISNUMBER(AUG_26!G223),AUG_26!G223,0)+IF(ISNUMBER(SEP_26!G223),SEP_26!G223,0))/3)</f>
        <v>0</v>
      </c>
      <c r="N223" s="64">
        <f t="shared" si="38"/>
        <v>0</v>
      </c>
      <c r="O223" s="64">
        <f t="shared" si="39"/>
        <v>0</v>
      </c>
      <c r="P223" s="64">
        <f t="shared" si="40"/>
        <v>0</v>
      </c>
      <c r="Q223" s="65" t="str">
        <f t="shared" si="41"/>
        <v/>
      </c>
      <c r="R223" s="66" t="str">
        <f t="shared" si="42"/>
        <v>STOCKOUT</v>
      </c>
      <c r="S223" s="66" t="str">
        <f t="shared" si="43"/>
        <v>N/A</v>
      </c>
      <c r="T223" s="60"/>
    </row>
    <row r="224" spans="1:20" ht="16.5" customHeight="1" x14ac:dyDescent="0.35">
      <c r="A224" s="72" t="str">
        <f>IF(JAN_26!A224="","",JAN_26!A224)</f>
        <v>Spasfon tab</v>
      </c>
      <c r="B224" s="72" t="str">
        <f>IF(JAN_26!B224="","",JAN_26!B224)</f>
        <v>tab</v>
      </c>
      <c r="C224" s="55">
        <f>IF(JAN_26!C224="","",JAN_26!C224)</f>
        <v>90</v>
      </c>
      <c r="D224" s="55">
        <f>IF(AUG_26!A224="","",AUG_26!F224)</f>
        <v>0</v>
      </c>
      <c r="E224" s="61"/>
      <c r="F224" s="55">
        <f t="shared" si="33"/>
        <v>0</v>
      </c>
      <c r="G224" s="61"/>
      <c r="H224" s="61"/>
      <c r="I224" s="55">
        <f t="shared" si="34"/>
        <v>0</v>
      </c>
      <c r="J224" s="55" t="str">
        <f t="shared" si="35"/>
        <v/>
      </c>
      <c r="K224" s="55">
        <f t="shared" si="36"/>
        <v>0</v>
      </c>
      <c r="L224" s="55">
        <f t="shared" si="37"/>
        <v>0</v>
      </c>
      <c r="M224" s="67">
        <f>IF(A224="",0,(IF(ISNUMBER(JUL_26!G224),JUL_26!G224,0)+IF(ISNUMBER(AUG_26!G224),AUG_26!G224,0)+IF(ISNUMBER(SEP_26!G224),SEP_26!G224,0))/3)</f>
        <v>0</v>
      </c>
      <c r="N224" s="67">
        <f t="shared" si="38"/>
        <v>0</v>
      </c>
      <c r="O224" s="67">
        <f t="shared" si="39"/>
        <v>0</v>
      </c>
      <c r="P224" s="67">
        <f t="shared" si="40"/>
        <v>0</v>
      </c>
      <c r="Q224" s="68" t="str">
        <f t="shared" si="41"/>
        <v/>
      </c>
      <c r="R224" s="69" t="str">
        <f t="shared" si="42"/>
        <v>STOCKOUT</v>
      </c>
      <c r="S224" s="69" t="str">
        <f t="shared" si="43"/>
        <v>N/A</v>
      </c>
      <c r="T224" s="60"/>
    </row>
    <row r="225" spans="1:20" ht="16.5" customHeight="1" x14ac:dyDescent="0.35">
      <c r="A225" s="71" t="str">
        <f>IF(JAN_26!A225="","",JAN_26!A225)</f>
        <v>sterile gloves</v>
      </c>
      <c r="B225" s="71" t="str">
        <f>IF(JAN_26!B225="","",JAN_26!B225)</f>
        <v>item</v>
      </c>
      <c r="C225" s="53">
        <f>IF(JAN_26!C225="","",JAN_26!C225)</f>
        <v>300</v>
      </c>
      <c r="D225" s="53">
        <f>IF(AUG_26!A225="","",AUG_26!F225)</f>
        <v>0</v>
      </c>
      <c r="E225" s="61"/>
      <c r="F225" s="53">
        <f t="shared" si="33"/>
        <v>0</v>
      </c>
      <c r="G225" s="61"/>
      <c r="H225" s="61"/>
      <c r="I225" s="53">
        <f t="shared" si="34"/>
        <v>0</v>
      </c>
      <c r="J225" s="53" t="str">
        <f t="shared" si="35"/>
        <v/>
      </c>
      <c r="K225" s="53">
        <f t="shared" si="36"/>
        <v>0</v>
      </c>
      <c r="L225" s="53">
        <f t="shared" si="37"/>
        <v>0</v>
      </c>
      <c r="M225" s="64">
        <f>IF(A225="",0,(IF(ISNUMBER(JUL_26!G225),JUL_26!G225,0)+IF(ISNUMBER(AUG_26!G225),AUG_26!G225,0)+IF(ISNUMBER(SEP_26!G225),SEP_26!G225,0))/3)</f>
        <v>0</v>
      </c>
      <c r="N225" s="64">
        <f t="shared" si="38"/>
        <v>0</v>
      </c>
      <c r="O225" s="64">
        <f t="shared" si="39"/>
        <v>0</v>
      </c>
      <c r="P225" s="64">
        <f t="shared" si="40"/>
        <v>0</v>
      </c>
      <c r="Q225" s="65" t="str">
        <f t="shared" si="41"/>
        <v/>
      </c>
      <c r="R225" s="66" t="str">
        <f t="shared" si="42"/>
        <v>STOCKOUT</v>
      </c>
      <c r="S225" s="66" t="str">
        <f t="shared" si="43"/>
        <v>N/A</v>
      </c>
      <c r="T225" s="60"/>
    </row>
    <row r="226" spans="1:20" ht="16.5" customHeight="1" x14ac:dyDescent="0.35">
      <c r="A226" s="72" t="str">
        <f>IF(JAN_26!A226="","",JAN_26!A226)</f>
        <v>sterile water</v>
      </c>
      <c r="B226" s="72" t="str">
        <f>IF(JAN_26!B226="","",JAN_26!B226)</f>
        <v>amp</v>
      </c>
      <c r="C226" s="55">
        <f>IF(JAN_26!C226="","",JAN_26!C226)</f>
        <v>100</v>
      </c>
      <c r="D226" s="55">
        <f>IF(AUG_26!A226="","",AUG_26!F226)</f>
        <v>111</v>
      </c>
      <c r="E226" s="61"/>
      <c r="F226" s="55">
        <f t="shared" si="33"/>
        <v>111</v>
      </c>
      <c r="G226" s="61"/>
      <c r="H226" s="61"/>
      <c r="I226" s="55">
        <f t="shared" si="34"/>
        <v>0</v>
      </c>
      <c r="J226" s="55" t="str">
        <f t="shared" si="35"/>
        <v/>
      </c>
      <c r="K226" s="55">
        <f t="shared" si="36"/>
        <v>0</v>
      </c>
      <c r="L226" s="55">
        <f t="shared" si="37"/>
        <v>11100</v>
      </c>
      <c r="M226" s="67">
        <f>IF(A226="",0,(IF(ISNUMBER(JUL_26!G226),JUL_26!G226,0)+IF(ISNUMBER(AUG_26!G226),AUG_26!G226,0)+IF(ISNUMBER(SEP_26!G226),SEP_26!G226,0))/3)</f>
        <v>0</v>
      </c>
      <c r="N226" s="67">
        <f t="shared" si="38"/>
        <v>0</v>
      </c>
      <c r="O226" s="67">
        <f t="shared" si="39"/>
        <v>0</v>
      </c>
      <c r="P226" s="67">
        <f t="shared" si="40"/>
        <v>0</v>
      </c>
      <c r="Q226" s="68" t="str">
        <f t="shared" si="41"/>
        <v/>
      </c>
      <c r="R226" s="69" t="str">
        <f t="shared" si="42"/>
        <v>OVERSTOCK</v>
      </c>
      <c r="S226" s="69" t="str">
        <f t="shared" si="43"/>
        <v>N/A</v>
      </c>
      <c r="T226" s="60"/>
    </row>
    <row r="227" spans="1:20" ht="16.5" customHeight="1" x14ac:dyDescent="0.35">
      <c r="A227" s="71" t="str">
        <f>IF(JAN_26!A227="","",JAN_26!A227)</f>
        <v>sucture material (Nylon)</v>
      </c>
      <c r="B227" s="71" t="str">
        <f>IF(JAN_26!B227="","",JAN_26!B227)</f>
        <v>item</v>
      </c>
      <c r="C227" s="53">
        <f>IF(JAN_26!C227="","",JAN_26!C227)</f>
        <v>1000</v>
      </c>
      <c r="D227" s="53">
        <f>IF(AUG_26!A227="","",AUG_26!F227)</f>
        <v>24</v>
      </c>
      <c r="E227" s="61"/>
      <c r="F227" s="53">
        <f t="shared" si="33"/>
        <v>24</v>
      </c>
      <c r="G227" s="61"/>
      <c r="H227" s="61"/>
      <c r="I227" s="53">
        <f t="shared" si="34"/>
        <v>0</v>
      </c>
      <c r="J227" s="53" t="str">
        <f t="shared" si="35"/>
        <v/>
      </c>
      <c r="K227" s="53">
        <f t="shared" si="36"/>
        <v>0</v>
      </c>
      <c r="L227" s="53">
        <f t="shared" si="37"/>
        <v>24000</v>
      </c>
      <c r="M227" s="64">
        <f>IF(A227="",0,(IF(ISNUMBER(JUL_26!G227),JUL_26!G227,0)+IF(ISNUMBER(AUG_26!G227),AUG_26!G227,0)+IF(ISNUMBER(SEP_26!G227),SEP_26!G227,0))/3)</f>
        <v>0</v>
      </c>
      <c r="N227" s="64">
        <f t="shared" si="38"/>
        <v>0</v>
      </c>
      <c r="O227" s="64">
        <f t="shared" si="39"/>
        <v>0</v>
      </c>
      <c r="P227" s="64">
        <f t="shared" si="40"/>
        <v>0</v>
      </c>
      <c r="Q227" s="65" t="str">
        <f t="shared" si="41"/>
        <v/>
      </c>
      <c r="R227" s="66" t="str">
        <f t="shared" si="42"/>
        <v>OVERSTOCK</v>
      </c>
      <c r="S227" s="66" t="str">
        <f t="shared" si="43"/>
        <v>N/A</v>
      </c>
      <c r="T227" s="60"/>
    </row>
    <row r="228" spans="1:20" ht="16.5" customHeight="1" x14ac:dyDescent="0.35">
      <c r="A228" s="72" t="str">
        <f>IF(JAN_26!A228="","",JAN_26!A228)</f>
        <v>sucture material (vicryl 2.0)</v>
      </c>
      <c r="B228" s="72" t="str">
        <f>IF(JAN_26!B228="","",JAN_26!B228)</f>
        <v>item</v>
      </c>
      <c r="C228" s="55">
        <f>IF(JAN_26!C228="","",JAN_26!C228)</f>
        <v>2000</v>
      </c>
      <c r="D228" s="55">
        <f>IF(AUG_26!A228="","",AUG_26!F228)</f>
        <v>0</v>
      </c>
      <c r="E228" s="61"/>
      <c r="F228" s="55">
        <f t="shared" si="33"/>
        <v>0</v>
      </c>
      <c r="G228" s="61"/>
      <c r="H228" s="61"/>
      <c r="I228" s="55">
        <f t="shared" si="34"/>
        <v>0</v>
      </c>
      <c r="J228" s="55" t="str">
        <f t="shared" si="35"/>
        <v/>
      </c>
      <c r="K228" s="55">
        <f t="shared" si="36"/>
        <v>0</v>
      </c>
      <c r="L228" s="55">
        <f t="shared" si="37"/>
        <v>0</v>
      </c>
      <c r="M228" s="67">
        <f>IF(A228="",0,(IF(ISNUMBER(JUL_26!G228),JUL_26!G228,0)+IF(ISNUMBER(AUG_26!G228),AUG_26!G228,0)+IF(ISNUMBER(SEP_26!G228),SEP_26!G228,0))/3)</f>
        <v>0</v>
      </c>
      <c r="N228" s="67">
        <f t="shared" si="38"/>
        <v>0</v>
      </c>
      <c r="O228" s="67">
        <f t="shared" si="39"/>
        <v>0</v>
      </c>
      <c r="P228" s="67">
        <f t="shared" si="40"/>
        <v>0</v>
      </c>
      <c r="Q228" s="68" t="str">
        <f t="shared" si="41"/>
        <v/>
      </c>
      <c r="R228" s="69" t="str">
        <f t="shared" si="42"/>
        <v>STOCKOUT</v>
      </c>
      <c r="S228" s="69" t="str">
        <f t="shared" si="43"/>
        <v>N/A</v>
      </c>
      <c r="T228" s="60"/>
    </row>
    <row r="229" spans="1:20" ht="16.5" customHeight="1" x14ac:dyDescent="0.35">
      <c r="A229" s="71" t="str">
        <f>IF(JAN_26!A229="","",JAN_26!A229)</f>
        <v>surgical blade</v>
      </c>
      <c r="B229" s="71" t="str">
        <f>IF(JAN_26!B229="","",JAN_26!B229)</f>
        <v>item</v>
      </c>
      <c r="C229" s="53">
        <f>IF(JAN_26!C229="","",JAN_26!C229)</f>
        <v>50</v>
      </c>
      <c r="D229" s="53">
        <f>IF(AUG_26!A229="","",AUG_26!F229)</f>
        <v>88</v>
      </c>
      <c r="E229" s="61"/>
      <c r="F229" s="53">
        <f t="shared" si="33"/>
        <v>88</v>
      </c>
      <c r="G229" s="61"/>
      <c r="H229" s="61"/>
      <c r="I229" s="53">
        <f t="shared" si="34"/>
        <v>0</v>
      </c>
      <c r="J229" s="53" t="str">
        <f t="shared" si="35"/>
        <v/>
      </c>
      <c r="K229" s="53">
        <f t="shared" si="36"/>
        <v>0</v>
      </c>
      <c r="L229" s="53">
        <f t="shared" si="37"/>
        <v>4400</v>
      </c>
      <c r="M229" s="64">
        <f>IF(A229="",0,(IF(ISNUMBER(JUL_26!G229),JUL_26!G229,0)+IF(ISNUMBER(AUG_26!G229),AUG_26!G229,0)+IF(ISNUMBER(SEP_26!G229),SEP_26!G229,0))/3)</f>
        <v>0</v>
      </c>
      <c r="N229" s="64">
        <f t="shared" si="38"/>
        <v>0</v>
      </c>
      <c r="O229" s="64">
        <f t="shared" si="39"/>
        <v>0</v>
      </c>
      <c r="P229" s="64">
        <f t="shared" si="40"/>
        <v>0</v>
      </c>
      <c r="Q229" s="65" t="str">
        <f t="shared" si="41"/>
        <v/>
      </c>
      <c r="R229" s="66" t="str">
        <f t="shared" si="42"/>
        <v>OVERSTOCK</v>
      </c>
      <c r="S229" s="66" t="str">
        <f t="shared" si="43"/>
        <v>N/A</v>
      </c>
      <c r="T229" s="60"/>
    </row>
    <row r="230" spans="1:20" ht="16.5" customHeight="1" x14ac:dyDescent="0.35">
      <c r="A230" s="72" t="str">
        <f>IF(JAN_26!A230="","",JAN_26!A230)</f>
        <v>syringe</v>
      </c>
      <c r="B230" s="72" t="str">
        <f>IF(JAN_26!B230="","",JAN_26!B230)</f>
        <v>item</v>
      </c>
      <c r="C230" s="55">
        <f>IF(JAN_26!C230="","",JAN_26!C230)</f>
        <v>100</v>
      </c>
      <c r="D230" s="55">
        <f>IF(AUG_26!A230="","",AUG_26!F230)</f>
        <v>18</v>
      </c>
      <c r="E230" s="61"/>
      <c r="F230" s="55">
        <f t="shared" si="33"/>
        <v>18</v>
      </c>
      <c r="G230" s="61"/>
      <c r="H230" s="61"/>
      <c r="I230" s="55">
        <f t="shared" si="34"/>
        <v>0</v>
      </c>
      <c r="J230" s="55" t="str">
        <f t="shared" si="35"/>
        <v/>
      </c>
      <c r="K230" s="55">
        <f t="shared" si="36"/>
        <v>0</v>
      </c>
      <c r="L230" s="55">
        <f t="shared" si="37"/>
        <v>1800</v>
      </c>
      <c r="M230" s="67">
        <f>IF(A230="",0,(IF(ISNUMBER(JUL_26!G230),JUL_26!G230,0)+IF(ISNUMBER(AUG_26!G230),AUG_26!G230,0)+IF(ISNUMBER(SEP_26!G230),SEP_26!G230,0))/3)</f>
        <v>0</v>
      </c>
      <c r="N230" s="67">
        <f t="shared" si="38"/>
        <v>0</v>
      </c>
      <c r="O230" s="67">
        <f t="shared" si="39"/>
        <v>0</v>
      </c>
      <c r="P230" s="67">
        <f t="shared" si="40"/>
        <v>0</v>
      </c>
      <c r="Q230" s="68" t="str">
        <f t="shared" si="41"/>
        <v/>
      </c>
      <c r="R230" s="69" t="str">
        <f t="shared" si="42"/>
        <v>OVERSTOCK</v>
      </c>
      <c r="S230" s="69" t="str">
        <f t="shared" si="43"/>
        <v>N/A</v>
      </c>
      <c r="T230" s="60"/>
    </row>
    <row r="231" spans="1:20" ht="16.5" customHeight="1" x14ac:dyDescent="0.35">
      <c r="A231" s="71" t="str">
        <f>IF(JAN_26!A231="","",JAN_26!A231)</f>
        <v>Thiopental sodium 1g inj</v>
      </c>
      <c r="B231" s="71" t="str">
        <f>IF(JAN_26!B231="","",JAN_26!B231)</f>
        <v>inj</v>
      </c>
      <c r="C231" s="53" t="str">
        <f>IF(JAN_26!C231="","",JAN_26!C231)</f>
        <v/>
      </c>
      <c r="D231" s="53">
        <f>IF(AUG_26!A231="","",AUG_26!F231)</f>
        <v>20</v>
      </c>
      <c r="E231" s="61"/>
      <c r="F231" s="53">
        <f t="shared" si="33"/>
        <v>20</v>
      </c>
      <c r="G231" s="61"/>
      <c r="H231" s="61"/>
      <c r="I231" s="53">
        <f t="shared" si="34"/>
        <v>0</v>
      </c>
      <c r="J231" s="53" t="str">
        <f t="shared" si="35"/>
        <v/>
      </c>
      <c r="K231" s="53">
        <f t="shared" si="36"/>
        <v>0</v>
      </c>
      <c r="L231" s="53">
        <f t="shared" si="37"/>
        <v>0</v>
      </c>
      <c r="M231" s="64">
        <f>IF(A231="",0,(IF(ISNUMBER(JUL_26!G231),JUL_26!G231,0)+IF(ISNUMBER(AUG_26!G231),AUG_26!G231,0)+IF(ISNUMBER(SEP_26!G231),SEP_26!G231,0))/3)</f>
        <v>0</v>
      </c>
      <c r="N231" s="64">
        <f t="shared" si="38"/>
        <v>0</v>
      </c>
      <c r="O231" s="64">
        <f t="shared" si="39"/>
        <v>0</v>
      </c>
      <c r="P231" s="64">
        <f t="shared" si="40"/>
        <v>0</v>
      </c>
      <c r="Q231" s="65" t="str">
        <f t="shared" si="41"/>
        <v/>
      </c>
      <c r="R231" s="66" t="str">
        <f t="shared" si="42"/>
        <v>OVERSTOCK</v>
      </c>
      <c r="S231" s="66" t="str">
        <f t="shared" si="43"/>
        <v>N/A</v>
      </c>
      <c r="T231" s="60"/>
    </row>
    <row r="232" spans="1:20" ht="16.5" customHeight="1" x14ac:dyDescent="0.35">
      <c r="A232" s="72" t="str">
        <f>IF(JAN_26!A232="","",JAN_26!A232)</f>
        <v>Tramadol Inject</v>
      </c>
      <c r="B232" s="72" t="str">
        <f>IF(JAN_26!B232="","",JAN_26!B232)</f>
        <v>amp</v>
      </c>
      <c r="C232" s="55">
        <f>IF(JAN_26!C232="","",JAN_26!C232)</f>
        <v>500</v>
      </c>
      <c r="D232" s="55">
        <f>IF(AUG_26!A232="","",AUG_26!F232)</f>
        <v>0</v>
      </c>
      <c r="E232" s="61"/>
      <c r="F232" s="55">
        <f t="shared" si="33"/>
        <v>0</v>
      </c>
      <c r="G232" s="61"/>
      <c r="H232" s="61"/>
      <c r="I232" s="55">
        <f t="shared" si="34"/>
        <v>0</v>
      </c>
      <c r="J232" s="55" t="str">
        <f t="shared" si="35"/>
        <v/>
      </c>
      <c r="K232" s="55">
        <f t="shared" si="36"/>
        <v>0</v>
      </c>
      <c r="L232" s="55">
        <f t="shared" si="37"/>
        <v>0</v>
      </c>
      <c r="M232" s="67">
        <f>IF(A232="",0,(IF(ISNUMBER(JUL_26!G232),JUL_26!G232,0)+IF(ISNUMBER(AUG_26!G232),AUG_26!G232,0)+IF(ISNUMBER(SEP_26!G232),SEP_26!G232,0))/3)</f>
        <v>0</v>
      </c>
      <c r="N232" s="67">
        <f t="shared" si="38"/>
        <v>0</v>
      </c>
      <c r="O232" s="67">
        <f t="shared" si="39"/>
        <v>0</v>
      </c>
      <c r="P232" s="67">
        <f t="shared" si="40"/>
        <v>0</v>
      </c>
      <c r="Q232" s="68" t="str">
        <f t="shared" si="41"/>
        <v/>
      </c>
      <c r="R232" s="69" t="str">
        <f t="shared" si="42"/>
        <v>STOCKOUT</v>
      </c>
      <c r="S232" s="69" t="str">
        <f t="shared" si="43"/>
        <v>N/A</v>
      </c>
      <c r="T232" s="60"/>
    </row>
    <row r="233" spans="1:20" ht="16.5" customHeight="1" x14ac:dyDescent="0.35">
      <c r="A233" s="71" t="str">
        <f>IF(JAN_26!A233="","",JAN_26!A233)</f>
        <v>Tretracycline eye oitment</v>
      </c>
      <c r="B233" s="71" t="str">
        <f>IF(JAN_26!B233="","",JAN_26!B233)</f>
        <v>tab</v>
      </c>
      <c r="C233" s="53">
        <f>IF(JAN_26!C233="","",JAN_26!C233)</f>
        <v>500</v>
      </c>
      <c r="D233" s="53">
        <f>IF(AUG_26!A233="","",AUG_26!F233)</f>
        <v>0</v>
      </c>
      <c r="E233" s="61"/>
      <c r="F233" s="53">
        <f t="shared" si="33"/>
        <v>0</v>
      </c>
      <c r="G233" s="61"/>
      <c r="H233" s="61"/>
      <c r="I233" s="53">
        <f t="shared" si="34"/>
        <v>0</v>
      </c>
      <c r="J233" s="53" t="str">
        <f t="shared" si="35"/>
        <v/>
      </c>
      <c r="K233" s="53">
        <f t="shared" si="36"/>
        <v>0</v>
      </c>
      <c r="L233" s="53">
        <f t="shared" si="37"/>
        <v>0</v>
      </c>
      <c r="M233" s="64">
        <f>IF(A233="",0,(IF(ISNUMBER(JUL_26!G233),JUL_26!G233,0)+IF(ISNUMBER(AUG_26!G233),AUG_26!G233,0)+IF(ISNUMBER(SEP_26!G233),SEP_26!G233,0))/3)</f>
        <v>0</v>
      </c>
      <c r="N233" s="64">
        <f t="shared" si="38"/>
        <v>0</v>
      </c>
      <c r="O233" s="64">
        <f t="shared" si="39"/>
        <v>0</v>
      </c>
      <c r="P233" s="64">
        <f t="shared" si="40"/>
        <v>0</v>
      </c>
      <c r="Q233" s="65" t="str">
        <f t="shared" si="41"/>
        <v/>
      </c>
      <c r="R233" s="66" t="str">
        <f t="shared" si="42"/>
        <v>STOCKOUT</v>
      </c>
      <c r="S233" s="66" t="str">
        <f t="shared" si="43"/>
        <v>N/A</v>
      </c>
      <c r="T233" s="60"/>
    </row>
    <row r="234" spans="1:20" ht="16.5" customHeight="1" x14ac:dyDescent="0.35">
      <c r="A234" s="72" t="str">
        <f>IF(JAN_26!A234="","",JAN_26!A234)</f>
        <v>Triam-denk inj</v>
      </c>
      <c r="B234" s="72" t="str">
        <f>IF(JAN_26!B234="","",JAN_26!B234)</f>
        <v>amp</v>
      </c>
      <c r="C234" s="55">
        <f>IF(JAN_26!C234="","",JAN_26!C234)</f>
        <v>2000</v>
      </c>
      <c r="D234" s="55">
        <f>IF(AUG_26!A234="","",AUG_26!F234)</f>
        <v>0</v>
      </c>
      <c r="E234" s="61"/>
      <c r="F234" s="55">
        <f t="shared" si="33"/>
        <v>0</v>
      </c>
      <c r="G234" s="61"/>
      <c r="H234" s="61"/>
      <c r="I234" s="55">
        <f t="shared" si="34"/>
        <v>0</v>
      </c>
      <c r="J234" s="55" t="str">
        <f t="shared" si="35"/>
        <v/>
      </c>
      <c r="K234" s="55">
        <f t="shared" si="36"/>
        <v>0</v>
      </c>
      <c r="L234" s="55">
        <f t="shared" si="37"/>
        <v>0</v>
      </c>
      <c r="M234" s="67">
        <f>IF(A234="",0,(IF(ISNUMBER(JUL_26!G234),JUL_26!G234,0)+IF(ISNUMBER(AUG_26!G234),AUG_26!G234,0)+IF(ISNUMBER(SEP_26!G234),SEP_26!G234,0))/3)</f>
        <v>0</v>
      </c>
      <c r="N234" s="67">
        <f t="shared" si="38"/>
        <v>0</v>
      </c>
      <c r="O234" s="67">
        <f t="shared" si="39"/>
        <v>0</v>
      </c>
      <c r="P234" s="67">
        <f t="shared" si="40"/>
        <v>0</v>
      </c>
      <c r="Q234" s="68" t="str">
        <f t="shared" si="41"/>
        <v/>
      </c>
      <c r="R234" s="69" t="str">
        <f t="shared" si="42"/>
        <v>STOCKOUT</v>
      </c>
      <c r="S234" s="69" t="str">
        <f t="shared" si="43"/>
        <v>N/A</v>
      </c>
      <c r="T234" s="60"/>
    </row>
    <row r="235" spans="1:20" ht="16.5" customHeight="1" x14ac:dyDescent="0.35">
      <c r="A235" s="71" t="str">
        <f>IF(JAN_26!A235="","",JAN_26!A235)</f>
        <v>tribact</v>
      </c>
      <c r="B235" s="71" t="str">
        <f>IF(JAN_26!B235="","",JAN_26!B235)</f>
        <v>tab</v>
      </c>
      <c r="C235" s="53">
        <f>IF(JAN_26!C235="","",JAN_26!C235)</f>
        <v>1500</v>
      </c>
      <c r="D235" s="53">
        <f>IF(AUG_26!A235="","",AUG_26!F235)</f>
        <v>0</v>
      </c>
      <c r="E235" s="61"/>
      <c r="F235" s="53">
        <f t="shared" si="33"/>
        <v>0</v>
      </c>
      <c r="G235" s="61"/>
      <c r="H235" s="61"/>
      <c r="I235" s="53">
        <f t="shared" si="34"/>
        <v>0</v>
      </c>
      <c r="J235" s="53" t="str">
        <f t="shared" si="35"/>
        <v/>
      </c>
      <c r="K235" s="53">
        <f t="shared" si="36"/>
        <v>0</v>
      </c>
      <c r="L235" s="53">
        <f t="shared" si="37"/>
        <v>0</v>
      </c>
      <c r="M235" s="64">
        <f>IF(A235="",0,(IF(ISNUMBER(JUL_26!G235),JUL_26!G235,0)+IF(ISNUMBER(AUG_26!G235),AUG_26!G235,0)+IF(ISNUMBER(SEP_26!G235),SEP_26!G235,0))/3)</f>
        <v>0</v>
      </c>
      <c r="N235" s="64">
        <f t="shared" si="38"/>
        <v>0</v>
      </c>
      <c r="O235" s="64">
        <f t="shared" si="39"/>
        <v>0</v>
      </c>
      <c r="P235" s="64">
        <f t="shared" si="40"/>
        <v>0</v>
      </c>
      <c r="Q235" s="65" t="str">
        <f t="shared" si="41"/>
        <v/>
      </c>
      <c r="R235" s="66" t="str">
        <f t="shared" si="42"/>
        <v>STOCKOUT</v>
      </c>
      <c r="S235" s="66" t="str">
        <f t="shared" si="43"/>
        <v>N/A</v>
      </c>
      <c r="T235" s="60"/>
    </row>
    <row r="236" spans="1:20" ht="16.5" customHeight="1" x14ac:dyDescent="0.35">
      <c r="A236" s="72" t="str">
        <f>IF(JAN_26!A236="","",JAN_26!A236)</f>
        <v>Trimadol capsules (50mg)</v>
      </c>
      <c r="B236" s="72" t="str">
        <f>IF(JAN_26!B236="","",JAN_26!B236)</f>
        <v>tab</v>
      </c>
      <c r="C236" s="55">
        <f>IF(JAN_26!C236="","",JAN_26!C236)</f>
        <v>50</v>
      </c>
      <c r="D236" s="55">
        <f>IF(AUG_26!A236="","",AUG_26!F236)</f>
        <v>0</v>
      </c>
      <c r="E236" s="61"/>
      <c r="F236" s="55">
        <f t="shared" si="33"/>
        <v>0</v>
      </c>
      <c r="G236" s="61"/>
      <c r="H236" s="61"/>
      <c r="I236" s="55">
        <f t="shared" si="34"/>
        <v>0</v>
      </c>
      <c r="J236" s="55" t="str">
        <f t="shared" si="35"/>
        <v/>
      </c>
      <c r="K236" s="55">
        <f t="shared" si="36"/>
        <v>0</v>
      </c>
      <c r="L236" s="55">
        <f t="shared" si="37"/>
        <v>0</v>
      </c>
      <c r="M236" s="67">
        <f>IF(A236="",0,(IF(ISNUMBER(JUL_26!G236),JUL_26!G236,0)+IF(ISNUMBER(AUG_26!G236),AUG_26!G236,0)+IF(ISNUMBER(SEP_26!G236),SEP_26!G236,0))/3)</f>
        <v>0</v>
      </c>
      <c r="N236" s="67">
        <f t="shared" si="38"/>
        <v>0</v>
      </c>
      <c r="O236" s="67">
        <f t="shared" si="39"/>
        <v>0</v>
      </c>
      <c r="P236" s="67">
        <f t="shared" si="40"/>
        <v>0</v>
      </c>
      <c r="Q236" s="68" t="str">
        <f t="shared" si="41"/>
        <v/>
      </c>
      <c r="R236" s="69" t="str">
        <f t="shared" si="42"/>
        <v>STOCKOUT</v>
      </c>
      <c r="S236" s="69" t="str">
        <f t="shared" si="43"/>
        <v>N/A</v>
      </c>
      <c r="T236" s="60"/>
    </row>
    <row r="237" spans="1:20" ht="16.5" customHeight="1" x14ac:dyDescent="0.35">
      <c r="A237" s="71" t="str">
        <f>IF(JAN_26!A237="","",JAN_26!A237)</f>
        <v>Unversterol sp</v>
      </c>
      <c r="B237" s="71" t="str">
        <f>IF(JAN_26!B237="","",JAN_26!B237)</f>
        <v>bottle</v>
      </c>
      <c r="C237" s="53">
        <f>IF(JAN_26!C237="","",JAN_26!C237)</f>
        <v>1800</v>
      </c>
      <c r="D237" s="53">
        <f>IF(AUG_26!A237="","",AUG_26!F237)</f>
        <v>0</v>
      </c>
      <c r="E237" s="61"/>
      <c r="F237" s="53">
        <f t="shared" si="33"/>
        <v>0</v>
      </c>
      <c r="G237" s="61"/>
      <c r="H237" s="61"/>
      <c r="I237" s="53">
        <f t="shared" si="34"/>
        <v>0</v>
      </c>
      <c r="J237" s="53" t="str">
        <f t="shared" si="35"/>
        <v/>
      </c>
      <c r="K237" s="53">
        <f t="shared" si="36"/>
        <v>0</v>
      </c>
      <c r="L237" s="53">
        <f t="shared" si="37"/>
        <v>0</v>
      </c>
      <c r="M237" s="64">
        <f>IF(A237="",0,(IF(ISNUMBER(JUL_26!G237),JUL_26!G237,0)+IF(ISNUMBER(AUG_26!G237),AUG_26!G237,0)+IF(ISNUMBER(SEP_26!G237),SEP_26!G237,0))/3)</f>
        <v>0</v>
      </c>
      <c r="N237" s="64">
        <f t="shared" si="38"/>
        <v>0</v>
      </c>
      <c r="O237" s="64">
        <f t="shared" si="39"/>
        <v>0</v>
      </c>
      <c r="P237" s="64">
        <f t="shared" si="40"/>
        <v>0</v>
      </c>
      <c r="Q237" s="65" t="str">
        <f t="shared" si="41"/>
        <v/>
      </c>
      <c r="R237" s="66" t="str">
        <f t="shared" si="42"/>
        <v>STOCKOUT</v>
      </c>
      <c r="S237" s="66" t="str">
        <f t="shared" si="43"/>
        <v>N/A</v>
      </c>
      <c r="T237" s="60"/>
    </row>
    <row r="238" spans="1:20" ht="16.5" customHeight="1" x14ac:dyDescent="0.35">
      <c r="A238" s="72" t="str">
        <f>IF(JAN_26!A238="","",JAN_26!A238)</f>
        <v>urinary catheter</v>
      </c>
      <c r="B238" s="72" t="str">
        <f>IF(JAN_26!B238="","",JAN_26!B238)</f>
        <v/>
      </c>
      <c r="C238" s="55">
        <f>IF(JAN_26!C238="","",JAN_26!C238)</f>
        <v>1000</v>
      </c>
      <c r="D238" s="55">
        <f>IF(AUG_26!A238="","",AUG_26!F238)</f>
        <v>0</v>
      </c>
      <c r="E238" s="61"/>
      <c r="F238" s="55">
        <f t="shared" si="33"/>
        <v>0</v>
      </c>
      <c r="G238" s="61"/>
      <c r="H238" s="61"/>
      <c r="I238" s="55">
        <f t="shared" si="34"/>
        <v>0</v>
      </c>
      <c r="J238" s="55" t="str">
        <f t="shared" si="35"/>
        <v/>
      </c>
      <c r="K238" s="55">
        <f t="shared" si="36"/>
        <v>0</v>
      </c>
      <c r="L238" s="55">
        <f t="shared" si="37"/>
        <v>0</v>
      </c>
      <c r="M238" s="67">
        <f>IF(A238="",0,(IF(ISNUMBER(JUL_26!G238),JUL_26!G238,0)+IF(ISNUMBER(AUG_26!G238),AUG_26!G238,0)+IF(ISNUMBER(SEP_26!G238),SEP_26!G238,0))/3)</f>
        <v>0</v>
      </c>
      <c r="N238" s="67">
        <f t="shared" si="38"/>
        <v>0</v>
      </c>
      <c r="O238" s="67">
        <f t="shared" si="39"/>
        <v>0</v>
      </c>
      <c r="P238" s="67">
        <f t="shared" si="40"/>
        <v>0</v>
      </c>
      <c r="Q238" s="68" t="str">
        <f t="shared" si="41"/>
        <v/>
      </c>
      <c r="R238" s="69" t="str">
        <f t="shared" si="42"/>
        <v>STOCKOUT</v>
      </c>
      <c r="S238" s="69" t="str">
        <f t="shared" si="43"/>
        <v>N/A</v>
      </c>
      <c r="T238" s="60"/>
    </row>
    <row r="239" spans="1:20" ht="16.5" customHeight="1" x14ac:dyDescent="0.35">
      <c r="A239" s="71" t="str">
        <f>IF(JAN_26!A239="","",JAN_26!A239)</f>
        <v>Urine bag</v>
      </c>
      <c r="B239" s="71" t="str">
        <f>IF(JAN_26!B239="","",JAN_26!B239)</f>
        <v>item</v>
      </c>
      <c r="C239" s="53">
        <f>IF(JAN_26!C239="","",JAN_26!C239)</f>
        <v>1500</v>
      </c>
      <c r="D239" s="53">
        <f>IF(AUG_26!A239="","",AUG_26!F239)</f>
        <v>49</v>
      </c>
      <c r="E239" s="61"/>
      <c r="F239" s="53">
        <f t="shared" si="33"/>
        <v>49</v>
      </c>
      <c r="G239" s="61"/>
      <c r="H239" s="61"/>
      <c r="I239" s="53">
        <f t="shared" si="34"/>
        <v>0</v>
      </c>
      <c r="J239" s="53" t="str">
        <f t="shared" si="35"/>
        <v/>
      </c>
      <c r="K239" s="53">
        <f t="shared" si="36"/>
        <v>0</v>
      </c>
      <c r="L239" s="53">
        <f t="shared" si="37"/>
        <v>73500</v>
      </c>
      <c r="M239" s="64">
        <f>IF(A239="",0,(IF(ISNUMBER(JUL_26!G239),JUL_26!G239,0)+IF(ISNUMBER(AUG_26!G239),AUG_26!G239,0)+IF(ISNUMBER(SEP_26!G239),SEP_26!G239,0))/3)</f>
        <v>0</v>
      </c>
      <c r="N239" s="64">
        <f t="shared" si="38"/>
        <v>0</v>
      </c>
      <c r="O239" s="64">
        <f t="shared" si="39"/>
        <v>0</v>
      </c>
      <c r="P239" s="64">
        <f t="shared" si="40"/>
        <v>0</v>
      </c>
      <c r="Q239" s="65" t="str">
        <f t="shared" si="41"/>
        <v/>
      </c>
      <c r="R239" s="66" t="str">
        <f t="shared" si="42"/>
        <v>OVERSTOCK</v>
      </c>
      <c r="S239" s="66" t="str">
        <f t="shared" si="43"/>
        <v>N/A</v>
      </c>
      <c r="T239" s="60"/>
    </row>
    <row r="240" spans="1:20" ht="16.5" customHeight="1" x14ac:dyDescent="0.35">
      <c r="A240" s="72" t="str">
        <f>IF(JAN_26!A240="","",JAN_26!A240)</f>
        <v>ventolene spray</v>
      </c>
      <c r="B240" s="72" t="str">
        <f>IF(JAN_26!B240="","",JAN_26!B240)</f>
        <v>bottle</v>
      </c>
      <c r="C240" s="55">
        <f>IF(JAN_26!C240="","",JAN_26!C240)</f>
        <v>3000</v>
      </c>
      <c r="D240" s="55">
        <f>IF(AUG_26!A240="","",AUG_26!F240)</f>
        <v>0</v>
      </c>
      <c r="E240" s="61"/>
      <c r="F240" s="55">
        <f t="shared" si="33"/>
        <v>0</v>
      </c>
      <c r="G240" s="61"/>
      <c r="H240" s="61"/>
      <c r="I240" s="55">
        <f t="shared" si="34"/>
        <v>0</v>
      </c>
      <c r="J240" s="55" t="str">
        <f t="shared" si="35"/>
        <v/>
      </c>
      <c r="K240" s="55">
        <f t="shared" si="36"/>
        <v>0</v>
      </c>
      <c r="L240" s="55">
        <f t="shared" si="37"/>
        <v>0</v>
      </c>
      <c r="M240" s="67">
        <f>IF(A240="",0,(IF(ISNUMBER(JUL_26!G240),JUL_26!G240,0)+IF(ISNUMBER(AUG_26!G240),AUG_26!G240,0)+IF(ISNUMBER(SEP_26!G240),SEP_26!G240,0))/3)</f>
        <v>0</v>
      </c>
      <c r="N240" s="67">
        <f t="shared" si="38"/>
        <v>0</v>
      </c>
      <c r="O240" s="67">
        <f t="shared" si="39"/>
        <v>0</v>
      </c>
      <c r="P240" s="67">
        <f t="shared" si="40"/>
        <v>0</v>
      </c>
      <c r="Q240" s="68" t="str">
        <f t="shared" si="41"/>
        <v/>
      </c>
      <c r="R240" s="69" t="str">
        <f t="shared" si="42"/>
        <v>STOCKOUT</v>
      </c>
      <c r="S240" s="69" t="str">
        <f t="shared" si="43"/>
        <v>N/A</v>
      </c>
      <c r="T240" s="60"/>
    </row>
    <row r="241" spans="1:20" ht="16.5" customHeight="1" x14ac:dyDescent="0.35">
      <c r="A241" s="71" t="str">
        <f>IF(JAN_26!A241="","",JAN_26!A241)</f>
        <v>Viseralgine inj</v>
      </c>
      <c r="B241" s="71" t="str">
        <f>IF(JAN_26!B241="","",JAN_26!B241)</f>
        <v>amp</v>
      </c>
      <c r="C241" s="53">
        <f>IF(JAN_26!C241="","",JAN_26!C241)</f>
        <v>500</v>
      </c>
      <c r="D241" s="53">
        <f>IF(AUG_26!A241="","",AUG_26!F241)</f>
        <v>0</v>
      </c>
      <c r="E241" s="61"/>
      <c r="F241" s="53">
        <f t="shared" si="33"/>
        <v>0</v>
      </c>
      <c r="G241" s="61"/>
      <c r="H241" s="61"/>
      <c r="I241" s="53">
        <f t="shared" si="34"/>
        <v>0</v>
      </c>
      <c r="J241" s="53" t="str">
        <f t="shared" si="35"/>
        <v/>
      </c>
      <c r="K241" s="53">
        <f t="shared" si="36"/>
        <v>0</v>
      </c>
      <c r="L241" s="53">
        <f t="shared" si="37"/>
        <v>0</v>
      </c>
      <c r="M241" s="64">
        <f>IF(A241="",0,(IF(ISNUMBER(JUL_26!G241),JUL_26!G241,0)+IF(ISNUMBER(AUG_26!G241),AUG_26!G241,0)+IF(ISNUMBER(SEP_26!G241),SEP_26!G241,0))/3)</f>
        <v>0</v>
      </c>
      <c r="N241" s="64">
        <f t="shared" si="38"/>
        <v>0</v>
      </c>
      <c r="O241" s="64">
        <f t="shared" si="39"/>
        <v>0</v>
      </c>
      <c r="P241" s="64">
        <f t="shared" si="40"/>
        <v>0</v>
      </c>
      <c r="Q241" s="65" t="str">
        <f t="shared" si="41"/>
        <v/>
      </c>
      <c r="R241" s="66" t="str">
        <f t="shared" si="42"/>
        <v>STOCKOUT</v>
      </c>
      <c r="S241" s="66" t="str">
        <f t="shared" si="43"/>
        <v>N/A</v>
      </c>
      <c r="T241" s="60"/>
    </row>
    <row r="242" spans="1:20" ht="16.5" customHeight="1" x14ac:dyDescent="0.35">
      <c r="A242" s="72" t="str">
        <f>IF(JAN_26!A242="","",JAN_26!A242)</f>
        <v>VIT B COMPLEX</v>
      </c>
      <c r="B242" s="72" t="str">
        <f>IF(JAN_26!B242="","",JAN_26!B242)</f>
        <v>bottle</v>
      </c>
      <c r="C242" s="55">
        <f>IF(JAN_26!C242="","",JAN_26!C242)</f>
        <v>1000</v>
      </c>
      <c r="D242" s="55">
        <f>IF(AUG_26!A242="","",AUG_26!F242)</f>
        <v>0</v>
      </c>
      <c r="E242" s="61"/>
      <c r="F242" s="55">
        <f t="shared" si="33"/>
        <v>0</v>
      </c>
      <c r="G242" s="61"/>
      <c r="H242" s="61"/>
      <c r="I242" s="55">
        <f t="shared" si="34"/>
        <v>0</v>
      </c>
      <c r="J242" s="55" t="str">
        <f t="shared" si="35"/>
        <v/>
      </c>
      <c r="K242" s="55">
        <f t="shared" si="36"/>
        <v>0</v>
      </c>
      <c r="L242" s="55">
        <f t="shared" si="37"/>
        <v>0</v>
      </c>
      <c r="M242" s="67">
        <f>IF(A242="",0,(IF(ISNUMBER(JUL_26!G242),JUL_26!G242,0)+IF(ISNUMBER(AUG_26!G242),AUG_26!G242,0)+IF(ISNUMBER(SEP_26!G242),SEP_26!G242,0))/3)</f>
        <v>0</v>
      </c>
      <c r="N242" s="67">
        <f t="shared" si="38"/>
        <v>0</v>
      </c>
      <c r="O242" s="67">
        <f t="shared" si="39"/>
        <v>0</v>
      </c>
      <c r="P242" s="67">
        <f t="shared" si="40"/>
        <v>0</v>
      </c>
      <c r="Q242" s="68" t="str">
        <f t="shared" si="41"/>
        <v/>
      </c>
      <c r="R242" s="69" t="str">
        <f t="shared" si="42"/>
        <v>STOCKOUT</v>
      </c>
      <c r="S242" s="69" t="str">
        <f t="shared" si="43"/>
        <v>N/A</v>
      </c>
      <c r="T242" s="60"/>
    </row>
    <row r="243" spans="1:20" ht="16.5" customHeight="1" x14ac:dyDescent="0.35">
      <c r="A243" s="71" t="str">
        <f>IF(JAN_26!A243="","",JAN_26!A243)</f>
        <v>Vit B complex injection</v>
      </c>
      <c r="B243" s="71" t="str">
        <f>IF(JAN_26!B243="","",JAN_26!B243)</f>
        <v>amp</v>
      </c>
      <c r="C243" s="53">
        <f>IF(JAN_26!C243="","",JAN_26!C243)</f>
        <v>200</v>
      </c>
      <c r="D243" s="53">
        <f>IF(AUG_26!A243="","",AUG_26!F243)</f>
        <v>97</v>
      </c>
      <c r="E243" s="61"/>
      <c r="F243" s="53">
        <f t="shared" si="33"/>
        <v>97</v>
      </c>
      <c r="G243" s="61"/>
      <c r="H243" s="61"/>
      <c r="I243" s="53">
        <f t="shared" si="34"/>
        <v>0</v>
      </c>
      <c r="J243" s="53" t="str">
        <f t="shared" si="35"/>
        <v/>
      </c>
      <c r="K243" s="53">
        <f t="shared" si="36"/>
        <v>0</v>
      </c>
      <c r="L243" s="53">
        <f t="shared" si="37"/>
        <v>19400</v>
      </c>
      <c r="M243" s="64">
        <f>IF(A243="",0,(IF(ISNUMBER(JUL_26!G243),JUL_26!G243,0)+IF(ISNUMBER(AUG_26!G243),AUG_26!G243,0)+IF(ISNUMBER(SEP_26!G243),SEP_26!G243,0))/3)</f>
        <v>0</v>
      </c>
      <c r="N243" s="64">
        <f t="shared" si="38"/>
        <v>0</v>
      </c>
      <c r="O243" s="64">
        <f t="shared" si="39"/>
        <v>0</v>
      </c>
      <c r="P243" s="64">
        <f t="shared" si="40"/>
        <v>0</v>
      </c>
      <c r="Q243" s="65" t="str">
        <f t="shared" si="41"/>
        <v/>
      </c>
      <c r="R243" s="66" t="str">
        <f t="shared" si="42"/>
        <v>OVERSTOCK</v>
      </c>
      <c r="S243" s="66" t="str">
        <f t="shared" si="43"/>
        <v>N/A</v>
      </c>
      <c r="T243" s="60"/>
    </row>
    <row r="244" spans="1:20" ht="16.5" customHeight="1" x14ac:dyDescent="0.35">
      <c r="A244" s="72" t="str">
        <f>IF(JAN_26!A244="","",JAN_26!A244)</f>
        <v>Vit B complex tablets</v>
      </c>
      <c r="B244" s="72" t="str">
        <f>IF(JAN_26!B244="","",JAN_26!B244)</f>
        <v>tablet</v>
      </c>
      <c r="C244" s="55">
        <f>IF(JAN_26!C244="","",JAN_26!C244)</f>
        <v>30</v>
      </c>
      <c r="D244" s="55">
        <f>IF(AUG_26!A244="","",AUG_26!F244)</f>
        <v>270</v>
      </c>
      <c r="E244" s="61"/>
      <c r="F244" s="55">
        <f t="shared" si="33"/>
        <v>270</v>
      </c>
      <c r="G244" s="61"/>
      <c r="H244" s="61"/>
      <c r="I244" s="55">
        <f t="shared" si="34"/>
        <v>0</v>
      </c>
      <c r="J244" s="55" t="str">
        <f t="shared" si="35"/>
        <v/>
      </c>
      <c r="K244" s="55">
        <f t="shared" si="36"/>
        <v>0</v>
      </c>
      <c r="L244" s="55">
        <f t="shared" si="37"/>
        <v>8100</v>
      </c>
      <c r="M244" s="67">
        <f>IF(A244="",0,(IF(ISNUMBER(JUL_26!G244),JUL_26!G244,0)+IF(ISNUMBER(AUG_26!G244),AUG_26!G244,0)+IF(ISNUMBER(SEP_26!G244),SEP_26!G244,0))/3)</f>
        <v>0</v>
      </c>
      <c r="N244" s="67">
        <f t="shared" si="38"/>
        <v>0</v>
      </c>
      <c r="O244" s="67">
        <f t="shared" si="39"/>
        <v>0</v>
      </c>
      <c r="P244" s="67">
        <f t="shared" si="40"/>
        <v>0</v>
      </c>
      <c r="Q244" s="68" t="str">
        <f t="shared" si="41"/>
        <v/>
      </c>
      <c r="R244" s="69" t="str">
        <f t="shared" si="42"/>
        <v>OVERSTOCK</v>
      </c>
      <c r="S244" s="69" t="str">
        <f t="shared" si="43"/>
        <v>N/A</v>
      </c>
      <c r="T244" s="60"/>
    </row>
    <row r="245" spans="1:20" ht="16.5" customHeight="1" x14ac:dyDescent="0.35">
      <c r="A245" s="71" t="str">
        <f>IF(JAN_26!A245="","",JAN_26!A245)</f>
        <v>vit k injection</v>
      </c>
      <c r="B245" s="71" t="str">
        <f>IF(JAN_26!B245="","",JAN_26!B245)</f>
        <v>amp</v>
      </c>
      <c r="C245" s="53">
        <f>IF(JAN_26!C245="","",JAN_26!C245)</f>
        <v>500</v>
      </c>
      <c r="D245" s="53">
        <f>IF(AUG_26!A245="","",AUG_26!F245)</f>
        <v>0</v>
      </c>
      <c r="E245" s="61"/>
      <c r="F245" s="53">
        <f t="shared" si="33"/>
        <v>0</v>
      </c>
      <c r="G245" s="61"/>
      <c r="H245" s="61"/>
      <c r="I245" s="53">
        <f t="shared" si="34"/>
        <v>0</v>
      </c>
      <c r="J245" s="53" t="str">
        <f t="shared" si="35"/>
        <v/>
      </c>
      <c r="K245" s="53">
        <f t="shared" si="36"/>
        <v>0</v>
      </c>
      <c r="L245" s="53">
        <f t="shared" si="37"/>
        <v>0</v>
      </c>
      <c r="M245" s="64">
        <f>IF(A245="",0,(IF(ISNUMBER(JUL_26!G245),JUL_26!G245,0)+IF(ISNUMBER(AUG_26!G245),AUG_26!G245,0)+IF(ISNUMBER(SEP_26!G245),SEP_26!G245,0))/3)</f>
        <v>0</v>
      </c>
      <c r="N245" s="64">
        <f t="shared" si="38"/>
        <v>0</v>
      </c>
      <c r="O245" s="64">
        <f t="shared" si="39"/>
        <v>0</v>
      </c>
      <c r="P245" s="64">
        <f t="shared" si="40"/>
        <v>0</v>
      </c>
      <c r="Q245" s="65" t="str">
        <f t="shared" si="41"/>
        <v/>
      </c>
      <c r="R245" s="66" t="str">
        <f t="shared" si="42"/>
        <v>STOCKOUT</v>
      </c>
      <c r="S245" s="66" t="str">
        <f t="shared" si="43"/>
        <v>N/A</v>
      </c>
      <c r="T245" s="60"/>
    </row>
    <row r="246" spans="1:20" ht="16.5" customHeight="1" x14ac:dyDescent="0.35">
      <c r="A246" s="72" t="str">
        <f>IF(JAN_26!A246="","",JAN_26!A246)</f>
        <v>Vogalene inj</v>
      </c>
      <c r="B246" s="72" t="str">
        <f>IF(JAN_26!B246="","",JAN_26!B246)</f>
        <v>amp</v>
      </c>
      <c r="C246" s="55">
        <f>IF(JAN_26!C246="","",JAN_26!C246)</f>
        <v>500</v>
      </c>
      <c r="D246" s="55">
        <f>IF(AUG_26!A246="","",AUG_26!F246)</f>
        <v>0</v>
      </c>
      <c r="E246" s="61"/>
      <c r="F246" s="55">
        <f t="shared" si="33"/>
        <v>0</v>
      </c>
      <c r="G246" s="61"/>
      <c r="H246" s="61"/>
      <c r="I246" s="55">
        <f t="shared" si="34"/>
        <v>0</v>
      </c>
      <c r="J246" s="55" t="str">
        <f t="shared" si="35"/>
        <v/>
      </c>
      <c r="K246" s="55">
        <f t="shared" si="36"/>
        <v>0</v>
      </c>
      <c r="L246" s="55">
        <f t="shared" si="37"/>
        <v>0</v>
      </c>
      <c r="M246" s="67">
        <f>IF(A246="",0,(IF(ISNUMBER(JUL_26!G246),JUL_26!G246,0)+IF(ISNUMBER(AUG_26!G246),AUG_26!G246,0)+IF(ISNUMBER(SEP_26!G246),SEP_26!G246,0))/3)</f>
        <v>0</v>
      </c>
      <c r="N246" s="67">
        <f t="shared" si="38"/>
        <v>0</v>
      </c>
      <c r="O246" s="67">
        <f t="shared" si="39"/>
        <v>0</v>
      </c>
      <c r="P246" s="67">
        <f t="shared" si="40"/>
        <v>0</v>
      </c>
      <c r="Q246" s="68" t="str">
        <f t="shared" si="41"/>
        <v/>
      </c>
      <c r="R246" s="69" t="str">
        <f t="shared" si="42"/>
        <v>STOCKOUT</v>
      </c>
      <c r="S246" s="69" t="str">
        <f t="shared" si="43"/>
        <v>N/A</v>
      </c>
      <c r="T246" s="60"/>
    </row>
    <row r="247" spans="1:20" ht="16.5" customHeight="1" x14ac:dyDescent="0.35">
      <c r="A247" s="71" t="str">
        <f>IF(JAN_26!A247="","",JAN_26!A247)</f>
        <v>Vogalene Suppository</v>
      </c>
      <c r="B247" s="71" t="str">
        <f>IF(JAN_26!B247="","",JAN_26!B247)</f>
        <v>suppo</v>
      </c>
      <c r="C247" s="53">
        <f>IF(JAN_26!C247="","",JAN_26!C247)</f>
        <v>150</v>
      </c>
      <c r="D247" s="53">
        <f>IF(AUG_26!A247="","",AUG_26!F247)</f>
        <v>0</v>
      </c>
      <c r="E247" s="61"/>
      <c r="F247" s="53">
        <f t="shared" si="33"/>
        <v>0</v>
      </c>
      <c r="G247" s="61"/>
      <c r="H247" s="61"/>
      <c r="I247" s="53">
        <f t="shared" si="34"/>
        <v>0</v>
      </c>
      <c r="J247" s="53" t="str">
        <f t="shared" si="35"/>
        <v/>
      </c>
      <c r="K247" s="53">
        <f t="shared" si="36"/>
        <v>0</v>
      </c>
      <c r="L247" s="53">
        <f t="shared" si="37"/>
        <v>0</v>
      </c>
      <c r="M247" s="64">
        <f>IF(A247="",0,(IF(ISNUMBER(JUL_26!G247),JUL_26!G247,0)+IF(ISNUMBER(AUG_26!G247),AUG_26!G247,0)+IF(ISNUMBER(SEP_26!G247),SEP_26!G247,0))/3)</f>
        <v>0</v>
      </c>
      <c r="N247" s="64">
        <f t="shared" si="38"/>
        <v>0</v>
      </c>
      <c r="O247" s="64">
        <f t="shared" si="39"/>
        <v>0</v>
      </c>
      <c r="P247" s="64">
        <f t="shared" si="40"/>
        <v>0</v>
      </c>
      <c r="Q247" s="65" t="str">
        <f t="shared" si="41"/>
        <v/>
      </c>
      <c r="R247" s="66" t="str">
        <f t="shared" si="42"/>
        <v>STOCKOUT</v>
      </c>
      <c r="S247" s="66" t="str">
        <f t="shared" si="43"/>
        <v>N/A</v>
      </c>
      <c r="T247" s="60"/>
    </row>
    <row r="248" spans="1:20" ht="16.5" customHeight="1" x14ac:dyDescent="0.35">
      <c r="A248" s="72" t="str">
        <f>IF(JAN_26!A248="","",JAN_26!A248)</f>
        <v>NZOZONE</v>
      </c>
      <c r="B248" s="72" t="str">
        <f>IF(JAN_26!B248="","",JAN_26!B248)</f>
        <v>suppo</v>
      </c>
      <c r="C248" s="55">
        <f>IF(JAN_26!C248="","",JAN_26!C248)</f>
        <v>150</v>
      </c>
      <c r="D248" s="55">
        <f>IF(AUG_26!A248="","",AUG_26!F248)</f>
        <v>10</v>
      </c>
      <c r="E248" s="61"/>
      <c r="F248" s="55">
        <f t="shared" si="33"/>
        <v>10</v>
      </c>
      <c r="G248" s="61"/>
      <c r="H248" s="61"/>
      <c r="I248" s="55">
        <f t="shared" si="34"/>
        <v>0</v>
      </c>
      <c r="J248" s="55" t="str">
        <f t="shared" si="35"/>
        <v/>
      </c>
      <c r="K248" s="55">
        <f t="shared" si="36"/>
        <v>0</v>
      </c>
      <c r="L248" s="55">
        <f t="shared" si="37"/>
        <v>1500</v>
      </c>
      <c r="M248" s="67">
        <f>IF(A248="",0,(IF(ISNUMBER(JUL_26!G248),JUL_26!G248,0)+IF(ISNUMBER(AUG_26!G248),AUG_26!G248,0)+IF(ISNUMBER(SEP_26!G248),SEP_26!G248,0))/3)</f>
        <v>0</v>
      </c>
      <c r="N248" s="67">
        <f t="shared" si="38"/>
        <v>0</v>
      </c>
      <c r="O248" s="67">
        <f t="shared" si="39"/>
        <v>0</v>
      </c>
      <c r="P248" s="67">
        <f t="shared" si="40"/>
        <v>0</v>
      </c>
      <c r="Q248" s="68" t="str">
        <f t="shared" si="41"/>
        <v/>
      </c>
      <c r="R248" s="69" t="str">
        <f t="shared" si="42"/>
        <v>OVERSTOCK</v>
      </c>
      <c r="S248" s="69" t="str">
        <f t="shared" si="43"/>
        <v>N/A</v>
      </c>
      <c r="T248" s="60"/>
    </row>
    <row r="249" spans="1:20" ht="16.5" customHeight="1" x14ac:dyDescent="0.35">
      <c r="A249" s="71" t="str">
        <f>IF(JAN_26!A249="","",JAN_26!A249)</f>
        <v/>
      </c>
      <c r="B249" s="71" t="str">
        <f>IF(JAN_26!B249="","",JAN_26!B249)</f>
        <v/>
      </c>
      <c r="C249" s="53" t="str">
        <f>IF(JAN_26!C249="","",JAN_26!C249)</f>
        <v/>
      </c>
      <c r="D249" s="53" t="str">
        <f>IF(AUG_26!A249="","",AUG_26!F249)</f>
        <v/>
      </c>
      <c r="E249" s="61"/>
      <c r="F249" s="53" t="str">
        <f t="shared" si="33"/>
        <v/>
      </c>
      <c r="G249" s="61"/>
      <c r="H249" s="61"/>
      <c r="I249" s="53">
        <f t="shared" si="34"/>
        <v>0</v>
      </c>
      <c r="J249" s="53" t="str">
        <f t="shared" si="35"/>
        <v/>
      </c>
      <c r="K249" s="53">
        <f t="shared" si="36"/>
        <v>0</v>
      </c>
      <c r="L249" s="53">
        <f t="shared" si="37"/>
        <v>0</v>
      </c>
      <c r="M249" s="64">
        <f>IF(A249="",0,(IF(ISNUMBER(JUL_26!G249),JUL_26!G249,0)+IF(ISNUMBER(AUG_26!G249),AUG_26!G249,0)+IF(ISNUMBER(SEP_26!G249),SEP_26!G249,0))/3)</f>
        <v>0</v>
      </c>
      <c r="N249" s="64">
        <f t="shared" si="38"/>
        <v>0</v>
      </c>
      <c r="O249" s="64">
        <f t="shared" si="39"/>
        <v>0</v>
      </c>
      <c r="P249" s="64">
        <f t="shared" si="40"/>
        <v>0</v>
      </c>
      <c r="Q249" s="65" t="str">
        <f t="shared" si="41"/>
        <v/>
      </c>
      <c r="R249" s="66" t="str">
        <f t="shared" si="42"/>
        <v/>
      </c>
      <c r="S249" s="66" t="str">
        <f t="shared" si="43"/>
        <v>N/A</v>
      </c>
      <c r="T249" s="60"/>
    </row>
    <row r="250" spans="1:20" ht="16.5" customHeight="1" x14ac:dyDescent="0.35">
      <c r="A250" s="72" t="str">
        <f>IF(JAN_26!A250="","",JAN_26!A250)</f>
        <v/>
      </c>
      <c r="B250" s="72" t="str">
        <f>IF(JAN_26!B250="","",JAN_26!B250)</f>
        <v/>
      </c>
      <c r="C250" s="55" t="str">
        <f>IF(JAN_26!C250="","",JAN_26!C250)</f>
        <v/>
      </c>
      <c r="D250" s="55" t="str">
        <f>IF(AUG_26!A250="","",AUG_26!F250)</f>
        <v/>
      </c>
      <c r="E250" s="61"/>
      <c r="F250" s="55" t="str">
        <f t="shared" si="33"/>
        <v/>
      </c>
      <c r="G250" s="61"/>
      <c r="H250" s="61"/>
      <c r="I250" s="55">
        <f t="shared" si="34"/>
        <v>0</v>
      </c>
      <c r="J250" s="55" t="str">
        <f t="shared" si="35"/>
        <v/>
      </c>
      <c r="K250" s="55">
        <f t="shared" si="36"/>
        <v>0</v>
      </c>
      <c r="L250" s="55">
        <f t="shared" si="37"/>
        <v>0</v>
      </c>
      <c r="M250" s="67">
        <f>IF(A250="",0,(IF(ISNUMBER(JUL_26!G250),JUL_26!G250,0)+IF(ISNUMBER(AUG_26!G250),AUG_26!G250,0)+IF(ISNUMBER(SEP_26!G250),SEP_26!G250,0))/3)</f>
        <v>0</v>
      </c>
      <c r="N250" s="67">
        <f t="shared" si="38"/>
        <v>0</v>
      </c>
      <c r="O250" s="67">
        <f t="shared" si="39"/>
        <v>0</v>
      </c>
      <c r="P250" s="67">
        <f t="shared" si="40"/>
        <v>0</v>
      </c>
      <c r="Q250" s="68" t="str">
        <f t="shared" si="41"/>
        <v/>
      </c>
      <c r="R250" s="69" t="str">
        <f t="shared" si="42"/>
        <v/>
      </c>
      <c r="S250" s="69" t="str">
        <f t="shared" si="43"/>
        <v>N/A</v>
      </c>
      <c r="T250" s="60"/>
    </row>
    <row r="251" spans="1:20" ht="16.5" customHeight="1" x14ac:dyDescent="0.35">
      <c r="A251" s="71" t="str">
        <f>IF(JAN_26!A251="","",JAN_26!A251)</f>
        <v/>
      </c>
      <c r="B251" s="71" t="str">
        <f>IF(JAN_26!B251="","",JAN_26!B251)</f>
        <v/>
      </c>
      <c r="C251" s="53" t="str">
        <f>IF(JAN_26!C251="","",JAN_26!C251)</f>
        <v/>
      </c>
      <c r="D251" s="53" t="str">
        <f>IF(AUG_26!A251="","",AUG_26!F251)</f>
        <v/>
      </c>
      <c r="E251" s="61"/>
      <c r="F251" s="53" t="str">
        <f t="shared" si="33"/>
        <v/>
      </c>
      <c r="G251" s="61"/>
      <c r="H251" s="61"/>
      <c r="I251" s="53">
        <f t="shared" si="34"/>
        <v>0</v>
      </c>
      <c r="J251" s="53" t="str">
        <f t="shared" si="35"/>
        <v/>
      </c>
      <c r="K251" s="53">
        <f t="shared" si="36"/>
        <v>0</v>
      </c>
      <c r="L251" s="53">
        <f t="shared" si="37"/>
        <v>0</v>
      </c>
      <c r="M251" s="64">
        <f>IF(A251="",0,(IF(ISNUMBER(JUL_26!G251),JUL_26!G251,0)+IF(ISNUMBER(AUG_26!G251),AUG_26!G251,0)+IF(ISNUMBER(SEP_26!G251),SEP_26!G251,0))/3)</f>
        <v>0</v>
      </c>
      <c r="N251" s="64">
        <f t="shared" si="38"/>
        <v>0</v>
      </c>
      <c r="O251" s="64">
        <f t="shared" si="39"/>
        <v>0</v>
      </c>
      <c r="P251" s="64">
        <f t="shared" si="40"/>
        <v>0</v>
      </c>
      <c r="Q251" s="65" t="str">
        <f t="shared" si="41"/>
        <v/>
      </c>
      <c r="R251" s="66" t="str">
        <f t="shared" si="42"/>
        <v/>
      </c>
      <c r="S251" s="66" t="str">
        <f t="shared" si="43"/>
        <v>N/A</v>
      </c>
      <c r="T251" s="60"/>
    </row>
    <row r="252" spans="1:20" ht="16.5" customHeight="1" x14ac:dyDescent="0.35">
      <c r="A252" s="72" t="str">
        <f>IF(JAN_26!A252="","",JAN_26!A252)</f>
        <v/>
      </c>
      <c r="B252" s="72" t="str">
        <f>IF(JAN_26!B252="","",JAN_26!B252)</f>
        <v/>
      </c>
      <c r="C252" s="55" t="str">
        <f>IF(JAN_26!C252="","",JAN_26!C252)</f>
        <v/>
      </c>
      <c r="D252" s="55" t="str">
        <f>IF(AUG_26!A252="","",AUG_26!F252)</f>
        <v/>
      </c>
      <c r="E252" s="61"/>
      <c r="F252" s="55" t="str">
        <f t="shared" si="33"/>
        <v/>
      </c>
      <c r="G252" s="61"/>
      <c r="H252" s="61"/>
      <c r="I252" s="55">
        <f t="shared" si="34"/>
        <v>0</v>
      </c>
      <c r="J252" s="55" t="str">
        <f t="shared" si="35"/>
        <v/>
      </c>
      <c r="K252" s="55">
        <f t="shared" si="36"/>
        <v>0</v>
      </c>
      <c r="L252" s="55">
        <f t="shared" si="37"/>
        <v>0</v>
      </c>
      <c r="M252" s="67">
        <f>IF(A252="",0,(IF(ISNUMBER(JUL_26!G252),JUL_26!G252,0)+IF(ISNUMBER(AUG_26!G252),AUG_26!G252,0)+IF(ISNUMBER(SEP_26!G252),SEP_26!G252,0))/3)</f>
        <v>0</v>
      </c>
      <c r="N252" s="67">
        <f t="shared" si="38"/>
        <v>0</v>
      </c>
      <c r="O252" s="67">
        <f t="shared" si="39"/>
        <v>0</v>
      </c>
      <c r="P252" s="67">
        <f t="shared" si="40"/>
        <v>0</v>
      </c>
      <c r="Q252" s="68" t="str">
        <f t="shared" si="41"/>
        <v/>
      </c>
      <c r="R252" s="69" t="str">
        <f t="shared" si="42"/>
        <v/>
      </c>
      <c r="S252" s="69" t="str">
        <f t="shared" si="43"/>
        <v>N/A</v>
      </c>
      <c r="T252" s="60"/>
    </row>
    <row r="253" spans="1:20" ht="16.5" customHeight="1" x14ac:dyDescent="0.35">
      <c r="A253" s="71" t="str">
        <f>IF(JAN_26!A253="","",JAN_26!A253)</f>
        <v/>
      </c>
      <c r="B253" s="71" t="str">
        <f>IF(JAN_26!B253="","",JAN_26!B253)</f>
        <v/>
      </c>
      <c r="C253" s="53" t="str">
        <f>IF(JAN_26!C253="","",JAN_26!C253)</f>
        <v/>
      </c>
      <c r="D253" s="53" t="str">
        <f>IF(AUG_26!A253="","",AUG_26!F253)</f>
        <v/>
      </c>
      <c r="E253" s="61"/>
      <c r="F253" s="53" t="str">
        <f t="shared" si="33"/>
        <v/>
      </c>
      <c r="G253" s="61"/>
      <c r="H253" s="61"/>
      <c r="I253" s="53">
        <f t="shared" si="34"/>
        <v>0</v>
      </c>
      <c r="J253" s="53" t="str">
        <f t="shared" si="35"/>
        <v/>
      </c>
      <c r="K253" s="53">
        <f t="shared" si="36"/>
        <v>0</v>
      </c>
      <c r="L253" s="53">
        <f t="shared" si="37"/>
        <v>0</v>
      </c>
      <c r="M253" s="64">
        <f>IF(A253="",0,(IF(ISNUMBER(JUL_26!G253),JUL_26!G253,0)+IF(ISNUMBER(AUG_26!G253),AUG_26!G253,0)+IF(ISNUMBER(SEP_26!G253),SEP_26!G253,0))/3)</f>
        <v>0</v>
      </c>
      <c r="N253" s="64">
        <f t="shared" si="38"/>
        <v>0</v>
      </c>
      <c r="O253" s="64">
        <f t="shared" si="39"/>
        <v>0</v>
      </c>
      <c r="P253" s="64">
        <f t="shared" si="40"/>
        <v>0</v>
      </c>
      <c r="Q253" s="65" t="str">
        <f t="shared" si="41"/>
        <v/>
      </c>
      <c r="R253" s="66" t="str">
        <f t="shared" si="42"/>
        <v/>
      </c>
      <c r="S253" s="66" t="str">
        <f t="shared" si="43"/>
        <v>N/A</v>
      </c>
      <c r="T253" s="60"/>
    </row>
    <row r="254" spans="1:20" ht="16.5" customHeight="1" x14ac:dyDescent="0.35">
      <c r="A254" s="72" t="str">
        <f>IF(JAN_26!A254="","",JAN_26!A254)</f>
        <v/>
      </c>
      <c r="B254" s="72" t="str">
        <f>IF(JAN_26!B254="","",JAN_26!B254)</f>
        <v/>
      </c>
      <c r="C254" s="55" t="str">
        <f>IF(JAN_26!C254="","",JAN_26!C254)</f>
        <v/>
      </c>
      <c r="D254" s="55" t="str">
        <f>IF(AUG_26!A254="","",AUG_26!F254)</f>
        <v/>
      </c>
      <c r="E254" s="61"/>
      <c r="F254" s="55" t="str">
        <f t="shared" si="33"/>
        <v/>
      </c>
      <c r="G254" s="61"/>
      <c r="H254" s="61"/>
      <c r="I254" s="55">
        <f t="shared" si="34"/>
        <v>0</v>
      </c>
      <c r="J254" s="55" t="str">
        <f t="shared" si="35"/>
        <v/>
      </c>
      <c r="K254" s="55">
        <f t="shared" si="36"/>
        <v>0</v>
      </c>
      <c r="L254" s="55">
        <f t="shared" si="37"/>
        <v>0</v>
      </c>
      <c r="M254" s="67">
        <f>IF(A254="",0,(IF(ISNUMBER(JUL_26!G254),JUL_26!G254,0)+IF(ISNUMBER(AUG_26!G254),AUG_26!G254,0)+IF(ISNUMBER(SEP_26!G254),SEP_26!G254,0))/3)</f>
        <v>0</v>
      </c>
      <c r="N254" s="67">
        <f t="shared" si="38"/>
        <v>0</v>
      </c>
      <c r="O254" s="67">
        <f t="shared" si="39"/>
        <v>0</v>
      </c>
      <c r="P254" s="67">
        <f t="shared" si="40"/>
        <v>0</v>
      </c>
      <c r="Q254" s="68" t="str">
        <f t="shared" si="41"/>
        <v/>
      </c>
      <c r="R254" s="69" t="str">
        <f t="shared" si="42"/>
        <v/>
      </c>
      <c r="S254" s="69" t="str">
        <f t="shared" si="43"/>
        <v>N/A</v>
      </c>
      <c r="T254" s="60"/>
    </row>
    <row r="255" spans="1:20" ht="16.5" customHeight="1" x14ac:dyDescent="0.35">
      <c r="A255" s="71" t="str">
        <f>IF(JAN_26!A255="","",JAN_26!A255)</f>
        <v/>
      </c>
      <c r="B255" s="71" t="str">
        <f>IF(JAN_26!B255="","",JAN_26!B255)</f>
        <v/>
      </c>
      <c r="C255" s="53" t="str">
        <f>IF(JAN_26!C255="","",JAN_26!C255)</f>
        <v/>
      </c>
      <c r="D255" s="53" t="str">
        <f>IF(AUG_26!A255="","",AUG_26!F255)</f>
        <v/>
      </c>
      <c r="E255" s="61"/>
      <c r="F255" s="53" t="str">
        <f t="shared" si="33"/>
        <v/>
      </c>
      <c r="G255" s="61"/>
      <c r="H255" s="61"/>
      <c r="I255" s="53">
        <f t="shared" si="34"/>
        <v>0</v>
      </c>
      <c r="J255" s="53" t="str">
        <f t="shared" si="35"/>
        <v/>
      </c>
      <c r="K255" s="53">
        <f t="shared" si="36"/>
        <v>0</v>
      </c>
      <c r="L255" s="53">
        <f t="shared" si="37"/>
        <v>0</v>
      </c>
      <c r="M255" s="64">
        <f>IF(A255="",0,(IF(ISNUMBER(JUL_26!G255),JUL_26!G255,0)+IF(ISNUMBER(AUG_26!G255),AUG_26!G255,0)+IF(ISNUMBER(SEP_26!G255),SEP_26!G255,0))/3)</f>
        <v>0</v>
      </c>
      <c r="N255" s="64">
        <f t="shared" si="38"/>
        <v>0</v>
      </c>
      <c r="O255" s="64">
        <f t="shared" si="39"/>
        <v>0</v>
      </c>
      <c r="P255" s="64">
        <f t="shared" si="40"/>
        <v>0</v>
      </c>
      <c r="Q255" s="65" t="str">
        <f t="shared" si="41"/>
        <v/>
      </c>
      <c r="R255" s="66" t="str">
        <f t="shared" si="42"/>
        <v/>
      </c>
      <c r="S255" s="66" t="str">
        <f t="shared" si="43"/>
        <v>N/A</v>
      </c>
      <c r="T255" s="60"/>
    </row>
    <row r="256" spans="1:20" ht="16.5" customHeight="1" x14ac:dyDescent="0.35">
      <c r="A256" s="72" t="str">
        <f>IF(JAN_26!A256="","",JAN_26!A256)</f>
        <v/>
      </c>
      <c r="B256" s="72" t="str">
        <f>IF(JAN_26!B256="","",JAN_26!B256)</f>
        <v/>
      </c>
      <c r="C256" s="55" t="str">
        <f>IF(JAN_26!C256="","",JAN_26!C256)</f>
        <v/>
      </c>
      <c r="D256" s="55" t="str">
        <f>IF(AUG_26!A256="","",AUG_26!F256)</f>
        <v/>
      </c>
      <c r="E256" s="61"/>
      <c r="F256" s="55" t="str">
        <f t="shared" si="33"/>
        <v/>
      </c>
      <c r="G256" s="61"/>
      <c r="H256" s="61"/>
      <c r="I256" s="55">
        <f t="shared" si="34"/>
        <v>0</v>
      </c>
      <c r="J256" s="55" t="str">
        <f t="shared" si="35"/>
        <v/>
      </c>
      <c r="K256" s="55">
        <f t="shared" si="36"/>
        <v>0</v>
      </c>
      <c r="L256" s="55">
        <f t="shared" si="37"/>
        <v>0</v>
      </c>
      <c r="M256" s="67">
        <f>IF(A256="",0,(IF(ISNUMBER(JUL_26!G256),JUL_26!G256,0)+IF(ISNUMBER(AUG_26!G256),AUG_26!G256,0)+IF(ISNUMBER(SEP_26!G256),SEP_26!G256,0))/3)</f>
        <v>0</v>
      </c>
      <c r="N256" s="67">
        <f t="shared" si="38"/>
        <v>0</v>
      </c>
      <c r="O256" s="67">
        <f t="shared" si="39"/>
        <v>0</v>
      </c>
      <c r="P256" s="67">
        <f t="shared" si="40"/>
        <v>0</v>
      </c>
      <c r="Q256" s="68" t="str">
        <f t="shared" si="41"/>
        <v/>
      </c>
      <c r="R256" s="69" t="str">
        <f t="shared" si="42"/>
        <v/>
      </c>
      <c r="S256" s="69" t="str">
        <f t="shared" si="43"/>
        <v>N/A</v>
      </c>
      <c r="T256" s="60"/>
    </row>
    <row r="257" spans="1:20" ht="16.5" customHeight="1" x14ac:dyDescent="0.35">
      <c r="A257" s="71" t="str">
        <f>IF(JAN_26!A257="","",JAN_26!A257)</f>
        <v/>
      </c>
      <c r="B257" s="71" t="str">
        <f>IF(JAN_26!B257="","",JAN_26!B257)</f>
        <v/>
      </c>
      <c r="C257" s="53" t="str">
        <f>IF(JAN_26!C257="","",JAN_26!C257)</f>
        <v/>
      </c>
      <c r="D257" s="53" t="str">
        <f>IF(AUG_26!A257="","",AUG_26!F257)</f>
        <v/>
      </c>
      <c r="E257" s="61"/>
      <c r="F257" s="53" t="str">
        <f t="shared" si="33"/>
        <v/>
      </c>
      <c r="G257" s="61"/>
      <c r="H257" s="61"/>
      <c r="I257" s="53">
        <f t="shared" si="34"/>
        <v>0</v>
      </c>
      <c r="J257" s="53" t="str">
        <f t="shared" si="35"/>
        <v/>
      </c>
      <c r="K257" s="53">
        <f t="shared" si="36"/>
        <v>0</v>
      </c>
      <c r="L257" s="53">
        <f t="shared" si="37"/>
        <v>0</v>
      </c>
      <c r="M257" s="64">
        <f>IF(A257="",0,(IF(ISNUMBER(JUL_26!G257),JUL_26!G257,0)+IF(ISNUMBER(AUG_26!G257),AUG_26!G257,0)+IF(ISNUMBER(SEP_26!G257),SEP_26!G257,0))/3)</f>
        <v>0</v>
      </c>
      <c r="N257" s="64">
        <f t="shared" si="38"/>
        <v>0</v>
      </c>
      <c r="O257" s="64">
        <f t="shared" si="39"/>
        <v>0</v>
      </c>
      <c r="P257" s="64">
        <f t="shared" si="40"/>
        <v>0</v>
      </c>
      <c r="Q257" s="65" t="str">
        <f t="shared" si="41"/>
        <v/>
      </c>
      <c r="R257" s="66" t="str">
        <f t="shared" si="42"/>
        <v/>
      </c>
      <c r="S257" s="66" t="str">
        <f t="shared" si="43"/>
        <v>N/A</v>
      </c>
      <c r="T257" s="60"/>
    </row>
    <row r="258" spans="1:20" ht="16.5" customHeight="1" x14ac:dyDescent="0.35">
      <c r="A258" s="72" t="str">
        <f>IF(JAN_26!A258="","",JAN_26!A258)</f>
        <v/>
      </c>
      <c r="B258" s="72" t="str">
        <f>IF(JAN_26!B258="","",JAN_26!B258)</f>
        <v/>
      </c>
      <c r="C258" s="55" t="str">
        <f>IF(JAN_26!C258="","",JAN_26!C258)</f>
        <v/>
      </c>
      <c r="D258" s="55" t="str">
        <f>IF(AUG_26!A258="","",AUG_26!F258)</f>
        <v/>
      </c>
      <c r="E258" s="61"/>
      <c r="F258" s="55" t="str">
        <f t="shared" si="33"/>
        <v/>
      </c>
      <c r="G258" s="61"/>
      <c r="H258" s="61"/>
      <c r="I258" s="55">
        <f t="shared" si="34"/>
        <v>0</v>
      </c>
      <c r="J258" s="55" t="str">
        <f t="shared" si="35"/>
        <v/>
      </c>
      <c r="K258" s="55">
        <f t="shared" si="36"/>
        <v>0</v>
      </c>
      <c r="L258" s="55">
        <f t="shared" si="37"/>
        <v>0</v>
      </c>
      <c r="M258" s="67">
        <f>IF(A258="",0,(IF(ISNUMBER(JUL_26!G258),JUL_26!G258,0)+IF(ISNUMBER(AUG_26!G258),AUG_26!G258,0)+IF(ISNUMBER(SEP_26!G258),SEP_26!G258,0))/3)</f>
        <v>0</v>
      </c>
      <c r="N258" s="67">
        <f t="shared" si="38"/>
        <v>0</v>
      </c>
      <c r="O258" s="67">
        <f t="shared" si="39"/>
        <v>0</v>
      </c>
      <c r="P258" s="67">
        <f t="shared" si="40"/>
        <v>0</v>
      </c>
      <c r="Q258" s="68" t="str">
        <f t="shared" si="41"/>
        <v/>
      </c>
      <c r="R258" s="69" t="str">
        <f t="shared" si="42"/>
        <v/>
      </c>
      <c r="S258" s="69" t="str">
        <f t="shared" si="43"/>
        <v>N/A</v>
      </c>
      <c r="T258" s="60"/>
    </row>
    <row r="259" spans="1:20" ht="16.5" customHeight="1" x14ac:dyDescent="0.35">
      <c r="A259" s="71" t="str">
        <f>IF(JAN_26!A259="","",JAN_26!A259)</f>
        <v/>
      </c>
      <c r="B259" s="71" t="str">
        <f>IF(JAN_26!B259="","",JAN_26!B259)</f>
        <v/>
      </c>
      <c r="C259" s="53" t="str">
        <f>IF(JAN_26!C259="","",JAN_26!C259)</f>
        <v/>
      </c>
      <c r="D259" s="53" t="str">
        <f>IF(AUG_26!A259="","",AUG_26!F259)</f>
        <v/>
      </c>
      <c r="E259" s="61"/>
      <c r="F259" s="53" t="str">
        <f t="shared" ref="F259:F322" si="44">IF(A259="","",D259+IF(ISNUMBER(E259),E259,0)-IF(ISNUMBER(G259),G259,0))</f>
        <v/>
      </c>
      <c r="G259" s="61"/>
      <c r="H259" s="61"/>
      <c r="I259" s="53">
        <f t="shared" ref="I259:I302" si="45">IF(AND(ISNUMBER(G259),ISNUMBER(C259)),G259*C259,0)</f>
        <v>0</v>
      </c>
      <c r="J259" s="53" t="str">
        <f t="shared" ref="J259:J322" si="46">IF(AND(ISNUMBER(G259),ISNUMBER(H259)),H259-I259,"")</f>
        <v/>
      </c>
      <c r="K259" s="53">
        <f t="shared" ref="K259:K302" si="47">IF(OR(A259="",M259=0),0,MAX(O259-F259,0))</f>
        <v>0</v>
      </c>
      <c r="L259" s="53">
        <f t="shared" ref="L259:L302" si="48">IF(AND(ISNUMBER(C259),ISNUMBER(F259)),F259*C259,0)</f>
        <v>0</v>
      </c>
      <c r="M259" s="64">
        <f>IF(A259="",0,(IF(ISNUMBER(JUL_26!G259),JUL_26!G259,0)+IF(ISNUMBER(AUG_26!G259),AUG_26!G259,0)+IF(ISNUMBER(SEP_26!G259),SEP_26!G259,0))/3)</f>
        <v>0</v>
      </c>
      <c r="N259" s="64">
        <f t="shared" ref="N259:N322" si="49">IF(M259=0,0,M259*Lead_Time_Months)</f>
        <v>0</v>
      </c>
      <c r="O259" s="64">
        <f t="shared" ref="O259:O302" si="50">IF(M259=0,0,M259*Max_Stock_Months)</f>
        <v>0</v>
      </c>
      <c r="P259" s="64">
        <f t="shared" ref="P259:P302" si="51">IF(M259=0,0,M259*Security_Stock_Months)</f>
        <v>0</v>
      </c>
      <c r="Q259" s="65" t="str">
        <f t="shared" ref="Q259:Q302" si="52">IF(OR(A259="",M259=0,F259&lt;=0),"",ROUND(F259/M259,1))</f>
        <v/>
      </c>
      <c r="R259" s="66" t="str">
        <f t="shared" ref="R259:R302" si="53">IF(A259="","",IF(F259&lt;=0,"STOCKOUT",IF(F259&lt;=P259,"LOW STOCK",IF(F259&gt;O259,"OVERSTOCK","ADEQUATE"))))</f>
        <v/>
      </c>
      <c r="S259" s="66" t="str">
        <f t="shared" ref="S259:S302" si="54">IF(AND(ISNUMBER(G259),ISNUMBER(H259)),IF(J259&gt;=0,"BALANCED","DEFICIT"),"N/A")</f>
        <v>N/A</v>
      </c>
      <c r="T259" s="60"/>
    </row>
    <row r="260" spans="1:20" ht="16.5" customHeight="1" x14ac:dyDescent="0.35">
      <c r="A260" s="72" t="str">
        <f>IF(JAN_26!A260="","",JAN_26!A260)</f>
        <v/>
      </c>
      <c r="B260" s="72" t="str">
        <f>IF(JAN_26!B260="","",JAN_26!B260)</f>
        <v/>
      </c>
      <c r="C260" s="55" t="str">
        <f>IF(JAN_26!C260="","",JAN_26!C260)</f>
        <v/>
      </c>
      <c r="D260" s="55" t="str">
        <f>IF(AUG_26!A260="","",AUG_26!F260)</f>
        <v/>
      </c>
      <c r="E260" s="61"/>
      <c r="F260" s="55" t="str">
        <f t="shared" si="44"/>
        <v/>
      </c>
      <c r="G260" s="61"/>
      <c r="H260" s="61"/>
      <c r="I260" s="55">
        <f t="shared" si="45"/>
        <v>0</v>
      </c>
      <c r="J260" s="55" t="str">
        <f t="shared" si="46"/>
        <v/>
      </c>
      <c r="K260" s="55">
        <f t="shared" si="47"/>
        <v>0</v>
      </c>
      <c r="L260" s="55">
        <f t="shared" si="48"/>
        <v>0</v>
      </c>
      <c r="M260" s="67">
        <f>IF(A260="",0,(IF(ISNUMBER(JUL_26!G260),JUL_26!G260,0)+IF(ISNUMBER(AUG_26!G260),AUG_26!G260,0)+IF(ISNUMBER(SEP_26!G260),SEP_26!G260,0))/3)</f>
        <v>0</v>
      </c>
      <c r="N260" s="67">
        <f t="shared" si="49"/>
        <v>0</v>
      </c>
      <c r="O260" s="67">
        <f t="shared" si="50"/>
        <v>0</v>
      </c>
      <c r="P260" s="67">
        <f t="shared" si="51"/>
        <v>0</v>
      </c>
      <c r="Q260" s="68" t="str">
        <f t="shared" si="52"/>
        <v/>
      </c>
      <c r="R260" s="69" t="str">
        <f t="shared" si="53"/>
        <v/>
      </c>
      <c r="S260" s="69" t="str">
        <f t="shared" si="54"/>
        <v>N/A</v>
      </c>
      <c r="T260" s="60"/>
    </row>
    <row r="261" spans="1:20" ht="16.5" customHeight="1" x14ac:dyDescent="0.35">
      <c r="A261" s="71" t="str">
        <f>IF(JAN_26!A261="","",JAN_26!A261)</f>
        <v/>
      </c>
      <c r="B261" s="71" t="str">
        <f>IF(JAN_26!B261="","",JAN_26!B261)</f>
        <v/>
      </c>
      <c r="C261" s="53" t="str">
        <f>IF(JAN_26!C261="","",JAN_26!C261)</f>
        <v/>
      </c>
      <c r="D261" s="53" t="str">
        <f>IF(AUG_26!A261="","",AUG_26!F261)</f>
        <v/>
      </c>
      <c r="E261" s="61"/>
      <c r="F261" s="53" t="str">
        <f t="shared" si="44"/>
        <v/>
      </c>
      <c r="G261" s="61"/>
      <c r="H261" s="61"/>
      <c r="I261" s="53">
        <f t="shared" si="45"/>
        <v>0</v>
      </c>
      <c r="J261" s="53" t="str">
        <f t="shared" si="46"/>
        <v/>
      </c>
      <c r="K261" s="53">
        <f t="shared" si="47"/>
        <v>0</v>
      </c>
      <c r="L261" s="53">
        <f t="shared" si="48"/>
        <v>0</v>
      </c>
      <c r="M261" s="64">
        <f>IF(A261="",0,(IF(ISNUMBER(JUL_26!G261),JUL_26!G261,0)+IF(ISNUMBER(AUG_26!G261),AUG_26!G261,0)+IF(ISNUMBER(SEP_26!G261),SEP_26!G261,0))/3)</f>
        <v>0</v>
      </c>
      <c r="N261" s="64">
        <f t="shared" si="49"/>
        <v>0</v>
      </c>
      <c r="O261" s="64">
        <f t="shared" si="50"/>
        <v>0</v>
      </c>
      <c r="P261" s="64">
        <f t="shared" si="51"/>
        <v>0</v>
      </c>
      <c r="Q261" s="65" t="str">
        <f t="shared" si="52"/>
        <v/>
      </c>
      <c r="R261" s="66" t="str">
        <f t="shared" si="53"/>
        <v/>
      </c>
      <c r="S261" s="66" t="str">
        <f t="shared" si="54"/>
        <v>N/A</v>
      </c>
      <c r="T261" s="60"/>
    </row>
    <row r="262" spans="1:20" ht="16.5" customHeight="1" x14ac:dyDescent="0.35">
      <c r="A262" s="72" t="str">
        <f>IF(JAN_26!A262="","",JAN_26!A262)</f>
        <v/>
      </c>
      <c r="B262" s="72" t="str">
        <f>IF(JAN_26!B262="","",JAN_26!B262)</f>
        <v/>
      </c>
      <c r="C262" s="55" t="str">
        <f>IF(JAN_26!C262="","",JAN_26!C262)</f>
        <v/>
      </c>
      <c r="D262" s="55" t="str">
        <f>IF(AUG_26!A262="","",AUG_26!F262)</f>
        <v/>
      </c>
      <c r="E262" s="61"/>
      <c r="F262" s="55" t="str">
        <f t="shared" si="44"/>
        <v/>
      </c>
      <c r="G262" s="61"/>
      <c r="H262" s="61"/>
      <c r="I262" s="55">
        <f t="shared" si="45"/>
        <v>0</v>
      </c>
      <c r="J262" s="55" t="str">
        <f t="shared" si="46"/>
        <v/>
      </c>
      <c r="K262" s="55">
        <f t="shared" si="47"/>
        <v>0</v>
      </c>
      <c r="L262" s="55">
        <f t="shared" si="48"/>
        <v>0</v>
      </c>
      <c r="M262" s="67">
        <f>IF(A262="",0,(IF(ISNUMBER(JUL_26!G262),JUL_26!G262,0)+IF(ISNUMBER(AUG_26!G262),AUG_26!G262,0)+IF(ISNUMBER(SEP_26!G262),SEP_26!G262,0))/3)</f>
        <v>0</v>
      </c>
      <c r="N262" s="67">
        <f t="shared" si="49"/>
        <v>0</v>
      </c>
      <c r="O262" s="67">
        <f t="shared" si="50"/>
        <v>0</v>
      </c>
      <c r="P262" s="67">
        <f t="shared" si="51"/>
        <v>0</v>
      </c>
      <c r="Q262" s="68" t="str">
        <f t="shared" si="52"/>
        <v/>
      </c>
      <c r="R262" s="69" t="str">
        <f t="shared" si="53"/>
        <v/>
      </c>
      <c r="S262" s="69" t="str">
        <f t="shared" si="54"/>
        <v>N/A</v>
      </c>
      <c r="T262" s="60"/>
    </row>
    <row r="263" spans="1:20" ht="16.5" customHeight="1" x14ac:dyDescent="0.35">
      <c r="A263" s="71" t="str">
        <f>IF(JAN_26!A263="","",JAN_26!A263)</f>
        <v/>
      </c>
      <c r="B263" s="71" t="str">
        <f>IF(JAN_26!B263="","",JAN_26!B263)</f>
        <v/>
      </c>
      <c r="C263" s="53" t="str">
        <f>IF(JAN_26!C263="","",JAN_26!C263)</f>
        <v/>
      </c>
      <c r="D263" s="53" t="str">
        <f>IF(AUG_26!A263="","",AUG_26!F263)</f>
        <v/>
      </c>
      <c r="E263" s="61"/>
      <c r="F263" s="53" t="str">
        <f t="shared" si="44"/>
        <v/>
      </c>
      <c r="G263" s="61"/>
      <c r="H263" s="61"/>
      <c r="I263" s="53">
        <f t="shared" si="45"/>
        <v>0</v>
      </c>
      <c r="J263" s="53" t="str">
        <f t="shared" si="46"/>
        <v/>
      </c>
      <c r="K263" s="53">
        <f t="shared" si="47"/>
        <v>0</v>
      </c>
      <c r="L263" s="53">
        <f t="shared" si="48"/>
        <v>0</v>
      </c>
      <c r="M263" s="64">
        <f>IF(A263="",0,(IF(ISNUMBER(JUL_26!G263),JUL_26!G263,0)+IF(ISNUMBER(AUG_26!G263),AUG_26!G263,0)+IF(ISNUMBER(SEP_26!G263),SEP_26!G263,0))/3)</f>
        <v>0</v>
      </c>
      <c r="N263" s="64">
        <f t="shared" si="49"/>
        <v>0</v>
      </c>
      <c r="O263" s="64">
        <f t="shared" si="50"/>
        <v>0</v>
      </c>
      <c r="P263" s="64">
        <f t="shared" si="51"/>
        <v>0</v>
      </c>
      <c r="Q263" s="65" t="str">
        <f t="shared" si="52"/>
        <v/>
      </c>
      <c r="R263" s="66" t="str">
        <f t="shared" si="53"/>
        <v/>
      </c>
      <c r="S263" s="66" t="str">
        <f t="shared" si="54"/>
        <v>N/A</v>
      </c>
      <c r="T263" s="60"/>
    </row>
    <row r="264" spans="1:20" ht="16.5" customHeight="1" x14ac:dyDescent="0.35">
      <c r="A264" s="72" t="str">
        <f>IF(JAN_26!A264="","",JAN_26!A264)</f>
        <v/>
      </c>
      <c r="B264" s="72" t="str">
        <f>IF(JAN_26!B264="","",JAN_26!B264)</f>
        <v/>
      </c>
      <c r="C264" s="55" t="str">
        <f>IF(JAN_26!C264="","",JAN_26!C264)</f>
        <v/>
      </c>
      <c r="D264" s="55" t="str">
        <f>IF(AUG_26!A264="","",AUG_26!F264)</f>
        <v/>
      </c>
      <c r="E264" s="61"/>
      <c r="F264" s="55" t="str">
        <f t="shared" si="44"/>
        <v/>
      </c>
      <c r="G264" s="61"/>
      <c r="H264" s="61"/>
      <c r="I264" s="55">
        <f t="shared" si="45"/>
        <v>0</v>
      </c>
      <c r="J264" s="55" t="str">
        <f t="shared" si="46"/>
        <v/>
      </c>
      <c r="K264" s="55">
        <f t="shared" si="47"/>
        <v>0</v>
      </c>
      <c r="L264" s="55">
        <f t="shared" si="48"/>
        <v>0</v>
      </c>
      <c r="M264" s="67">
        <f>IF(A264="",0,(IF(ISNUMBER(JUL_26!G264),JUL_26!G264,0)+IF(ISNUMBER(AUG_26!G264),AUG_26!G264,0)+IF(ISNUMBER(SEP_26!G264),SEP_26!G264,0))/3)</f>
        <v>0</v>
      </c>
      <c r="N264" s="67">
        <f t="shared" si="49"/>
        <v>0</v>
      </c>
      <c r="O264" s="67">
        <f t="shared" si="50"/>
        <v>0</v>
      </c>
      <c r="P264" s="67">
        <f t="shared" si="51"/>
        <v>0</v>
      </c>
      <c r="Q264" s="68" t="str">
        <f t="shared" si="52"/>
        <v/>
      </c>
      <c r="R264" s="69" t="str">
        <f t="shared" si="53"/>
        <v/>
      </c>
      <c r="S264" s="69" t="str">
        <f t="shared" si="54"/>
        <v>N/A</v>
      </c>
      <c r="T264" s="60"/>
    </row>
    <row r="265" spans="1:20" ht="16.5" customHeight="1" x14ac:dyDescent="0.35">
      <c r="A265" s="71" t="str">
        <f>IF(JAN_26!A265="","",JAN_26!A265)</f>
        <v/>
      </c>
      <c r="B265" s="71" t="str">
        <f>IF(JAN_26!B265="","",JAN_26!B265)</f>
        <v/>
      </c>
      <c r="C265" s="53" t="str">
        <f>IF(JAN_26!C265="","",JAN_26!C265)</f>
        <v/>
      </c>
      <c r="D265" s="53" t="str">
        <f>IF(AUG_26!A265="","",AUG_26!F265)</f>
        <v/>
      </c>
      <c r="E265" s="61"/>
      <c r="F265" s="53" t="str">
        <f t="shared" si="44"/>
        <v/>
      </c>
      <c r="G265" s="61"/>
      <c r="H265" s="61"/>
      <c r="I265" s="53">
        <f t="shared" si="45"/>
        <v>0</v>
      </c>
      <c r="J265" s="53" t="str">
        <f t="shared" si="46"/>
        <v/>
      </c>
      <c r="K265" s="53">
        <f t="shared" si="47"/>
        <v>0</v>
      </c>
      <c r="L265" s="53">
        <f t="shared" si="48"/>
        <v>0</v>
      </c>
      <c r="M265" s="64">
        <f>IF(A265="",0,(IF(ISNUMBER(JUL_26!G265),JUL_26!G265,0)+IF(ISNUMBER(AUG_26!G265),AUG_26!G265,0)+IF(ISNUMBER(SEP_26!G265),SEP_26!G265,0))/3)</f>
        <v>0</v>
      </c>
      <c r="N265" s="64">
        <f t="shared" si="49"/>
        <v>0</v>
      </c>
      <c r="O265" s="64">
        <f t="shared" si="50"/>
        <v>0</v>
      </c>
      <c r="P265" s="64">
        <f t="shared" si="51"/>
        <v>0</v>
      </c>
      <c r="Q265" s="65" t="str">
        <f t="shared" si="52"/>
        <v/>
      </c>
      <c r="R265" s="66" t="str">
        <f t="shared" si="53"/>
        <v/>
      </c>
      <c r="S265" s="66" t="str">
        <f t="shared" si="54"/>
        <v>N/A</v>
      </c>
      <c r="T265" s="60"/>
    </row>
    <row r="266" spans="1:20" ht="16.5" customHeight="1" x14ac:dyDescent="0.35">
      <c r="A266" s="72" t="str">
        <f>IF(JAN_26!A266="","",JAN_26!A266)</f>
        <v/>
      </c>
      <c r="B266" s="72" t="str">
        <f>IF(JAN_26!B266="","",JAN_26!B266)</f>
        <v/>
      </c>
      <c r="C266" s="55" t="str">
        <f>IF(JAN_26!C266="","",JAN_26!C266)</f>
        <v/>
      </c>
      <c r="D266" s="55" t="str">
        <f>IF(AUG_26!A266="","",AUG_26!F266)</f>
        <v/>
      </c>
      <c r="E266" s="61"/>
      <c r="F266" s="55" t="str">
        <f t="shared" si="44"/>
        <v/>
      </c>
      <c r="G266" s="61"/>
      <c r="H266" s="61"/>
      <c r="I266" s="55">
        <f t="shared" si="45"/>
        <v>0</v>
      </c>
      <c r="J266" s="55" t="str">
        <f t="shared" si="46"/>
        <v/>
      </c>
      <c r="K266" s="55">
        <f t="shared" si="47"/>
        <v>0</v>
      </c>
      <c r="L266" s="55">
        <f t="shared" si="48"/>
        <v>0</v>
      </c>
      <c r="M266" s="67">
        <f>IF(A266="",0,(IF(ISNUMBER(JUL_26!G266),JUL_26!G266,0)+IF(ISNUMBER(AUG_26!G266),AUG_26!G266,0)+IF(ISNUMBER(SEP_26!G266),SEP_26!G266,0))/3)</f>
        <v>0</v>
      </c>
      <c r="N266" s="67">
        <f t="shared" si="49"/>
        <v>0</v>
      </c>
      <c r="O266" s="67">
        <f t="shared" si="50"/>
        <v>0</v>
      </c>
      <c r="P266" s="67">
        <f t="shared" si="51"/>
        <v>0</v>
      </c>
      <c r="Q266" s="68" t="str">
        <f t="shared" si="52"/>
        <v/>
      </c>
      <c r="R266" s="69" t="str">
        <f t="shared" si="53"/>
        <v/>
      </c>
      <c r="S266" s="69" t="str">
        <f t="shared" si="54"/>
        <v>N/A</v>
      </c>
      <c r="T266" s="60"/>
    </row>
    <row r="267" spans="1:20" ht="16.5" customHeight="1" x14ac:dyDescent="0.35">
      <c r="A267" s="71" t="str">
        <f>IF(JAN_26!A267="","",JAN_26!A267)</f>
        <v/>
      </c>
      <c r="B267" s="71" t="str">
        <f>IF(JAN_26!B267="","",JAN_26!B267)</f>
        <v/>
      </c>
      <c r="C267" s="53" t="str">
        <f>IF(JAN_26!C267="","",JAN_26!C267)</f>
        <v/>
      </c>
      <c r="D267" s="53" t="str">
        <f>IF(AUG_26!A267="","",AUG_26!F267)</f>
        <v/>
      </c>
      <c r="E267" s="61"/>
      <c r="F267" s="53" t="str">
        <f t="shared" si="44"/>
        <v/>
      </c>
      <c r="G267" s="61"/>
      <c r="H267" s="61"/>
      <c r="I267" s="53">
        <f t="shared" si="45"/>
        <v>0</v>
      </c>
      <c r="J267" s="53" t="str">
        <f t="shared" si="46"/>
        <v/>
      </c>
      <c r="K267" s="53">
        <f t="shared" si="47"/>
        <v>0</v>
      </c>
      <c r="L267" s="53">
        <f t="shared" si="48"/>
        <v>0</v>
      </c>
      <c r="M267" s="64">
        <f>IF(A267="",0,(IF(ISNUMBER(JUL_26!G267),JUL_26!G267,0)+IF(ISNUMBER(AUG_26!G267),AUG_26!G267,0)+IF(ISNUMBER(SEP_26!G267),SEP_26!G267,0))/3)</f>
        <v>0</v>
      </c>
      <c r="N267" s="64">
        <f t="shared" si="49"/>
        <v>0</v>
      </c>
      <c r="O267" s="64">
        <f t="shared" si="50"/>
        <v>0</v>
      </c>
      <c r="P267" s="64">
        <f t="shared" si="51"/>
        <v>0</v>
      </c>
      <c r="Q267" s="65" t="str">
        <f t="shared" si="52"/>
        <v/>
      </c>
      <c r="R267" s="66" t="str">
        <f t="shared" si="53"/>
        <v/>
      </c>
      <c r="S267" s="66" t="str">
        <f t="shared" si="54"/>
        <v>N/A</v>
      </c>
      <c r="T267" s="60"/>
    </row>
    <row r="268" spans="1:20" ht="16.5" customHeight="1" x14ac:dyDescent="0.35">
      <c r="A268" s="72" t="str">
        <f>IF(JAN_26!A268="","",JAN_26!A268)</f>
        <v/>
      </c>
      <c r="B268" s="72" t="str">
        <f>IF(JAN_26!B268="","",JAN_26!B268)</f>
        <v/>
      </c>
      <c r="C268" s="55" t="str">
        <f>IF(JAN_26!C268="","",JAN_26!C268)</f>
        <v/>
      </c>
      <c r="D268" s="55" t="str">
        <f>IF(AUG_26!A268="","",AUG_26!F268)</f>
        <v/>
      </c>
      <c r="E268" s="61"/>
      <c r="F268" s="55" t="str">
        <f t="shared" si="44"/>
        <v/>
      </c>
      <c r="G268" s="61"/>
      <c r="H268" s="61"/>
      <c r="I268" s="55">
        <f t="shared" si="45"/>
        <v>0</v>
      </c>
      <c r="J268" s="55" t="str">
        <f t="shared" si="46"/>
        <v/>
      </c>
      <c r="K268" s="55">
        <f t="shared" si="47"/>
        <v>0</v>
      </c>
      <c r="L268" s="55">
        <f t="shared" si="48"/>
        <v>0</v>
      </c>
      <c r="M268" s="67">
        <f>IF(A268="",0,(IF(ISNUMBER(JUL_26!G268),JUL_26!G268,0)+IF(ISNUMBER(AUG_26!G268),AUG_26!G268,0)+IF(ISNUMBER(SEP_26!G268),SEP_26!G268,0))/3)</f>
        <v>0</v>
      </c>
      <c r="N268" s="67">
        <f t="shared" si="49"/>
        <v>0</v>
      </c>
      <c r="O268" s="67">
        <f t="shared" si="50"/>
        <v>0</v>
      </c>
      <c r="P268" s="67">
        <f t="shared" si="51"/>
        <v>0</v>
      </c>
      <c r="Q268" s="68" t="str">
        <f t="shared" si="52"/>
        <v/>
      </c>
      <c r="R268" s="69" t="str">
        <f t="shared" si="53"/>
        <v/>
      </c>
      <c r="S268" s="69" t="str">
        <f t="shared" si="54"/>
        <v>N/A</v>
      </c>
      <c r="T268" s="60"/>
    </row>
    <row r="269" spans="1:20" ht="16.5" customHeight="1" x14ac:dyDescent="0.35">
      <c r="A269" s="71" t="str">
        <f>IF(JAN_26!A269="","",JAN_26!A269)</f>
        <v/>
      </c>
      <c r="B269" s="71" t="str">
        <f>IF(JAN_26!B269="","",JAN_26!B269)</f>
        <v/>
      </c>
      <c r="C269" s="53" t="str">
        <f>IF(JAN_26!C269="","",JAN_26!C269)</f>
        <v/>
      </c>
      <c r="D269" s="53" t="str">
        <f>IF(AUG_26!A269="","",AUG_26!F269)</f>
        <v/>
      </c>
      <c r="E269" s="61"/>
      <c r="F269" s="53" t="str">
        <f t="shared" si="44"/>
        <v/>
      </c>
      <c r="G269" s="61"/>
      <c r="H269" s="61"/>
      <c r="I269" s="53">
        <f t="shared" si="45"/>
        <v>0</v>
      </c>
      <c r="J269" s="53" t="str">
        <f t="shared" si="46"/>
        <v/>
      </c>
      <c r="K269" s="53">
        <f t="shared" si="47"/>
        <v>0</v>
      </c>
      <c r="L269" s="53">
        <f t="shared" si="48"/>
        <v>0</v>
      </c>
      <c r="M269" s="64">
        <f>IF(A269="",0,(IF(ISNUMBER(JUL_26!G269),JUL_26!G269,0)+IF(ISNUMBER(AUG_26!G269),AUG_26!G269,0)+IF(ISNUMBER(SEP_26!G269),SEP_26!G269,0))/3)</f>
        <v>0</v>
      </c>
      <c r="N269" s="64">
        <f t="shared" si="49"/>
        <v>0</v>
      </c>
      <c r="O269" s="64">
        <f t="shared" si="50"/>
        <v>0</v>
      </c>
      <c r="P269" s="64">
        <f t="shared" si="51"/>
        <v>0</v>
      </c>
      <c r="Q269" s="65" t="str">
        <f t="shared" si="52"/>
        <v/>
      </c>
      <c r="R269" s="66" t="str">
        <f t="shared" si="53"/>
        <v/>
      </c>
      <c r="S269" s="66" t="str">
        <f t="shared" si="54"/>
        <v>N/A</v>
      </c>
      <c r="T269" s="60"/>
    </row>
    <row r="270" spans="1:20" ht="16.5" customHeight="1" x14ac:dyDescent="0.35">
      <c r="A270" s="72" t="str">
        <f>IF(JAN_26!A270="","",JAN_26!A270)</f>
        <v/>
      </c>
      <c r="B270" s="72" t="str">
        <f>IF(JAN_26!B270="","",JAN_26!B270)</f>
        <v/>
      </c>
      <c r="C270" s="55" t="str">
        <f>IF(JAN_26!C270="","",JAN_26!C270)</f>
        <v/>
      </c>
      <c r="D270" s="55" t="str">
        <f>IF(AUG_26!A270="","",AUG_26!F270)</f>
        <v/>
      </c>
      <c r="E270" s="61"/>
      <c r="F270" s="55" t="str">
        <f t="shared" si="44"/>
        <v/>
      </c>
      <c r="G270" s="61"/>
      <c r="H270" s="61"/>
      <c r="I270" s="55">
        <f t="shared" si="45"/>
        <v>0</v>
      </c>
      <c r="J270" s="55" t="str">
        <f t="shared" si="46"/>
        <v/>
      </c>
      <c r="K270" s="55">
        <f t="shared" si="47"/>
        <v>0</v>
      </c>
      <c r="L270" s="55">
        <f t="shared" si="48"/>
        <v>0</v>
      </c>
      <c r="M270" s="67">
        <f>IF(A270="",0,(IF(ISNUMBER(JUL_26!G270),JUL_26!G270,0)+IF(ISNUMBER(AUG_26!G270),AUG_26!G270,0)+IF(ISNUMBER(SEP_26!G270),SEP_26!G270,0))/3)</f>
        <v>0</v>
      </c>
      <c r="N270" s="67">
        <f t="shared" si="49"/>
        <v>0</v>
      </c>
      <c r="O270" s="67">
        <f t="shared" si="50"/>
        <v>0</v>
      </c>
      <c r="P270" s="67">
        <f t="shared" si="51"/>
        <v>0</v>
      </c>
      <c r="Q270" s="68" t="str">
        <f t="shared" si="52"/>
        <v/>
      </c>
      <c r="R270" s="69" t="str">
        <f t="shared" si="53"/>
        <v/>
      </c>
      <c r="S270" s="69" t="str">
        <f t="shared" si="54"/>
        <v>N/A</v>
      </c>
      <c r="T270" s="60"/>
    </row>
    <row r="271" spans="1:20" ht="16.5" customHeight="1" x14ac:dyDescent="0.35">
      <c r="A271" s="71" t="str">
        <f>IF(JAN_26!A271="","",JAN_26!A271)</f>
        <v/>
      </c>
      <c r="B271" s="71" t="str">
        <f>IF(JAN_26!B271="","",JAN_26!B271)</f>
        <v/>
      </c>
      <c r="C271" s="53" t="str">
        <f>IF(JAN_26!C271="","",JAN_26!C271)</f>
        <v/>
      </c>
      <c r="D271" s="53" t="str">
        <f>IF(AUG_26!A271="","",AUG_26!F271)</f>
        <v/>
      </c>
      <c r="E271" s="61"/>
      <c r="F271" s="53" t="str">
        <f t="shared" si="44"/>
        <v/>
      </c>
      <c r="G271" s="61"/>
      <c r="H271" s="61"/>
      <c r="I271" s="53">
        <f t="shared" si="45"/>
        <v>0</v>
      </c>
      <c r="J271" s="53" t="str">
        <f t="shared" si="46"/>
        <v/>
      </c>
      <c r="K271" s="53">
        <f t="shared" si="47"/>
        <v>0</v>
      </c>
      <c r="L271" s="53">
        <f t="shared" si="48"/>
        <v>0</v>
      </c>
      <c r="M271" s="64">
        <f>IF(A271="",0,(IF(ISNUMBER(JUL_26!G271),JUL_26!G271,0)+IF(ISNUMBER(AUG_26!G271),AUG_26!G271,0)+IF(ISNUMBER(SEP_26!G271),SEP_26!G271,0))/3)</f>
        <v>0</v>
      </c>
      <c r="N271" s="64">
        <f t="shared" si="49"/>
        <v>0</v>
      </c>
      <c r="O271" s="64">
        <f t="shared" si="50"/>
        <v>0</v>
      </c>
      <c r="P271" s="64">
        <f t="shared" si="51"/>
        <v>0</v>
      </c>
      <c r="Q271" s="65" t="str">
        <f t="shared" si="52"/>
        <v/>
      </c>
      <c r="R271" s="66" t="str">
        <f t="shared" si="53"/>
        <v/>
      </c>
      <c r="S271" s="66" t="str">
        <f t="shared" si="54"/>
        <v>N/A</v>
      </c>
      <c r="T271" s="60"/>
    </row>
    <row r="272" spans="1:20" ht="16.5" customHeight="1" x14ac:dyDescent="0.35">
      <c r="A272" s="72" t="str">
        <f>IF(JAN_26!A272="","",JAN_26!A272)</f>
        <v/>
      </c>
      <c r="B272" s="72" t="str">
        <f>IF(JAN_26!B272="","",JAN_26!B272)</f>
        <v/>
      </c>
      <c r="C272" s="55" t="str">
        <f>IF(JAN_26!C272="","",JAN_26!C272)</f>
        <v/>
      </c>
      <c r="D272" s="55" t="str">
        <f>IF(AUG_26!A272="","",AUG_26!F272)</f>
        <v/>
      </c>
      <c r="E272" s="61"/>
      <c r="F272" s="55" t="str">
        <f t="shared" si="44"/>
        <v/>
      </c>
      <c r="G272" s="61"/>
      <c r="H272" s="61"/>
      <c r="I272" s="55">
        <f t="shared" si="45"/>
        <v>0</v>
      </c>
      <c r="J272" s="55" t="str">
        <f t="shared" si="46"/>
        <v/>
      </c>
      <c r="K272" s="55">
        <f t="shared" si="47"/>
        <v>0</v>
      </c>
      <c r="L272" s="55">
        <f t="shared" si="48"/>
        <v>0</v>
      </c>
      <c r="M272" s="67">
        <f>IF(A272="",0,(IF(ISNUMBER(JUL_26!G272),JUL_26!G272,0)+IF(ISNUMBER(AUG_26!G272),AUG_26!G272,0)+IF(ISNUMBER(SEP_26!G272),SEP_26!G272,0))/3)</f>
        <v>0</v>
      </c>
      <c r="N272" s="67">
        <f t="shared" si="49"/>
        <v>0</v>
      </c>
      <c r="O272" s="67">
        <f t="shared" si="50"/>
        <v>0</v>
      </c>
      <c r="P272" s="67">
        <f t="shared" si="51"/>
        <v>0</v>
      </c>
      <c r="Q272" s="68" t="str">
        <f t="shared" si="52"/>
        <v/>
      </c>
      <c r="R272" s="69" t="str">
        <f t="shared" si="53"/>
        <v/>
      </c>
      <c r="S272" s="69" t="str">
        <f t="shared" si="54"/>
        <v>N/A</v>
      </c>
      <c r="T272" s="60"/>
    </row>
    <row r="273" spans="1:20" ht="16.5" customHeight="1" x14ac:dyDescent="0.35">
      <c r="A273" s="71" t="str">
        <f>IF(JAN_26!A273="","",JAN_26!A273)</f>
        <v/>
      </c>
      <c r="B273" s="71" t="str">
        <f>IF(JAN_26!B273="","",JAN_26!B273)</f>
        <v/>
      </c>
      <c r="C273" s="53" t="str">
        <f>IF(JAN_26!C273="","",JAN_26!C273)</f>
        <v/>
      </c>
      <c r="D273" s="53" t="str">
        <f>IF(AUG_26!A273="","",AUG_26!F273)</f>
        <v/>
      </c>
      <c r="E273" s="61"/>
      <c r="F273" s="53" t="str">
        <f t="shared" si="44"/>
        <v/>
      </c>
      <c r="G273" s="61"/>
      <c r="H273" s="61"/>
      <c r="I273" s="53">
        <f t="shared" si="45"/>
        <v>0</v>
      </c>
      <c r="J273" s="53" t="str">
        <f t="shared" si="46"/>
        <v/>
      </c>
      <c r="K273" s="53">
        <f t="shared" si="47"/>
        <v>0</v>
      </c>
      <c r="L273" s="53">
        <f t="shared" si="48"/>
        <v>0</v>
      </c>
      <c r="M273" s="64">
        <f>IF(A273="",0,(IF(ISNUMBER(JUL_26!G273),JUL_26!G273,0)+IF(ISNUMBER(AUG_26!G273),AUG_26!G273,0)+IF(ISNUMBER(SEP_26!G273),SEP_26!G273,0))/3)</f>
        <v>0</v>
      </c>
      <c r="N273" s="64">
        <f t="shared" si="49"/>
        <v>0</v>
      </c>
      <c r="O273" s="64">
        <f t="shared" si="50"/>
        <v>0</v>
      </c>
      <c r="P273" s="64">
        <f t="shared" si="51"/>
        <v>0</v>
      </c>
      <c r="Q273" s="65" t="str">
        <f t="shared" si="52"/>
        <v/>
      </c>
      <c r="R273" s="66" t="str">
        <f t="shared" si="53"/>
        <v/>
      </c>
      <c r="S273" s="66" t="str">
        <f t="shared" si="54"/>
        <v>N/A</v>
      </c>
      <c r="T273" s="60"/>
    </row>
    <row r="274" spans="1:20" ht="16.5" customHeight="1" x14ac:dyDescent="0.35">
      <c r="A274" s="72" t="str">
        <f>IF(JAN_26!A274="","",JAN_26!A274)</f>
        <v/>
      </c>
      <c r="B274" s="72" t="str">
        <f>IF(JAN_26!B274="","",JAN_26!B274)</f>
        <v/>
      </c>
      <c r="C274" s="55" t="str">
        <f>IF(JAN_26!C274="","",JAN_26!C274)</f>
        <v/>
      </c>
      <c r="D274" s="55" t="str">
        <f>IF(AUG_26!A274="","",AUG_26!F274)</f>
        <v/>
      </c>
      <c r="E274" s="61"/>
      <c r="F274" s="55" t="str">
        <f t="shared" si="44"/>
        <v/>
      </c>
      <c r="G274" s="61"/>
      <c r="H274" s="61"/>
      <c r="I274" s="55">
        <f t="shared" si="45"/>
        <v>0</v>
      </c>
      <c r="J274" s="55" t="str">
        <f t="shared" si="46"/>
        <v/>
      </c>
      <c r="K274" s="55">
        <f t="shared" si="47"/>
        <v>0</v>
      </c>
      <c r="L274" s="55">
        <f t="shared" si="48"/>
        <v>0</v>
      </c>
      <c r="M274" s="67">
        <f>IF(A274="",0,(IF(ISNUMBER(JUL_26!G274),JUL_26!G274,0)+IF(ISNUMBER(AUG_26!G274),AUG_26!G274,0)+IF(ISNUMBER(SEP_26!G274),SEP_26!G274,0))/3)</f>
        <v>0</v>
      </c>
      <c r="N274" s="67">
        <f t="shared" si="49"/>
        <v>0</v>
      </c>
      <c r="O274" s="67">
        <f t="shared" si="50"/>
        <v>0</v>
      </c>
      <c r="P274" s="67">
        <f t="shared" si="51"/>
        <v>0</v>
      </c>
      <c r="Q274" s="68" t="str">
        <f t="shared" si="52"/>
        <v/>
      </c>
      <c r="R274" s="69" t="str">
        <f t="shared" si="53"/>
        <v/>
      </c>
      <c r="S274" s="69" t="str">
        <f t="shared" si="54"/>
        <v>N/A</v>
      </c>
      <c r="T274" s="60"/>
    </row>
    <row r="275" spans="1:20" ht="16.5" customHeight="1" x14ac:dyDescent="0.35">
      <c r="A275" s="71" t="str">
        <f>IF(JAN_26!A275="","",JAN_26!A275)</f>
        <v/>
      </c>
      <c r="B275" s="71" t="str">
        <f>IF(JAN_26!B275="","",JAN_26!B275)</f>
        <v/>
      </c>
      <c r="C275" s="53" t="str">
        <f>IF(JAN_26!C275="","",JAN_26!C275)</f>
        <v/>
      </c>
      <c r="D275" s="53" t="str">
        <f>IF(AUG_26!A275="","",AUG_26!F275)</f>
        <v/>
      </c>
      <c r="E275" s="61"/>
      <c r="F275" s="53" t="str">
        <f t="shared" si="44"/>
        <v/>
      </c>
      <c r="G275" s="61"/>
      <c r="H275" s="61"/>
      <c r="I275" s="53">
        <f t="shared" si="45"/>
        <v>0</v>
      </c>
      <c r="J275" s="53" t="str">
        <f t="shared" si="46"/>
        <v/>
      </c>
      <c r="K275" s="53">
        <f t="shared" si="47"/>
        <v>0</v>
      </c>
      <c r="L275" s="53">
        <f t="shared" si="48"/>
        <v>0</v>
      </c>
      <c r="M275" s="64">
        <f>IF(A275="",0,(IF(ISNUMBER(JUL_26!G275),JUL_26!G275,0)+IF(ISNUMBER(AUG_26!G275),AUG_26!G275,0)+IF(ISNUMBER(SEP_26!G275),SEP_26!G275,0))/3)</f>
        <v>0</v>
      </c>
      <c r="N275" s="64">
        <f t="shared" si="49"/>
        <v>0</v>
      </c>
      <c r="O275" s="64">
        <f t="shared" si="50"/>
        <v>0</v>
      </c>
      <c r="P275" s="64">
        <f t="shared" si="51"/>
        <v>0</v>
      </c>
      <c r="Q275" s="65" t="str">
        <f t="shared" si="52"/>
        <v/>
      </c>
      <c r="R275" s="66" t="str">
        <f t="shared" si="53"/>
        <v/>
      </c>
      <c r="S275" s="66" t="str">
        <f t="shared" si="54"/>
        <v>N/A</v>
      </c>
      <c r="T275" s="60"/>
    </row>
    <row r="276" spans="1:20" ht="16.5" customHeight="1" x14ac:dyDescent="0.35">
      <c r="A276" s="72" t="str">
        <f>IF(JAN_26!A276="","",JAN_26!A276)</f>
        <v/>
      </c>
      <c r="B276" s="72" t="str">
        <f>IF(JAN_26!B276="","",JAN_26!B276)</f>
        <v/>
      </c>
      <c r="C276" s="55" t="str">
        <f>IF(JAN_26!C276="","",JAN_26!C276)</f>
        <v/>
      </c>
      <c r="D276" s="55" t="str">
        <f>IF(AUG_26!A276="","",AUG_26!F276)</f>
        <v/>
      </c>
      <c r="E276" s="61"/>
      <c r="F276" s="55" t="str">
        <f t="shared" si="44"/>
        <v/>
      </c>
      <c r="G276" s="61"/>
      <c r="H276" s="61"/>
      <c r="I276" s="55">
        <f t="shared" si="45"/>
        <v>0</v>
      </c>
      <c r="J276" s="55" t="str">
        <f t="shared" si="46"/>
        <v/>
      </c>
      <c r="K276" s="55">
        <f t="shared" si="47"/>
        <v>0</v>
      </c>
      <c r="L276" s="55">
        <f t="shared" si="48"/>
        <v>0</v>
      </c>
      <c r="M276" s="67">
        <f>IF(A276="",0,(IF(ISNUMBER(JUL_26!G276),JUL_26!G276,0)+IF(ISNUMBER(AUG_26!G276),AUG_26!G276,0)+IF(ISNUMBER(SEP_26!G276),SEP_26!G276,0))/3)</f>
        <v>0</v>
      </c>
      <c r="N276" s="67">
        <f t="shared" si="49"/>
        <v>0</v>
      </c>
      <c r="O276" s="67">
        <f t="shared" si="50"/>
        <v>0</v>
      </c>
      <c r="P276" s="67">
        <f t="shared" si="51"/>
        <v>0</v>
      </c>
      <c r="Q276" s="68" t="str">
        <f t="shared" si="52"/>
        <v/>
      </c>
      <c r="R276" s="69" t="str">
        <f t="shared" si="53"/>
        <v/>
      </c>
      <c r="S276" s="69" t="str">
        <f t="shared" si="54"/>
        <v>N/A</v>
      </c>
      <c r="T276" s="60"/>
    </row>
    <row r="277" spans="1:20" ht="16.5" customHeight="1" x14ac:dyDescent="0.35">
      <c r="A277" s="71" t="str">
        <f>IF(JAN_26!A277="","",JAN_26!A277)</f>
        <v/>
      </c>
      <c r="B277" s="71" t="str">
        <f>IF(JAN_26!B277="","",JAN_26!B277)</f>
        <v/>
      </c>
      <c r="C277" s="53" t="str">
        <f>IF(JAN_26!C277="","",JAN_26!C277)</f>
        <v/>
      </c>
      <c r="D277" s="53" t="str">
        <f>IF(AUG_26!A277="","",AUG_26!F277)</f>
        <v/>
      </c>
      <c r="E277" s="61"/>
      <c r="F277" s="53" t="str">
        <f t="shared" si="44"/>
        <v/>
      </c>
      <c r="G277" s="61"/>
      <c r="H277" s="61"/>
      <c r="I277" s="53">
        <f t="shared" si="45"/>
        <v>0</v>
      </c>
      <c r="J277" s="53" t="str">
        <f t="shared" si="46"/>
        <v/>
      </c>
      <c r="K277" s="53">
        <f t="shared" si="47"/>
        <v>0</v>
      </c>
      <c r="L277" s="53">
        <f t="shared" si="48"/>
        <v>0</v>
      </c>
      <c r="M277" s="64">
        <f>IF(A277="",0,(IF(ISNUMBER(JUL_26!G277),JUL_26!G277,0)+IF(ISNUMBER(AUG_26!G277),AUG_26!G277,0)+IF(ISNUMBER(SEP_26!G277),SEP_26!G277,0))/3)</f>
        <v>0</v>
      </c>
      <c r="N277" s="64">
        <f t="shared" si="49"/>
        <v>0</v>
      </c>
      <c r="O277" s="64">
        <f t="shared" si="50"/>
        <v>0</v>
      </c>
      <c r="P277" s="64">
        <f t="shared" si="51"/>
        <v>0</v>
      </c>
      <c r="Q277" s="65" t="str">
        <f t="shared" si="52"/>
        <v/>
      </c>
      <c r="R277" s="66" t="str">
        <f t="shared" si="53"/>
        <v/>
      </c>
      <c r="S277" s="66" t="str">
        <f t="shared" si="54"/>
        <v>N/A</v>
      </c>
      <c r="T277" s="60"/>
    </row>
    <row r="278" spans="1:20" ht="16.5" customHeight="1" x14ac:dyDescent="0.35">
      <c r="A278" s="72" t="str">
        <f>IF(JAN_26!A278="","",JAN_26!A278)</f>
        <v/>
      </c>
      <c r="B278" s="72" t="str">
        <f>IF(JAN_26!B278="","",JAN_26!B278)</f>
        <v/>
      </c>
      <c r="C278" s="55" t="str">
        <f>IF(JAN_26!C278="","",JAN_26!C278)</f>
        <v/>
      </c>
      <c r="D278" s="55" t="str">
        <f>IF(AUG_26!A278="","",AUG_26!F278)</f>
        <v/>
      </c>
      <c r="E278" s="61"/>
      <c r="F278" s="55" t="str">
        <f t="shared" si="44"/>
        <v/>
      </c>
      <c r="G278" s="61"/>
      <c r="H278" s="61"/>
      <c r="I278" s="55">
        <f t="shared" si="45"/>
        <v>0</v>
      </c>
      <c r="J278" s="55" t="str">
        <f t="shared" si="46"/>
        <v/>
      </c>
      <c r="K278" s="55">
        <f t="shared" si="47"/>
        <v>0</v>
      </c>
      <c r="L278" s="55">
        <f t="shared" si="48"/>
        <v>0</v>
      </c>
      <c r="M278" s="67">
        <f>IF(A278="",0,(IF(ISNUMBER(JUL_26!G278),JUL_26!G278,0)+IF(ISNUMBER(AUG_26!G278),AUG_26!G278,0)+IF(ISNUMBER(SEP_26!G278),SEP_26!G278,0))/3)</f>
        <v>0</v>
      </c>
      <c r="N278" s="67">
        <f t="shared" si="49"/>
        <v>0</v>
      </c>
      <c r="O278" s="67">
        <f t="shared" si="50"/>
        <v>0</v>
      </c>
      <c r="P278" s="67">
        <f t="shared" si="51"/>
        <v>0</v>
      </c>
      <c r="Q278" s="68" t="str">
        <f t="shared" si="52"/>
        <v/>
      </c>
      <c r="R278" s="69" t="str">
        <f t="shared" si="53"/>
        <v/>
      </c>
      <c r="S278" s="69" t="str">
        <f t="shared" si="54"/>
        <v>N/A</v>
      </c>
      <c r="T278" s="60"/>
    </row>
    <row r="279" spans="1:20" ht="16.5" customHeight="1" x14ac:dyDescent="0.35">
      <c r="A279" s="71" t="str">
        <f>IF(JAN_26!A279="","",JAN_26!A279)</f>
        <v/>
      </c>
      <c r="B279" s="71" t="str">
        <f>IF(JAN_26!B279="","",JAN_26!B279)</f>
        <v/>
      </c>
      <c r="C279" s="53" t="str">
        <f>IF(JAN_26!C279="","",JAN_26!C279)</f>
        <v/>
      </c>
      <c r="D279" s="53" t="str">
        <f>IF(AUG_26!A279="","",AUG_26!F279)</f>
        <v/>
      </c>
      <c r="E279" s="61"/>
      <c r="F279" s="53" t="str">
        <f t="shared" si="44"/>
        <v/>
      </c>
      <c r="G279" s="61"/>
      <c r="H279" s="61"/>
      <c r="I279" s="53">
        <f t="shared" si="45"/>
        <v>0</v>
      </c>
      <c r="J279" s="53" t="str">
        <f t="shared" si="46"/>
        <v/>
      </c>
      <c r="K279" s="53">
        <f t="shared" si="47"/>
        <v>0</v>
      </c>
      <c r="L279" s="53">
        <f t="shared" si="48"/>
        <v>0</v>
      </c>
      <c r="M279" s="64">
        <f>IF(A279="",0,(IF(ISNUMBER(JUL_26!G279),JUL_26!G279,0)+IF(ISNUMBER(AUG_26!G279),AUG_26!G279,0)+IF(ISNUMBER(SEP_26!G279),SEP_26!G279,0))/3)</f>
        <v>0</v>
      </c>
      <c r="N279" s="64">
        <f t="shared" si="49"/>
        <v>0</v>
      </c>
      <c r="O279" s="64">
        <f t="shared" si="50"/>
        <v>0</v>
      </c>
      <c r="P279" s="64">
        <f t="shared" si="51"/>
        <v>0</v>
      </c>
      <c r="Q279" s="65" t="str">
        <f t="shared" si="52"/>
        <v/>
      </c>
      <c r="R279" s="66" t="str">
        <f t="shared" si="53"/>
        <v/>
      </c>
      <c r="S279" s="66" t="str">
        <f t="shared" si="54"/>
        <v>N/A</v>
      </c>
      <c r="T279" s="60"/>
    </row>
    <row r="280" spans="1:20" ht="16.5" customHeight="1" x14ac:dyDescent="0.35">
      <c r="A280" s="72" t="str">
        <f>IF(JAN_26!A280="","",JAN_26!A280)</f>
        <v/>
      </c>
      <c r="B280" s="72" t="str">
        <f>IF(JAN_26!B280="","",JAN_26!B280)</f>
        <v/>
      </c>
      <c r="C280" s="55" t="str">
        <f>IF(JAN_26!C280="","",JAN_26!C280)</f>
        <v/>
      </c>
      <c r="D280" s="55" t="str">
        <f>IF(AUG_26!A280="","",AUG_26!F280)</f>
        <v/>
      </c>
      <c r="E280" s="61"/>
      <c r="F280" s="55" t="str">
        <f t="shared" si="44"/>
        <v/>
      </c>
      <c r="G280" s="61"/>
      <c r="H280" s="61"/>
      <c r="I280" s="55">
        <f t="shared" si="45"/>
        <v>0</v>
      </c>
      <c r="J280" s="55" t="str">
        <f t="shared" si="46"/>
        <v/>
      </c>
      <c r="K280" s="55">
        <f t="shared" si="47"/>
        <v>0</v>
      </c>
      <c r="L280" s="55">
        <f t="shared" si="48"/>
        <v>0</v>
      </c>
      <c r="M280" s="67">
        <f>IF(A280="",0,(IF(ISNUMBER(JUL_26!G280),JUL_26!G280,0)+IF(ISNUMBER(AUG_26!G280),AUG_26!G280,0)+IF(ISNUMBER(SEP_26!G280),SEP_26!G280,0))/3)</f>
        <v>0</v>
      </c>
      <c r="N280" s="67">
        <f t="shared" si="49"/>
        <v>0</v>
      </c>
      <c r="O280" s="67">
        <f t="shared" si="50"/>
        <v>0</v>
      </c>
      <c r="P280" s="67">
        <f t="shared" si="51"/>
        <v>0</v>
      </c>
      <c r="Q280" s="68" t="str">
        <f t="shared" si="52"/>
        <v/>
      </c>
      <c r="R280" s="69" t="str">
        <f t="shared" si="53"/>
        <v/>
      </c>
      <c r="S280" s="69" t="str">
        <f t="shared" si="54"/>
        <v>N/A</v>
      </c>
      <c r="T280" s="60"/>
    </row>
    <row r="281" spans="1:20" ht="16.5" customHeight="1" x14ac:dyDescent="0.35">
      <c r="A281" s="71" t="str">
        <f>IF(JAN_26!A281="","",JAN_26!A281)</f>
        <v/>
      </c>
      <c r="B281" s="71" t="str">
        <f>IF(JAN_26!B281="","",JAN_26!B281)</f>
        <v/>
      </c>
      <c r="C281" s="53" t="str">
        <f>IF(JAN_26!C281="","",JAN_26!C281)</f>
        <v/>
      </c>
      <c r="D281" s="53" t="str">
        <f>IF(AUG_26!A281="","",AUG_26!F281)</f>
        <v/>
      </c>
      <c r="E281" s="61"/>
      <c r="F281" s="53" t="str">
        <f t="shared" si="44"/>
        <v/>
      </c>
      <c r="G281" s="61"/>
      <c r="H281" s="61"/>
      <c r="I281" s="53">
        <f t="shared" si="45"/>
        <v>0</v>
      </c>
      <c r="J281" s="53" t="str">
        <f t="shared" si="46"/>
        <v/>
      </c>
      <c r="K281" s="53">
        <f t="shared" si="47"/>
        <v>0</v>
      </c>
      <c r="L281" s="53">
        <f t="shared" si="48"/>
        <v>0</v>
      </c>
      <c r="M281" s="64">
        <f>IF(A281="",0,(IF(ISNUMBER(JUL_26!G281),JUL_26!G281,0)+IF(ISNUMBER(AUG_26!G281),AUG_26!G281,0)+IF(ISNUMBER(SEP_26!G281),SEP_26!G281,0))/3)</f>
        <v>0</v>
      </c>
      <c r="N281" s="64">
        <f t="shared" si="49"/>
        <v>0</v>
      </c>
      <c r="O281" s="64">
        <f t="shared" si="50"/>
        <v>0</v>
      </c>
      <c r="P281" s="64">
        <f t="shared" si="51"/>
        <v>0</v>
      </c>
      <c r="Q281" s="65" t="str">
        <f t="shared" si="52"/>
        <v/>
      </c>
      <c r="R281" s="66" t="str">
        <f t="shared" si="53"/>
        <v/>
      </c>
      <c r="S281" s="66" t="str">
        <f t="shared" si="54"/>
        <v>N/A</v>
      </c>
      <c r="T281" s="60"/>
    </row>
    <row r="282" spans="1:20" ht="16.5" customHeight="1" x14ac:dyDescent="0.35">
      <c r="A282" s="72" t="str">
        <f>IF(JAN_26!A282="","",JAN_26!A282)</f>
        <v/>
      </c>
      <c r="B282" s="72" t="str">
        <f>IF(JAN_26!B282="","",JAN_26!B282)</f>
        <v/>
      </c>
      <c r="C282" s="55" t="str">
        <f>IF(JAN_26!C282="","",JAN_26!C282)</f>
        <v/>
      </c>
      <c r="D282" s="55" t="str">
        <f>IF(AUG_26!A282="","",AUG_26!F282)</f>
        <v/>
      </c>
      <c r="E282" s="61"/>
      <c r="F282" s="55" t="str">
        <f t="shared" si="44"/>
        <v/>
      </c>
      <c r="G282" s="61"/>
      <c r="H282" s="61"/>
      <c r="I282" s="55">
        <f t="shared" si="45"/>
        <v>0</v>
      </c>
      <c r="J282" s="55" t="str">
        <f t="shared" si="46"/>
        <v/>
      </c>
      <c r="K282" s="55">
        <f t="shared" si="47"/>
        <v>0</v>
      </c>
      <c r="L282" s="55">
        <f t="shared" si="48"/>
        <v>0</v>
      </c>
      <c r="M282" s="67">
        <f>IF(A282="",0,(IF(ISNUMBER(JUL_26!G282),JUL_26!G282,0)+IF(ISNUMBER(AUG_26!G282),AUG_26!G282,0)+IF(ISNUMBER(SEP_26!G282),SEP_26!G282,0))/3)</f>
        <v>0</v>
      </c>
      <c r="N282" s="67">
        <f t="shared" si="49"/>
        <v>0</v>
      </c>
      <c r="O282" s="67">
        <f t="shared" si="50"/>
        <v>0</v>
      </c>
      <c r="P282" s="67">
        <f t="shared" si="51"/>
        <v>0</v>
      </c>
      <c r="Q282" s="68" t="str">
        <f t="shared" si="52"/>
        <v/>
      </c>
      <c r="R282" s="69" t="str">
        <f t="shared" si="53"/>
        <v/>
      </c>
      <c r="S282" s="69" t="str">
        <f t="shared" si="54"/>
        <v>N/A</v>
      </c>
      <c r="T282" s="60"/>
    </row>
    <row r="283" spans="1:20" ht="16.5" customHeight="1" x14ac:dyDescent="0.35">
      <c r="A283" s="71" t="str">
        <f>IF(JAN_26!A283="","",JAN_26!A283)</f>
        <v/>
      </c>
      <c r="B283" s="71" t="str">
        <f>IF(JAN_26!B283="","",JAN_26!B283)</f>
        <v/>
      </c>
      <c r="C283" s="53" t="str">
        <f>IF(JAN_26!C283="","",JAN_26!C283)</f>
        <v/>
      </c>
      <c r="D283" s="53" t="str">
        <f>IF(AUG_26!A283="","",AUG_26!F283)</f>
        <v/>
      </c>
      <c r="E283" s="61"/>
      <c r="F283" s="53" t="str">
        <f t="shared" si="44"/>
        <v/>
      </c>
      <c r="G283" s="61"/>
      <c r="H283" s="61"/>
      <c r="I283" s="53">
        <f t="shared" si="45"/>
        <v>0</v>
      </c>
      <c r="J283" s="53" t="str">
        <f t="shared" si="46"/>
        <v/>
      </c>
      <c r="K283" s="53">
        <f t="shared" si="47"/>
        <v>0</v>
      </c>
      <c r="L283" s="53">
        <f t="shared" si="48"/>
        <v>0</v>
      </c>
      <c r="M283" s="64">
        <f>IF(A283="",0,(IF(ISNUMBER(JUL_26!G283),JUL_26!G283,0)+IF(ISNUMBER(AUG_26!G283),AUG_26!G283,0)+IF(ISNUMBER(SEP_26!G283),SEP_26!G283,0))/3)</f>
        <v>0</v>
      </c>
      <c r="N283" s="64">
        <f t="shared" si="49"/>
        <v>0</v>
      </c>
      <c r="O283" s="64">
        <f t="shared" si="50"/>
        <v>0</v>
      </c>
      <c r="P283" s="64">
        <f t="shared" si="51"/>
        <v>0</v>
      </c>
      <c r="Q283" s="65" t="str">
        <f t="shared" si="52"/>
        <v/>
      </c>
      <c r="R283" s="66" t="str">
        <f t="shared" si="53"/>
        <v/>
      </c>
      <c r="S283" s="66" t="str">
        <f t="shared" si="54"/>
        <v>N/A</v>
      </c>
      <c r="T283" s="60"/>
    </row>
    <row r="284" spans="1:20" ht="16.5" customHeight="1" x14ac:dyDescent="0.35">
      <c r="A284" s="72" t="str">
        <f>IF(JAN_26!A284="","",JAN_26!A284)</f>
        <v/>
      </c>
      <c r="B284" s="72" t="str">
        <f>IF(JAN_26!B284="","",JAN_26!B284)</f>
        <v/>
      </c>
      <c r="C284" s="55" t="str">
        <f>IF(JAN_26!C284="","",JAN_26!C284)</f>
        <v/>
      </c>
      <c r="D284" s="55" t="str">
        <f>IF(AUG_26!A284="","",AUG_26!F284)</f>
        <v/>
      </c>
      <c r="E284" s="61"/>
      <c r="F284" s="55" t="str">
        <f t="shared" si="44"/>
        <v/>
      </c>
      <c r="G284" s="61"/>
      <c r="H284" s="61"/>
      <c r="I284" s="55">
        <f t="shared" si="45"/>
        <v>0</v>
      </c>
      <c r="J284" s="55" t="str">
        <f t="shared" si="46"/>
        <v/>
      </c>
      <c r="K284" s="55">
        <f t="shared" si="47"/>
        <v>0</v>
      </c>
      <c r="L284" s="55">
        <f t="shared" si="48"/>
        <v>0</v>
      </c>
      <c r="M284" s="67">
        <f>IF(A284="",0,(IF(ISNUMBER(JUL_26!G284),JUL_26!G284,0)+IF(ISNUMBER(AUG_26!G284),AUG_26!G284,0)+IF(ISNUMBER(SEP_26!G284),SEP_26!G284,0))/3)</f>
        <v>0</v>
      </c>
      <c r="N284" s="67">
        <f t="shared" si="49"/>
        <v>0</v>
      </c>
      <c r="O284" s="67">
        <f t="shared" si="50"/>
        <v>0</v>
      </c>
      <c r="P284" s="67">
        <f t="shared" si="51"/>
        <v>0</v>
      </c>
      <c r="Q284" s="68" t="str">
        <f t="shared" si="52"/>
        <v/>
      </c>
      <c r="R284" s="69" t="str">
        <f t="shared" si="53"/>
        <v/>
      </c>
      <c r="S284" s="69" t="str">
        <f t="shared" si="54"/>
        <v>N/A</v>
      </c>
      <c r="T284" s="60"/>
    </row>
    <row r="285" spans="1:20" ht="16.5" customHeight="1" x14ac:dyDescent="0.35">
      <c r="A285" s="71" t="str">
        <f>IF(JAN_26!A285="","",JAN_26!A285)</f>
        <v/>
      </c>
      <c r="B285" s="71" t="str">
        <f>IF(JAN_26!B285="","",JAN_26!B285)</f>
        <v/>
      </c>
      <c r="C285" s="53" t="str">
        <f>IF(JAN_26!C285="","",JAN_26!C285)</f>
        <v/>
      </c>
      <c r="D285" s="53" t="str">
        <f>IF(AUG_26!A285="","",AUG_26!F285)</f>
        <v/>
      </c>
      <c r="E285" s="61"/>
      <c r="F285" s="53" t="str">
        <f t="shared" si="44"/>
        <v/>
      </c>
      <c r="G285" s="61"/>
      <c r="H285" s="61"/>
      <c r="I285" s="53">
        <f t="shared" si="45"/>
        <v>0</v>
      </c>
      <c r="J285" s="53" t="str">
        <f t="shared" si="46"/>
        <v/>
      </c>
      <c r="K285" s="53">
        <f t="shared" si="47"/>
        <v>0</v>
      </c>
      <c r="L285" s="53">
        <f t="shared" si="48"/>
        <v>0</v>
      </c>
      <c r="M285" s="64">
        <f>IF(A285="",0,(IF(ISNUMBER(JUL_26!G285),JUL_26!G285,0)+IF(ISNUMBER(AUG_26!G285),AUG_26!G285,0)+IF(ISNUMBER(SEP_26!G285),SEP_26!G285,0))/3)</f>
        <v>0</v>
      </c>
      <c r="N285" s="64">
        <f t="shared" si="49"/>
        <v>0</v>
      </c>
      <c r="O285" s="64">
        <f t="shared" si="50"/>
        <v>0</v>
      </c>
      <c r="P285" s="64">
        <f t="shared" si="51"/>
        <v>0</v>
      </c>
      <c r="Q285" s="65" t="str">
        <f t="shared" si="52"/>
        <v/>
      </c>
      <c r="R285" s="66" t="str">
        <f t="shared" si="53"/>
        <v/>
      </c>
      <c r="S285" s="66" t="str">
        <f t="shared" si="54"/>
        <v>N/A</v>
      </c>
      <c r="T285" s="60"/>
    </row>
    <row r="286" spans="1:20" ht="16.5" customHeight="1" x14ac:dyDescent="0.35">
      <c r="A286" s="72" t="str">
        <f>IF(JAN_26!A286="","",JAN_26!A286)</f>
        <v/>
      </c>
      <c r="B286" s="72" t="str">
        <f>IF(JAN_26!B286="","",JAN_26!B286)</f>
        <v/>
      </c>
      <c r="C286" s="55" t="str">
        <f>IF(JAN_26!C286="","",JAN_26!C286)</f>
        <v/>
      </c>
      <c r="D286" s="55" t="str">
        <f>IF(AUG_26!A286="","",AUG_26!F286)</f>
        <v/>
      </c>
      <c r="E286" s="61"/>
      <c r="F286" s="55" t="str">
        <f t="shared" si="44"/>
        <v/>
      </c>
      <c r="G286" s="61"/>
      <c r="H286" s="61"/>
      <c r="I286" s="55">
        <f t="shared" si="45"/>
        <v>0</v>
      </c>
      <c r="J286" s="55" t="str">
        <f t="shared" si="46"/>
        <v/>
      </c>
      <c r="K286" s="55">
        <f t="shared" si="47"/>
        <v>0</v>
      </c>
      <c r="L286" s="55">
        <f t="shared" si="48"/>
        <v>0</v>
      </c>
      <c r="M286" s="67">
        <f>IF(A286="",0,(IF(ISNUMBER(JUL_26!G286),JUL_26!G286,0)+IF(ISNUMBER(AUG_26!G286),AUG_26!G286,0)+IF(ISNUMBER(SEP_26!G286),SEP_26!G286,0))/3)</f>
        <v>0</v>
      </c>
      <c r="N286" s="67">
        <f t="shared" si="49"/>
        <v>0</v>
      </c>
      <c r="O286" s="67">
        <f t="shared" si="50"/>
        <v>0</v>
      </c>
      <c r="P286" s="67">
        <f t="shared" si="51"/>
        <v>0</v>
      </c>
      <c r="Q286" s="68" t="str">
        <f t="shared" si="52"/>
        <v/>
      </c>
      <c r="R286" s="69" t="str">
        <f t="shared" si="53"/>
        <v/>
      </c>
      <c r="S286" s="69" t="str">
        <f t="shared" si="54"/>
        <v>N/A</v>
      </c>
      <c r="T286" s="60"/>
    </row>
    <row r="287" spans="1:20" ht="16.5" customHeight="1" x14ac:dyDescent="0.35">
      <c r="A287" s="71" t="str">
        <f>IF(JAN_26!A287="","",JAN_26!A287)</f>
        <v/>
      </c>
      <c r="B287" s="71" t="str">
        <f>IF(JAN_26!B287="","",JAN_26!B287)</f>
        <v/>
      </c>
      <c r="C287" s="53" t="str">
        <f>IF(JAN_26!C287="","",JAN_26!C287)</f>
        <v/>
      </c>
      <c r="D287" s="53" t="str">
        <f>IF(AUG_26!A287="","",AUG_26!F287)</f>
        <v/>
      </c>
      <c r="E287" s="61"/>
      <c r="F287" s="53" t="str">
        <f t="shared" si="44"/>
        <v/>
      </c>
      <c r="G287" s="61"/>
      <c r="H287" s="61"/>
      <c r="I287" s="53">
        <f t="shared" si="45"/>
        <v>0</v>
      </c>
      <c r="J287" s="53" t="str">
        <f t="shared" si="46"/>
        <v/>
      </c>
      <c r="K287" s="53">
        <f t="shared" si="47"/>
        <v>0</v>
      </c>
      <c r="L287" s="53">
        <f t="shared" si="48"/>
        <v>0</v>
      </c>
      <c r="M287" s="64">
        <f>IF(A287="",0,(IF(ISNUMBER(JUL_26!G287),JUL_26!G287,0)+IF(ISNUMBER(AUG_26!G287),AUG_26!G287,0)+IF(ISNUMBER(SEP_26!G287),SEP_26!G287,0))/3)</f>
        <v>0</v>
      </c>
      <c r="N287" s="64">
        <f t="shared" si="49"/>
        <v>0</v>
      </c>
      <c r="O287" s="64">
        <f t="shared" si="50"/>
        <v>0</v>
      </c>
      <c r="P287" s="64">
        <f t="shared" si="51"/>
        <v>0</v>
      </c>
      <c r="Q287" s="65" t="str">
        <f t="shared" si="52"/>
        <v/>
      </c>
      <c r="R287" s="66" t="str">
        <f t="shared" si="53"/>
        <v/>
      </c>
      <c r="S287" s="66" t="str">
        <f t="shared" si="54"/>
        <v>N/A</v>
      </c>
      <c r="T287" s="60"/>
    </row>
    <row r="288" spans="1:20" ht="16.5" customHeight="1" x14ac:dyDescent="0.35">
      <c r="A288" s="72" t="str">
        <f>IF(JAN_26!A288="","",JAN_26!A288)</f>
        <v/>
      </c>
      <c r="B288" s="72" t="str">
        <f>IF(JAN_26!B288="","",JAN_26!B288)</f>
        <v/>
      </c>
      <c r="C288" s="55" t="str">
        <f>IF(JAN_26!C288="","",JAN_26!C288)</f>
        <v/>
      </c>
      <c r="D288" s="55" t="str">
        <f>IF(AUG_26!A288="","",AUG_26!F288)</f>
        <v/>
      </c>
      <c r="E288" s="61"/>
      <c r="F288" s="55" t="str">
        <f t="shared" si="44"/>
        <v/>
      </c>
      <c r="G288" s="61"/>
      <c r="H288" s="61"/>
      <c r="I288" s="55">
        <f t="shared" si="45"/>
        <v>0</v>
      </c>
      <c r="J288" s="55" t="str">
        <f t="shared" si="46"/>
        <v/>
      </c>
      <c r="K288" s="55">
        <f t="shared" si="47"/>
        <v>0</v>
      </c>
      <c r="L288" s="55">
        <f t="shared" si="48"/>
        <v>0</v>
      </c>
      <c r="M288" s="67">
        <f>IF(A288="",0,(IF(ISNUMBER(JUL_26!G288),JUL_26!G288,0)+IF(ISNUMBER(AUG_26!G288),AUG_26!G288,0)+IF(ISNUMBER(SEP_26!G288),SEP_26!G288,0))/3)</f>
        <v>0</v>
      </c>
      <c r="N288" s="67">
        <f t="shared" si="49"/>
        <v>0</v>
      </c>
      <c r="O288" s="67">
        <f t="shared" si="50"/>
        <v>0</v>
      </c>
      <c r="P288" s="67">
        <f t="shared" si="51"/>
        <v>0</v>
      </c>
      <c r="Q288" s="68" t="str">
        <f t="shared" si="52"/>
        <v/>
      </c>
      <c r="R288" s="69" t="str">
        <f t="shared" si="53"/>
        <v/>
      </c>
      <c r="S288" s="69" t="str">
        <f t="shared" si="54"/>
        <v>N/A</v>
      </c>
      <c r="T288" s="60"/>
    </row>
    <row r="289" spans="1:20" ht="16.5" customHeight="1" x14ac:dyDescent="0.35">
      <c r="A289" s="71" t="str">
        <f>IF(JAN_26!A289="","",JAN_26!A289)</f>
        <v/>
      </c>
      <c r="B289" s="71" t="str">
        <f>IF(JAN_26!B289="","",JAN_26!B289)</f>
        <v/>
      </c>
      <c r="C289" s="53" t="str">
        <f>IF(JAN_26!C289="","",JAN_26!C289)</f>
        <v/>
      </c>
      <c r="D289" s="53" t="str">
        <f>IF(AUG_26!A289="","",AUG_26!F289)</f>
        <v/>
      </c>
      <c r="E289" s="61"/>
      <c r="F289" s="53" t="str">
        <f t="shared" si="44"/>
        <v/>
      </c>
      <c r="G289" s="61"/>
      <c r="H289" s="61"/>
      <c r="I289" s="53">
        <f t="shared" si="45"/>
        <v>0</v>
      </c>
      <c r="J289" s="53" t="str">
        <f t="shared" si="46"/>
        <v/>
      </c>
      <c r="K289" s="53">
        <f t="shared" si="47"/>
        <v>0</v>
      </c>
      <c r="L289" s="53">
        <f t="shared" si="48"/>
        <v>0</v>
      </c>
      <c r="M289" s="64">
        <f>IF(A289="",0,(IF(ISNUMBER(JUL_26!G289),JUL_26!G289,0)+IF(ISNUMBER(AUG_26!G289),AUG_26!G289,0)+IF(ISNUMBER(SEP_26!G289),SEP_26!G289,0))/3)</f>
        <v>0</v>
      </c>
      <c r="N289" s="64">
        <f t="shared" si="49"/>
        <v>0</v>
      </c>
      <c r="O289" s="64">
        <f t="shared" si="50"/>
        <v>0</v>
      </c>
      <c r="P289" s="64">
        <f t="shared" si="51"/>
        <v>0</v>
      </c>
      <c r="Q289" s="65" t="str">
        <f t="shared" si="52"/>
        <v/>
      </c>
      <c r="R289" s="66" t="str">
        <f t="shared" si="53"/>
        <v/>
      </c>
      <c r="S289" s="66" t="str">
        <f t="shared" si="54"/>
        <v>N/A</v>
      </c>
      <c r="T289" s="60"/>
    </row>
    <row r="290" spans="1:20" ht="16.5" customHeight="1" x14ac:dyDescent="0.35">
      <c r="A290" s="72" t="str">
        <f>IF(JAN_26!A290="","",JAN_26!A290)</f>
        <v/>
      </c>
      <c r="B290" s="72" t="str">
        <f>IF(JAN_26!B290="","",JAN_26!B290)</f>
        <v/>
      </c>
      <c r="C290" s="55" t="str">
        <f>IF(JAN_26!C290="","",JAN_26!C290)</f>
        <v/>
      </c>
      <c r="D290" s="55" t="str">
        <f>IF(AUG_26!A290="","",AUG_26!F290)</f>
        <v/>
      </c>
      <c r="E290" s="61"/>
      <c r="F290" s="55" t="str">
        <f t="shared" si="44"/>
        <v/>
      </c>
      <c r="G290" s="61"/>
      <c r="H290" s="61"/>
      <c r="I290" s="55">
        <f t="shared" si="45"/>
        <v>0</v>
      </c>
      <c r="J290" s="55" t="str">
        <f t="shared" si="46"/>
        <v/>
      </c>
      <c r="K290" s="55">
        <f t="shared" si="47"/>
        <v>0</v>
      </c>
      <c r="L290" s="55">
        <f t="shared" si="48"/>
        <v>0</v>
      </c>
      <c r="M290" s="67">
        <f>IF(A290="",0,(IF(ISNUMBER(JUL_26!G290),JUL_26!G290,0)+IF(ISNUMBER(AUG_26!G290),AUG_26!G290,0)+IF(ISNUMBER(SEP_26!G290),SEP_26!G290,0))/3)</f>
        <v>0</v>
      </c>
      <c r="N290" s="67">
        <f t="shared" si="49"/>
        <v>0</v>
      </c>
      <c r="O290" s="67">
        <f t="shared" si="50"/>
        <v>0</v>
      </c>
      <c r="P290" s="67">
        <f t="shared" si="51"/>
        <v>0</v>
      </c>
      <c r="Q290" s="68" t="str">
        <f t="shared" si="52"/>
        <v/>
      </c>
      <c r="R290" s="69" t="str">
        <f t="shared" si="53"/>
        <v/>
      </c>
      <c r="S290" s="69" t="str">
        <f t="shared" si="54"/>
        <v>N/A</v>
      </c>
      <c r="T290" s="60"/>
    </row>
    <row r="291" spans="1:20" ht="16.5" customHeight="1" x14ac:dyDescent="0.35">
      <c r="A291" s="71" t="str">
        <f>IF(JAN_26!A291="","",JAN_26!A291)</f>
        <v/>
      </c>
      <c r="B291" s="71" t="str">
        <f>IF(JAN_26!B291="","",JAN_26!B291)</f>
        <v/>
      </c>
      <c r="C291" s="53" t="str">
        <f>IF(JAN_26!C291="","",JAN_26!C291)</f>
        <v/>
      </c>
      <c r="D291" s="53" t="str">
        <f>IF(AUG_26!A291="","",AUG_26!F291)</f>
        <v/>
      </c>
      <c r="E291" s="61"/>
      <c r="F291" s="53" t="str">
        <f t="shared" si="44"/>
        <v/>
      </c>
      <c r="G291" s="61"/>
      <c r="H291" s="61"/>
      <c r="I291" s="53">
        <f t="shared" si="45"/>
        <v>0</v>
      </c>
      <c r="J291" s="53" t="str">
        <f t="shared" si="46"/>
        <v/>
      </c>
      <c r="K291" s="53">
        <f t="shared" si="47"/>
        <v>0</v>
      </c>
      <c r="L291" s="53">
        <f t="shared" si="48"/>
        <v>0</v>
      </c>
      <c r="M291" s="64">
        <f>IF(A291="",0,(IF(ISNUMBER(JUL_26!G291),JUL_26!G291,0)+IF(ISNUMBER(AUG_26!G291),AUG_26!G291,0)+IF(ISNUMBER(SEP_26!G291),SEP_26!G291,0))/3)</f>
        <v>0</v>
      </c>
      <c r="N291" s="64">
        <f t="shared" si="49"/>
        <v>0</v>
      </c>
      <c r="O291" s="64">
        <f t="shared" si="50"/>
        <v>0</v>
      </c>
      <c r="P291" s="64">
        <f t="shared" si="51"/>
        <v>0</v>
      </c>
      <c r="Q291" s="65" t="str">
        <f t="shared" si="52"/>
        <v/>
      </c>
      <c r="R291" s="66" t="str">
        <f t="shared" si="53"/>
        <v/>
      </c>
      <c r="S291" s="66" t="str">
        <f t="shared" si="54"/>
        <v>N/A</v>
      </c>
      <c r="T291" s="60"/>
    </row>
    <row r="292" spans="1:20" ht="16.5" customHeight="1" x14ac:dyDescent="0.35">
      <c r="A292" s="72" t="str">
        <f>IF(JAN_26!A292="","",JAN_26!A292)</f>
        <v/>
      </c>
      <c r="B292" s="72" t="str">
        <f>IF(JAN_26!B292="","",JAN_26!B292)</f>
        <v/>
      </c>
      <c r="C292" s="55" t="str">
        <f>IF(JAN_26!C292="","",JAN_26!C292)</f>
        <v/>
      </c>
      <c r="D292" s="55" t="str">
        <f>IF(AUG_26!A292="","",AUG_26!F292)</f>
        <v/>
      </c>
      <c r="E292" s="61"/>
      <c r="F292" s="55" t="str">
        <f t="shared" si="44"/>
        <v/>
      </c>
      <c r="G292" s="61"/>
      <c r="H292" s="61"/>
      <c r="I292" s="55">
        <f t="shared" si="45"/>
        <v>0</v>
      </c>
      <c r="J292" s="55" t="str">
        <f t="shared" si="46"/>
        <v/>
      </c>
      <c r="K292" s="55">
        <f t="shared" si="47"/>
        <v>0</v>
      </c>
      <c r="L292" s="55">
        <f t="shared" si="48"/>
        <v>0</v>
      </c>
      <c r="M292" s="67">
        <f>IF(A292="",0,(IF(ISNUMBER(JUL_26!G292),JUL_26!G292,0)+IF(ISNUMBER(AUG_26!G292),AUG_26!G292,0)+IF(ISNUMBER(SEP_26!G292),SEP_26!G292,0))/3)</f>
        <v>0</v>
      </c>
      <c r="N292" s="67">
        <f t="shared" si="49"/>
        <v>0</v>
      </c>
      <c r="O292" s="67">
        <f t="shared" si="50"/>
        <v>0</v>
      </c>
      <c r="P292" s="67">
        <f t="shared" si="51"/>
        <v>0</v>
      </c>
      <c r="Q292" s="68" t="str">
        <f t="shared" si="52"/>
        <v/>
      </c>
      <c r="R292" s="69" t="str">
        <f t="shared" si="53"/>
        <v/>
      </c>
      <c r="S292" s="69" t="str">
        <f t="shared" si="54"/>
        <v>N/A</v>
      </c>
      <c r="T292" s="60"/>
    </row>
    <row r="293" spans="1:20" ht="16.5" customHeight="1" x14ac:dyDescent="0.35">
      <c r="A293" s="71" t="str">
        <f>IF(JAN_26!A293="","",JAN_26!A293)</f>
        <v/>
      </c>
      <c r="B293" s="71" t="str">
        <f>IF(JAN_26!B293="","",JAN_26!B293)</f>
        <v/>
      </c>
      <c r="C293" s="53" t="str">
        <f>IF(JAN_26!C293="","",JAN_26!C293)</f>
        <v/>
      </c>
      <c r="D293" s="53" t="str">
        <f>IF(AUG_26!A293="","",AUG_26!F293)</f>
        <v/>
      </c>
      <c r="E293" s="61"/>
      <c r="F293" s="53" t="str">
        <f t="shared" si="44"/>
        <v/>
      </c>
      <c r="G293" s="61"/>
      <c r="H293" s="61"/>
      <c r="I293" s="53">
        <f t="shared" si="45"/>
        <v>0</v>
      </c>
      <c r="J293" s="53" t="str">
        <f t="shared" si="46"/>
        <v/>
      </c>
      <c r="K293" s="53">
        <f t="shared" si="47"/>
        <v>0</v>
      </c>
      <c r="L293" s="53">
        <f t="shared" si="48"/>
        <v>0</v>
      </c>
      <c r="M293" s="64">
        <f>IF(A293="",0,(IF(ISNUMBER(JUL_26!G293),JUL_26!G293,0)+IF(ISNUMBER(AUG_26!G293),AUG_26!G293,0)+IF(ISNUMBER(SEP_26!G293),SEP_26!G293,0))/3)</f>
        <v>0</v>
      </c>
      <c r="N293" s="64">
        <f t="shared" si="49"/>
        <v>0</v>
      </c>
      <c r="O293" s="64">
        <f t="shared" si="50"/>
        <v>0</v>
      </c>
      <c r="P293" s="64">
        <f t="shared" si="51"/>
        <v>0</v>
      </c>
      <c r="Q293" s="65" t="str">
        <f t="shared" si="52"/>
        <v/>
      </c>
      <c r="R293" s="66" t="str">
        <f t="shared" si="53"/>
        <v/>
      </c>
      <c r="S293" s="66" t="str">
        <f t="shared" si="54"/>
        <v>N/A</v>
      </c>
      <c r="T293" s="60"/>
    </row>
    <row r="294" spans="1:20" ht="16.5" customHeight="1" x14ac:dyDescent="0.35">
      <c r="A294" s="72" t="str">
        <f>IF(JAN_26!A294="","",JAN_26!A294)</f>
        <v/>
      </c>
      <c r="B294" s="72" t="str">
        <f>IF(JAN_26!B294="","",JAN_26!B294)</f>
        <v/>
      </c>
      <c r="C294" s="55" t="str">
        <f>IF(JAN_26!C294="","",JAN_26!C294)</f>
        <v/>
      </c>
      <c r="D294" s="55" t="str">
        <f>IF(AUG_26!A294="","",AUG_26!F294)</f>
        <v/>
      </c>
      <c r="E294" s="61"/>
      <c r="F294" s="55" t="str">
        <f t="shared" si="44"/>
        <v/>
      </c>
      <c r="G294" s="61"/>
      <c r="H294" s="61"/>
      <c r="I294" s="55">
        <f t="shared" si="45"/>
        <v>0</v>
      </c>
      <c r="J294" s="55" t="str">
        <f t="shared" si="46"/>
        <v/>
      </c>
      <c r="K294" s="55">
        <f t="shared" si="47"/>
        <v>0</v>
      </c>
      <c r="L294" s="55">
        <f t="shared" si="48"/>
        <v>0</v>
      </c>
      <c r="M294" s="67">
        <f>IF(A294="",0,(IF(ISNUMBER(JUL_26!G294),JUL_26!G294,0)+IF(ISNUMBER(AUG_26!G294),AUG_26!G294,0)+IF(ISNUMBER(SEP_26!G294),SEP_26!G294,0))/3)</f>
        <v>0</v>
      </c>
      <c r="N294" s="67">
        <f t="shared" si="49"/>
        <v>0</v>
      </c>
      <c r="O294" s="67">
        <f t="shared" si="50"/>
        <v>0</v>
      </c>
      <c r="P294" s="67">
        <f t="shared" si="51"/>
        <v>0</v>
      </c>
      <c r="Q294" s="68" t="str">
        <f t="shared" si="52"/>
        <v/>
      </c>
      <c r="R294" s="69" t="str">
        <f t="shared" si="53"/>
        <v/>
      </c>
      <c r="S294" s="69" t="str">
        <f t="shared" si="54"/>
        <v>N/A</v>
      </c>
      <c r="T294" s="60"/>
    </row>
    <row r="295" spans="1:20" ht="16.5" customHeight="1" x14ac:dyDescent="0.35">
      <c r="A295" s="71" t="str">
        <f>IF(JAN_26!A295="","",JAN_26!A295)</f>
        <v/>
      </c>
      <c r="B295" s="71" t="str">
        <f>IF(JAN_26!B295="","",JAN_26!B295)</f>
        <v/>
      </c>
      <c r="C295" s="53" t="str">
        <f>IF(JAN_26!C295="","",JAN_26!C295)</f>
        <v/>
      </c>
      <c r="D295" s="53" t="str">
        <f>IF(AUG_26!A295="","",AUG_26!F295)</f>
        <v/>
      </c>
      <c r="E295" s="61"/>
      <c r="F295" s="53" t="str">
        <f t="shared" si="44"/>
        <v/>
      </c>
      <c r="G295" s="61"/>
      <c r="H295" s="61"/>
      <c r="I295" s="53">
        <f t="shared" si="45"/>
        <v>0</v>
      </c>
      <c r="J295" s="53" t="str">
        <f t="shared" si="46"/>
        <v/>
      </c>
      <c r="K295" s="53">
        <f t="shared" si="47"/>
        <v>0</v>
      </c>
      <c r="L295" s="53">
        <f t="shared" si="48"/>
        <v>0</v>
      </c>
      <c r="M295" s="64">
        <f>IF(A295="",0,(IF(ISNUMBER(JUL_26!G295),JUL_26!G295,0)+IF(ISNUMBER(AUG_26!G295),AUG_26!G295,0)+IF(ISNUMBER(SEP_26!G295),SEP_26!G295,0))/3)</f>
        <v>0</v>
      </c>
      <c r="N295" s="64">
        <f t="shared" si="49"/>
        <v>0</v>
      </c>
      <c r="O295" s="64">
        <f t="shared" si="50"/>
        <v>0</v>
      </c>
      <c r="P295" s="64">
        <f t="shared" si="51"/>
        <v>0</v>
      </c>
      <c r="Q295" s="65" t="str">
        <f t="shared" si="52"/>
        <v/>
      </c>
      <c r="R295" s="66" t="str">
        <f t="shared" si="53"/>
        <v/>
      </c>
      <c r="S295" s="66" t="str">
        <f t="shared" si="54"/>
        <v>N/A</v>
      </c>
      <c r="T295" s="60"/>
    </row>
    <row r="296" spans="1:20" ht="16.5" customHeight="1" x14ac:dyDescent="0.35">
      <c r="A296" s="72" t="str">
        <f>IF(JAN_26!A296="","",JAN_26!A296)</f>
        <v/>
      </c>
      <c r="B296" s="72" t="str">
        <f>IF(JAN_26!B296="","",JAN_26!B296)</f>
        <v/>
      </c>
      <c r="C296" s="55" t="str">
        <f>IF(JAN_26!C296="","",JAN_26!C296)</f>
        <v/>
      </c>
      <c r="D296" s="55" t="str">
        <f>IF(AUG_26!A296="","",AUG_26!F296)</f>
        <v/>
      </c>
      <c r="E296" s="61"/>
      <c r="F296" s="55" t="str">
        <f t="shared" si="44"/>
        <v/>
      </c>
      <c r="G296" s="61"/>
      <c r="H296" s="61"/>
      <c r="I296" s="55">
        <f t="shared" si="45"/>
        <v>0</v>
      </c>
      <c r="J296" s="55" t="str">
        <f t="shared" si="46"/>
        <v/>
      </c>
      <c r="K296" s="55">
        <f t="shared" si="47"/>
        <v>0</v>
      </c>
      <c r="L296" s="55">
        <f t="shared" si="48"/>
        <v>0</v>
      </c>
      <c r="M296" s="67">
        <f>IF(A296="",0,(IF(ISNUMBER(JUL_26!G296),JUL_26!G296,0)+IF(ISNUMBER(AUG_26!G296),AUG_26!G296,0)+IF(ISNUMBER(SEP_26!G296),SEP_26!G296,0))/3)</f>
        <v>0</v>
      </c>
      <c r="N296" s="67">
        <f t="shared" si="49"/>
        <v>0</v>
      </c>
      <c r="O296" s="67">
        <f t="shared" si="50"/>
        <v>0</v>
      </c>
      <c r="P296" s="67">
        <f t="shared" si="51"/>
        <v>0</v>
      </c>
      <c r="Q296" s="68" t="str">
        <f t="shared" si="52"/>
        <v/>
      </c>
      <c r="R296" s="69" t="str">
        <f t="shared" si="53"/>
        <v/>
      </c>
      <c r="S296" s="69" t="str">
        <f t="shared" si="54"/>
        <v>N/A</v>
      </c>
      <c r="T296" s="60"/>
    </row>
    <row r="297" spans="1:20" ht="16.5" customHeight="1" x14ac:dyDescent="0.35">
      <c r="A297" s="71" t="str">
        <f>IF(JAN_26!A297="","",JAN_26!A297)</f>
        <v/>
      </c>
      <c r="B297" s="71" t="str">
        <f>IF(JAN_26!B297="","",JAN_26!B297)</f>
        <v/>
      </c>
      <c r="C297" s="53" t="str">
        <f>IF(JAN_26!C297="","",JAN_26!C297)</f>
        <v/>
      </c>
      <c r="D297" s="53" t="str">
        <f>IF(AUG_26!A297="","",AUG_26!F297)</f>
        <v/>
      </c>
      <c r="E297" s="61"/>
      <c r="F297" s="53" t="str">
        <f t="shared" si="44"/>
        <v/>
      </c>
      <c r="G297" s="61"/>
      <c r="H297" s="61"/>
      <c r="I297" s="53">
        <f t="shared" si="45"/>
        <v>0</v>
      </c>
      <c r="J297" s="53" t="str">
        <f t="shared" si="46"/>
        <v/>
      </c>
      <c r="K297" s="53">
        <f t="shared" si="47"/>
        <v>0</v>
      </c>
      <c r="L297" s="53">
        <f t="shared" si="48"/>
        <v>0</v>
      </c>
      <c r="M297" s="64">
        <f>IF(A297="",0,(IF(ISNUMBER(JUL_26!G297),JUL_26!G297,0)+IF(ISNUMBER(AUG_26!G297),AUG_26!G297,0)+IF(ISNUMBER(SEP_26!G297),SEP_26!G297,0))/3)</f>
        <v>0</v>
      </c>
      <c r="N297" s="64">
        <f t="shared" si="49"/>
        <v>0</v>
      </c>
      <c r="O297" s="64">
        <f t="shared" si="50"/>
        <v>0</v>
      </c>
      <c r="P297" s="64">
        <f t="shared" si="51"/>
        <v>0</v>
      </c>
      <c r="Q297" s="65" t="str">
        <f t="shared" si="52"/>
        <v/>
      </c>
      <c r="R297" s="66" t="str">
        <f t="shared" si="53"/>
        <v/>
      </c>
      <c r="S297" s="66" t="str">
        <f t="shared" si="54"/>
        <v>N/A</v>
      </c>
      <c r="T297" s="60"/>
    </row>
    <row r="298" spans="1:20" ht="16.5" customHeight="1" x14ac:dyDescent="0.35">
      <c r="A298" s="72" t="str">
        <f>IF(JAN_26!A298="","",JAN_26!A298)</f>
        <v/>
      </c>
      <c r="B298" s="72" t="str">
        <f>IF(JAN_26!B298="","",JAN_26!B298)</f>
        <v/>
      </c>
      <c r="C298" s="55" t="str">
        <f>IF(JAN_26!C298="","",JAN_26!C298)</f>
        <v/>
      </c>
      <c r="D298" s="55" t="str">
        <f>IF(AUG_26!A298="","",AUG_26!F298)</f>
        <v/>
      </c>
      <c r="E298" s="61"/>
      <c r="F298" s="55" t="str">
        <f t="shared" si="44"/>
        <v/>
      </c>
      <c r="G298" s="61"/>
      <c r="H298" s="61"/>
      <c r="I298" s="55">
        <f t="shared" si="45"/>
        <v>0</v>
      </c>
      <c r="J298" s="55" t="str">
        <f t="shared" si="46"/>
        <v/>
      </c>
      <c r="K298" s="55">
        <f t="shared" si="47"/>
        <v>0</v>
      </c>
      <c r="L298" s="55">
        <f t="shared" si="48"/>
        <v>0</v>
      </c>
      <c r="M298" s="67">
        <f>IF(A298="",0,(IF(ISNUMBER(JUL_26!G298),JUL_26!G298,0)+IF(ISNUMBER(AUG_26!G298),AUG_26!G298,0)+IF(ISNUMBER(SEP_26!G298),SEP_26!G298,0))/3)</f>
        <v>0</v>
      </c>
      <c r="N298" s="67">
        <f t="shared" si="49"/>
        <v>0</v>
      </c>
      <c r="O298" s="67">
        <f t="shared" si="50"/>
        <v>0</v>
      </c>
      <c r="P298" s="67">
        <f t="shared" si="51"/>
        <v>0</v>
      </c>
      <c r="Q298" s="68" t="str">
        <f t="shared" si="52"/>
        <v/>
      </c>
      <c r="R298" s="69" t="str">
        <f t="shared" si="53"/>
        <v/>
      </c>
      <c r="S298" s="69" t="str">
        <f t="shared" si="54"/>
        <v>N/A</v>
      </c>
      <c r="T298" s="60"/>
    </row>
    <row r="299" spans="1:20" ht="16.5" customHeight="1" x14ac:dyDescent="0.35">
      <c r="A299" s="71" t="str">
        <f>IF(JAN_26!A299="","",JAN_26!A299)</f>
        <v/>
      </c>
      <c r="B299" s="71" t="str">
        <f>IF(JAN_26!B299="","",JAN_26!B299)</f>
        <v/>
      </c>
      <c r="C299" s="53" t="str">
        <f>IF(JAN_26!C299="","",JAN_26!C299)</f>
        <v/>
      </c>
      <c r="D299" s="53" t="str">
        <f>IF(AUG_26!A299="","",AUG_26!F299)</f>
        <v/>
      </c>
      <c r="E299" s="61"/>
      <c r="F299" s="53" t="str">
        <f t="shared" si="44"/>
        <v/>
      </c>
      <c r="G299" s="61"/>
      <c r="H299" s="61"/>
      <c r="I299" s="53">
        <f t="shared" si="45"/>
        <v>0</v>
      </c>
      <c r="J299" s="53" t="str">
        <f t="shared" si="46"/>
        <v/>
      </c>
      <c r="K299" s="53">
        <f t="shared" si="47"/>
        <v>0</v>
      </c>
      <c r="L299" s="53">
        <f t="shared" si="48"/>
        <v>0</v>
      </c>
      <c r="M299" s="64">
        <f>IF(A299="",0,(IF(ISNUMBER(JUL_26!G299),JUL_26!G299,0)+IF(ISNUMBER(AUG_26!G299),AUG_26!G299,0)+IF(ISNUMBER(SEP_26!G299),SEP_26!G299,0))/3)</f>
        <v>0</v>
      </c>
      <c r="N299" s="64">
        <f t="shared" si="49"/>
        <v>0</v>
      </c>
      <c r="O299" s="64">
        <f t="shared" si="50"/>
        <v>0</v>
      </c>
      <c r="P299" s="64">
        <f t="shared" si="51"/>
        <v>0</v>
      </c>
      <c r="Q299" s="65" t="str">
        <f t="shared" si="52"/>
        <v/>
      </c>
      <c r="R299" s="66" t="str">
        <f t="shared" si="53"/>
        <v/>
      </c>
      <c r="S299" s="66" t="str">
        <f t="shared" si="54"/>
        <v>N/A</v>
      </c>
      <c r="T299" s="60"/>
    </row>
    <row r="300" spans="1:20" ht="16.5" customHeight="1" x14ac:dyDescent="0.35">
      <c r="A300" s="72" t="str">
        <f>IF(JAN_26!A300="","",JAN_26!A300)</f>
        <v/>
      </c>
      <c r="B300" s="72" t="str">
        <f>IF(JAN_26!B300="","",JAN_26!B300)</f>
        <v/>
      </c>
      <c r="C300" s="55" t="str">
        <f>IF(JAN_26!C300="","",JAN_26!C300)</f>
        <v/>
      </c>
      <c r="D300" s="55" t="str">
        <f>IF(AUG_26!A300="","",AUG_26!F300)</f>
        <v/>
      </c>
      <c r="E300" s="61"/>
      <c r="F300" s="55" t="str">
        <f t="shared" si="44"/>
        <v/>
      </c>
      <c r="G300" s="61"/>
      <c r="H300" s="61"/>
      <c r="I300" s="55">
        <f t="shared" si="45"/>
        <v>0</v>
      </c>
      <c r="J300" s="55" t="str">
        <f t="shared" si="46"/>
        <v/>
      </c>
      <c r="K300" s="55">
        <f t="shared" si="47"/>
        <v>0</v>
      </c>
      <c r="L300" s="55">
        <f t="shared" si="48"/>
        <v>0</v>
      </c>
      <c r="M300" s="67">
        <f>IF(A300="",0,(IF(ISNUMBER(JUL_26!G300),JUL_26!G300,0)+IF(ISNUMBER(AUG_26!G300),AUG_26!G300,0)+IF(ISNUMBER(SEP_26!G300),SEP_26!G300,0))/3)</f>
        <v>0</v>
      </c>
      <c r="N300" s="67">
        <f t="shared" si="49"/>
        <v>0</v>
      </c>
      <c r="O300" s="67">
        <f t="shared" si="50"/>
        <v>0</v>
      </c>
      <c r="P300" s="67">
        <f t="shared" si="51"/>
        <v>0</v>
      </c>
      <c r="Q300" s="68" t="str">
        <f t="shared" si="52"/>
        <v/>
      </c>
      <c r="R300" s="69" t="str">
        <f t="shared" si="53"/>
        <v/>
      </c>
      <c r="S300" s="69" t="str">
        <f t="shared" si="54"/>
        <v>N/A</v>
      </c>
      <c r="T300" s="60"/>
    </row>
    <row r="301" spans="1:20" ht="16.5" customHeight="1" x14ac:dyDescent="0.35">
      <c r="A301" s="71" t="str">
        <f>IF(JAN_26!A301="","",JAN_26!A301)</f>
        <v/>
      </c>
      <c r="B301" s="71" t="str">
        <f>IF(JAN_26!B301="","",JAN_26!B301)</f>
        <v/>
      </c>
      <c r="C301" s="53" t="str">
        <f>IF(JAN_26!C301="","",JAN_26!C301)</f>
        <v/>
      </c>
      <c r="D301" s="53" t="str">
        <f>IF(AUG_26!A301="","",AUG_26!F301)</f>
        <v/>
      </c>
      <c r="E301" s="61"/>
      <c r="F301" s="53" t="str">
        <f t="shared" si="44"/>
        <v/>
      </c>
      <c r="G301" s="61"/>
      <c r="H301" s="61"/>
      <c r="I301" s="53">
        <f t="shared" si="45"/>
        <v>0</v>
      </c>
      <c r="J301" s="53" t="str">
        <f t="shared" si="46"/>
        <v/>
      </c>
      <c r="K301" s="53">
        <f t="shared" si="47"/>
        <v>0</v>
      </c>
      <c r="L301" s="53">
        <f t="shared" si="48"/>
        <v>0</v>
      </c>
      <c r="M301" s="64">
        <f>IF(A301="",0,(IF(ISNUMBER(JUL_26!G301),JUL_26!G301,0)+IF(ISNUMBER(AUG_26!G301),AUG_26!G301,0)+IF(ISNUMBER(SEP_26!G301),SEP_26!G301,0))/3)</f>
        <v>0</v>
      </c>
      <c r="N301" s="64">
        <f t="shared" si="49"/>
        <v>0</v>
      </c>
      <c r="O301" s="64">
        <f t="shared" si="50"/>
        <v>0</v>
      </c>
      <c r="P301" s="64">
        <f t="shared" si="51"/>
        <v>0</v>
      </c>
      <c r="Q301" s="65" t="str">
        <f t="shared" si="52"/>
        <v/>
      </c>
      <c r="R301" s="66" t="str">
        <f t="shared" si="53"/>
        <v/>
      </c>
      <c r="S301" s="66" t="str">
        <f t="shared" si="54"/>
        <v>N/A</v>
      </c>
      <c r="T301" s="60"/>
    </row>
    <row r="302" spans="1:20" ht="16.5" customHeight="1" x14ac:dyDescent="0.35">
      <c r="A302" s="72" t="str">
        <f>IF(JAN_26!A302="","",JAN_26!A302)</f>
        <v/>
      </c>
      <c r="B302" s="72" t="str">
        <f>IF(JAN_26!B302="","",JAN_26!B302)</f>
        <v/>
      </c>
      <c r="C302" s="55" t="str">
        <f>IF(JAN_26!C302="","",JAN_26!C302)</f>
        <v/>
      </c>
      <c r="D302" s="55" t="str">
        <f>IF(AUG_26!A302="","",AUG_26!F302)</f>
        <v/>
      </c>
      <c r="E302" s="61"/>
      <c r="F302" s="55" t="str">
        <f t="shared" si="44"/>
        <v/>
      </c>
      <c r="G302" s="61"/>
      <c r="H302" s="61"/>
      <c r="I302" s="55">
        <f t="shared" si="45"/>
        <v>0</v>
      </c>
      <c r="J302" s="55" t="str">
        <f t="shared" si="46"/>
        <v/>
      </c>
      <c r="K302" s="55">
        <f t="shared" si="47"/>
        <v>0</v>
      </c>
      <c r="L302" s="55">
        <f t="shared" si="48"/>
        <v>0</v>
      </c>
      <c r="M302" s="67">
        <f>IF(A302="",0,(IF(ISNUMBER(JUL_26!G302),JUL_26!G302,0)+IF(ISNUMBER(AUG_26!G302),AUG_26!G302,0)+IF(ISNUMBER(SEP_26!G302),SEP_26!G302,0))/3)</f>
        <v>0</v>
      </c>
      <c r="N302" s="67">
        <f t="shared" si="49"/>
        <v>0</v>
      </c>
      <c r="O302" s="67">
        <f t="shared" si="50"/>
        <v>0</v>
      </c>
      <c r="P302" s="67">
        <f t="shared" si="51"/>
        <v>0</v>
      </c>
      <c r="Q302" s="68" t="str">
        <f t="shared" si="52"/>
        <v/>
      </c>
      <c r="R302" s="69" t="str">
        <f t="shared" si="53"/>
        <v/>
      </c>
      <c r="S302" s="69" t="str">
        <f t="shared" si="54"/>
        <v>N/A</v>
      </c>
      <c r="T302" s="60"/>
    </row>
    <row r="303" spans="1:20" ht="21.75" customHeight="1" x14ac:dyDescent="0.35">
      <c r="A303" s="62" t="s">
        <v>360</v>
      </c>
      <c r="B303" s="62"/>
      <c r="C303" s="62"/>
      <c r="D303" s="70">
        <f t="shared" ref="D303:L303" si="55">SUM(D3:D302)</f>
        <v>16063</v>
      </c>
      <c r="E303" s="70">
        <f t="shared" si="55"/>
        <v>0</v>
      </c>
      <c r="F303" s="70">
        <f t="shared" si="55"/>
        <v>16063</v>
      </c>
      <c r="G303" s="70">
        <f t="shared" si="55"/>
        <v>0</v>
      </c>
      <c r="H303" s="70">
        <f t="shared" si="55"/>
        <v>0</v>
      </c>
      <c r="I303" s="70">
        <f t="shared" si="55"/>
        <v>0</v>
      </c>
      <c r="J303" s="70">
        <f t="shared" si="55"/>
        <v>0</v>
      </c>
      <c r="K303" s="70">
        <f t="shared" si="55"/>
        <v>0</v>
      </c>
      <c r="L303" s="70">
        <f t="shared" si="55"/>
        <v>3703114</v>
      </c>
      <c r="M303" s="63"/>
      <c r="N303" s="63"/>
      <c r="O303" s="63"/>
      <c r="P303" s="63"/>
      <c r="Q303" s="63"/>
      <c r="R303" s="63"/>
      <c r="S303" s="63"/>
      <c r="T303" s="63"/>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sheetProtection password="EF40" sheet="1" objects="1" scenarios="1"/>
  <mergeCells count="3">
    <mergeCell ref="A1:T1"/>
    <mergeCell ref="A303:C303"/>
    <mergeCell ref="A305:T305"/>
  </mergeCells>
  <conditionalFormatting sqref="R3:R302">
    <cfRule type="cellIs" dxfId="27" priority="2" operator="equal">
      <formula>"STOCKOUT"</formula>
    </cfRule>
    <cfRule type="cellIs" dxfId="26" priority="3" operator="equal">
      <formula>"LOW STOCK"</formula>
    </cfRule>
    <cfRule type="cellIs" dxfId="25" priority="4" operator="equal">
      <formula>"ADEQUATE"</formula>
    </cfRule>
    <cfRule type="cellIs" dxfId="24" priority="5" operator="equal">
      <formula>"OVERSTOCK"</formula>
    </cfRule>
  </conditionalFormatting>
  <conditionalFormatting sqref="S3:S302">
    <cfRule type="cellIs" dxfId="23" priority="6" operator="equal">
      <formula>"DEFICIT"</formula>
    </cfRule>
    <cfRule type="cellIs" dxfId="22" priority="7" operator="equal">
      <formula>"BALANCED"</formula>
    </cfRule>
  </conditionalFormatting>
  <pageMargins left="0.75" right="0.75" top="1" bottom="1"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zoomScaleNormal="100" workbookViewId="0">
      <pane xSplit="1" ySplit="2" topLeftCell="J291" activePane="bottomRight" state="frozen"/>
      <selection pane="topRight" activeCell="B1" sqref="B1"/>
      <selection pane="bottomLeft" activeCell="A3" sqref="A3"/>
      <selection pane="bottomRight" sqref="A1:T1 A3:D302 I3:S302 F3:F302 D303:L303"/>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51" t="str">
        <f>Facility_Name &amp; "  —  PHARMACY  —  OCTOBER 2026"</f>
        <v>MAMFE   —  PHARMACY  —  OCTOBER 2026</v>
      </c>
      <c r="B1" s="51"/>
      <c r="C1" s="51"/>
      <c r="D1" s="51"/>
      <c r="E1" s="51"/>
      <c r="F1" s="51"/>
      <c r="G1" s="51"/>
      <c r="H1" s="51"/>
      <c r="I1" s="51"/>
      <c r="J1" s="51"/>
      <c r="K1" s="51"/>
      <c r="L1" s="51"/>
      <c r="M1" s="51"/>
      <c r="N1" s="51"/>
      <c r="O1" s="51"/>
      <c r="P1" s="51"/>
      <c r="Q1" s="51"/>
      <c r="R1" s="51"/>
      <c r="S1" s="51"/>
      <c r="T1" s="51"/>
    </row>
    <row r="2" spans="1:20" ht="31.5" customHeight="1" x14ac:dyDescent="0.35">
      <c r="A2" s="45" t="s">
        <v>69</v>
      </c>
      <c r="B2" s="45" t="s">
        <v>70</v>
      </c>
      <c r="C2" s="45" t="s">
        <v>71</v>
      </c>
      <c r="D2" s="45" t="s">
        <v>72</v>
      </c>
      <c r="E2" s="45" t="s">
        <v>73</v>
      </c>
      <c r="F2" s="45" t="s">
        <v>74</v>
      </c>
      <c r="G2" s="45" t="s">
        <v>75</v>
      </c>
      <c r="H2" s="45" t="s">
        <v>76</v>
      </c>
      <c r="I2" s="45" t="s">
        <v>77</v>
      </c>
      <c r="J2" s="45" t="s">
        <v>78</v>
      </c>
      <c r="K2" s="45" t="s">
        <v>79</v>
      </c>
      <c r="L2" s="45" t="s">
        <v>80</v>
      </c>
      <c r="M2" s="45" t="s">
        <v>81</v>
      </c>
      <c r="N2" s="45" t="s">
        <v>82</v>
      </c>
      <c r="O2" s="45" t="s">
        <v>83</v>
      </c>
      <c r="P2" s="45" t="s">
        <v>84</v>
      </c>
      <c r="Q2" s="45" t="s">
        <v>85</v>
      </c>
      <c r="R2" s="45" t="s">
        <v>86</v>
      </c>
      <c r="S2" s="45" t="s">
        <v>87</v>
      </c>
      <c r="T2" s="45" t="s">
        <v>88</v>
      </c>
    </row>
    <row r="3" spans="1:20" ht="16.5" customHeight="1" x14ac:dyDescent="0.35">
      <c r="A3" s="71" t="str">
        <f>IF(JAN_26!A3="","",JAN_26!A3)</f>
        <v>Abendaxole</v>
      </c>
      <c r="B3" s="71" t="str">
        <f>IF(JAN_26!B3="","",JAN_26!B3)</f>
        <v>tablets</v>
      </c>
      <c r="C3" s="53">
        <f>IF(JAN_26!C3="","",JAN_26!C3)</f>
        <v>250</v>
      </c>
      <c r="D3" s="53">
        <f>IF(SEP_26!A3="","",SEP_26!F3)</f>
        <v>10</v>
      </c>
      <c r="E3" s="61"/>
      <c r="F3" s="53">
        <f t="shared" ref="F3:F66" si="0">IF(A3="","",D3+IF(ISNUMBER(E3),E3,0)-IF(ISNUMBER(G3),G3,0))</f>
        <v>10</v>
      </c>
      <c r="G3" s="61"/>
      <c r="H3" s="61"/>
      <c r="I3" s="53">
        <f t="shared" ref="I3:I66" si="1">IF(AND(ISNUMBER(G3),ISNUMBER(C3)),G3*C3,0)</f>
        <v>0</v>
      </c>
      <c r="J3" s="53" t="str">
        <f t="shared" ref="J3:J66" si="2">IF(AND(ISNUMBER(G3),ISNUMBER(H3)),H3-I3,"")</f>
        <v/>
      </c>
      <c r="K3" s="53">
        <f t="shared" ref="K3:K66" si="3">IF(OR(A3="",M3=0),0,MAX(O3-F3,0))</f>
        <v>0</v>
      </c>
      <c r="L3" s="53">
        <f t="shared" ref="L3:L66" si="4">IF(AND(ISNUMBER(C3),ISNUMBER(F3)),F3*C3,0)</f>
        <v>2500</v>
      </c>
      <c r="M3" s="64">
        <f>IF(A3="",0,(IF(ISNUMBER(AUG_26!G3),AUG_26!G3,0)+IF(ISNUMBER(SEP_26!G3),SEP_26!G3,0)+IF(ISNUMBER(OCT_26!G3),OCT_26!G3,0))/3)</f>
        <v>0</v>
      </c>
      <c r="N3" s="64">
        <f t="shared" ref="N3:N66" si="5">IF(M3=0,0,M3*Lead_Time_Months)</f>
        <v>0</v>
      </c>
      <c r="O3" s="64">
        <f t="shared" ref="O3:O66" si="6">IF(M3=0,0,M3*Max_Stock_Months)</f>
        <v>0</v>
      </c>
      <c r="P3" s="64">
        <f t="shared" ref="P3:P66" si="7">IF(M3=0,0,M3*Security_Stock_Months)</f>
        <v>0</v>
      </c>
      <c r="Q3" s="65" t="str">
        <f t="shared" ref="Q3:Q66" si="8">IF(OR(A3="",M3=0,F3&lt;=0),"",ROUND(F3/M3,1))</f>
        <v/>
      </c>
      <c r="R3" s="66" t="str">
        <f t="shared" ref="R3:R66" si="9">IF(A3="","",IF(F3&lt;=0,"STOCKOUT",IF(F3&lt;=P3,"LOW STOCK",IF(F3&gt;O3,"OVERSTOCK","ADEQUATE"))))</f>
        <v>OVERSTOCK</v>
      </c>
      <c r="S3" s="66" t="str">
        <f t="shared" ref="S3:S66" si="10">IF(AND(ISNUMBER(G3),ISNUMBER(H3)),IF(J3&gt;=0,"BALANCED","DEFICIT"),"N/A")</f>
        <v>N/A</v>
      </c>
      <c r="T3" s="60"/>
    </row>
    <row r="4" spans="1:20" ht="16.5" customHeight="1" x14ac:dyDescent="0.35">
      <c r="A4" s="72" t="str">
        <f>IF(JAN_26!A4="","",JAN_26!A4)</f>
        <v>Aciclovir 800mg tabs</v>
      </c>
      <c r="B4" s="72" t="str">
        <f>IF(JAN_26!B4="","",JAN_26!B4)</f>
        <v>tabs</v>
      </c>
      <c r="C4" s="55" t="str">
        <f>IF(JAN_26!C4="","",JAN_26!C4)</f>
        <v/>
      </c>
      <c r="D4" s="55">
        <f>IF(SEP_26!A4="","",SEP_26!F4)</f>
        <v>100</v>
      </c>
      <c r="E4" s="61"/>
      <c r="F4" s="55">
        <f t="shared" si="0"/>
        <v>100</v>
      </c>
      <c r="G4" s="61"/>
      <c r="H4" s="61"/>
      <c r="I4" s="55">
        <f t="shared" si="1"/>
        <v>0</v>
      </c>
      <c r="J4" s="55" t="str">
        <f t="shared" si="2"/>
        <v/>
      </c>
      <c r="K4" s="55">
        <f t="shared" si="3"/>
        <v>0</v>
      </c>
      <c r="L4" s="55">
        <f t="shared" si="4"/>
        <v>0</v>
      </c>
      <c r="M4" s="67">
        <f>IF(A4="",0,(IF(ISNUMBER(AUG_26!G4),AUG_26!G4,0)+IF(ISNUMBER(SEP_26!G4),SEP_26!G4,0)+IF(ISNUMBER(OCT_26!G4),OCT_26!G4,0))/3)</f>
        <v>0</v>
      </c>
      <c r="N4" s="67">
        <f t="shared" si="5"/>
        <v>0</v>
      </c>
      <c r="O4" s="67">
        <f t="shared" si="6"/>
        <v>0</v>
      </c>
      <c r="P4" s="67">
        <f t="shared" si="7"/>
        <v>0</v>
      </c>
      <c r="Q4" s="68" t="str">
        <f t="shared" si="8"/>
        <v/>
      </c>
      <c r="R4" s="69" t="str">
        <f t="shared" si="9"/>
        <v>OVERSTOCK</v>
      </c>
      <c r="S4" s="69" t="str">
        <f t="shared" si="10"/>
        <v>N/A</v>
      </c>
      <c r="T4" s="60"/>
    </row>
    <row r="5" spans="1:20" ht="16.5" customHeight="1" x14ac:dyDescent="0.35">
      <c r="A5" s="71" t="str">
        <f>IF(JAN_26!A5="","",JAN_26!A5)</f>
        <v>acyclovir 400mg</v>
      </c>
      <c r="B5" s="71" t="str">
        <f>IF(JAN_26!B5="","",JAN_26!B5)</f>
        <v>tablet</v>
      </c>
      <c r="C5" s="53">
        <f>IF(JAN_26!C5="","",JAN_26!C5)</f>
        <v>300</v>
      </c>
      <c r="D5" s="53">
        <f>IF(SEP_26!A5="","",SEP_26!F5)</f>
        <v>0</v>
      </c>
      <c r="E5" s="61"/>
      <c r="F5" s="53">
        <f t="shared" si="0"/>
        <v>0</v>
      </c>
      <c r="G5" s="61"/>
      <c r="H5" s="61"/>
      <c r="I5" s="53">
        <f t="shared" si="1"/>
        <v>0</v>
      </c>
      <c r="J5" s="53" t="str">
        <f t="shared" si="2"/>
        <v/>
      </c>
      <c r="K5" s="53">
        <f t="shared" si="3"/>
        <v>0</v>
      </c>
      <c r="L5" s="53">
        <f t="shared" si="4"/>
        <v>0</v>
      </c>
      <c r="M5" s="64">
        <f>IF(A5="",0,(IF(ISNUMBER(AUG_26!G5),AUG_26!G5,0)+IF(ISNUMBER(SEP_26!G5),SEP_26!G5,0)+IF(ISNUMBER(OCT_26!G5),OCT_26!G5,0))/3)</f>
        <v>0</v>
      </c>
      <c r="N5" s="64">
        <f t="shared" si="5"/>
        <v>0</v>
      </c>
      <c r="O5" s="64">
        <f t="shared" si="6"/>
        <v>0</v>
      </c>
      <c r="P5" s="64">
        <f t="shared" si="7"/>
        <v>0</v>
      </c>
      <c r="Q5" s="65" t="str">
        <f t="shared" si="8"/>
        <v/>
      </c>
      <c r="R5" s="66" t="str">
        <f t="shared" si="9"/>
        <v>STOCKOUT</v>
      </c>
      <c r="S5" s="66" t="str">
        <f t="shared" si="10"/>
        <v>N/A</v>
      </c>
      <c r="T5" s="60"/>
    </row>
    <row r="6" spans="1:20" ht="16.5" customHeight="1" x14ac:dyDescent="0.35">
      <c r="A6" s="72" t="str">
        <f>IF(JAN_26!A6="","",JAN_26!A6)</f>
        <v>ADRENALINE</v>
      </c>
      <c r="B6" s="72" t="str">
        <f>IF(JAN_26!B6="","",JAN_26!B6)</f>
        <v>amp</v>
      </c>
      <c r="C6" s="55">
        <f>IF(JAN_26!C6="","",JAN_26!C6)</f>
        <v>500</v>
      </c>
      <c r="D6" s="55">
        <f>IF(SEP_26!A6="","",SEP_26!F6)</f>
        <v>1</v>
      </c>
      <c r="E6" s="61"/>
      <c r="F6" s="55">
        <f t="shared" si="0"/>
        <v>1</v>
      </c>
      <c r="G6" s="61"/>
      <c r="H6" s="61"/>
      <c r="I6" s="55">
        <f t="shared" si="1"/>
        <v>0</v>
      </c>
      <c r="J6" s="55" t="str">
        <f t="shared" si="2"/>
        <v/>
      </c>
      <c r="K6" s="55">
        <f t="shared" si="3"/>
        <v>0</v>
      </c>
      <c r="L6" s="55">
        <f t="shared" si="4"/>
        <v>500</v>
      </c>
      <c r="M6" s="67">
        <f>IF(A6="",0,(IF(ISNUMBER(AUG_26!G6),AUG_26!G6,0)+IF(ISNUMBER(SEP_26!G6),SEP_26!G6,0)+IF(ISNUMBER(OCT_26!G6),OCT_26!G6,0))/3)</f>
        <v>0</v>
      </c>
      <c r="N6" s="67">
        <f t="shared" si="5"/>
        <v>0</v>
      </c>
      <c r="O6" s="67">
        <f t="shared" si="6"/>
        <v>0</v>
      </c>
      <c r="P6" s="67">
        <f t="shared" si="7"/>
        <v>0</v>
      </c>
      <c r="Q6" s="68" t="str">
        <f t="shared" si="8"/>
        <v/>
      </c>
      <c r="R6" s="69" t="str">
        <f t="shared" si="9"/>
        <v>OVERSTOCK</v>
      </c>
      <c r="S6" s="69" t="str">
        <f t="shared" si="10"/>
        <v>N/A</v>
      </c>
      <c r="T6" s="60"/>
    </row>
    <row r="7" spans="1:20" ht="16.5" customHeight="1" x14ac:dyDescent="0.35">
      <c r="A7" s="71" t="str">
        <f>IF(JAN_26!A7="","",JAN_26!A7)</f>
        <v>Alcohol 95% 1000ML</v>
      </c>
      <c r="B7" s="71" t="str">
        <f>IF(JAN_26!B7="","",JAN_26!B7)</f>
        <v/>
      </c>
      <c r="C7" s="53">
        <f>IF(JAN_26!C7="","",JAN_26!C7)</f>
        <v>500</v>
      </c>
      <c r="D7" s="53">
        <f>IF(SEP_26!A7="","",SEP_26!F7)</f>
        <v>1</v>
      </c>
      <c r="E7" s="61"/>
      <c r="F7" s="53">
        <f t="shared" si="0"/>
        <v>1</v>
      </c>
      <c r="G7" s="61"/>
      <c r="H7" s="61"/>
      <c r="I7" s="53">
        <f t="shared" si="1"/>
        <v>0</v>
      </c>
      <c r="J7" s="53" t="str">
        <f t="shared" si="2"/>
        <v/>
      </c>
      <c r="K7" s="53">
        <f t="shared" si="3"/>
        <v>0</v>
      </c>
      <c r="L7" s="53">
        <f t="shared" si="4"/>
        <v>500</v>
      </c>
      <c r="M7" s="64">
        <f>IF(A7="",0,(IF(ISNUMBER(AUG_26!G7),AUG_26!G7,0)+IF(ISNUMBER(SEP_26!G7),SEP_26!G7,0)+IF(ISNUMBER(OCT_26!G7),OCT_26!G7,0))/3)</f>
        <v>0</v>
      </c>
      <c r="N7" s="64">
        <f t="shared" si="5"/>
        <v>0</v>
      </c>
      <c r="O7" s="64">
        <f t="shared" si="6"/>
        <v>0</v>
      </c>
      <c r="P7" s="64">
        <f t="shared" si="7"/>
        <v>0</v>
      </c>
      <c r="Q7" s="65" t="str">
        <f t="shared" si="8"/>
        <v/>
      </c>
      <c r="R7" s="66" t="str">
        <f t="shared" si="9"/>
        <v>OVERSTOCK</v>
      </c>
      <c r="S7" s="66" t="str">
        <f t="shared" si="10"/>
        <v>N/A</v>
      </c>
      <c r="T7" s="60"/>
    </row>
    <row r="8" spans="1:20" ht="16.5" customHeight="1" x14ac:dyDescent="0.35">
      <c r="A8" s="72" t="str">
        <f>IF(JAN_26!A8="","",JAN_26!A8)</f>
        <v>Aluminium hydroxide 500mg tabs</v>
      </c>
      <c r="B8" s="72" t="str">
        <f>IF(JAN_26!B8="","",JAN_26!B8)</f>
        <v>tabs</v>
      </c>
      <c r="C8" s="55" t="str">
        <f>IF(JAN_26!C8="","",JAN_26!C8)</f>
        <v/>
      </c>
      <c r="D8" s="55">
        <f>IF(SEP_26!A8="","",SEP_26!F8)</f>
        <v>0</v>
      </c>
      <c r="E8" s="61"/>
      <c r="F8" s="55">
        <f t="shared" si="0"/>
        <v>0</v>
      </c>
      <c r="G8" s="61"/>
      <c r="H8" s="61"/>
      <c r="I8" s="55">
        <f t="shared" si="1"/>
        <v>0</v>
      </c>
      <c r="J8" s="55" t="str">
        <f t="shared" si="2"/>
        <v/>
      </c>
      <c r="K8" s="55">
        <f t="shared" si="3"/>
        <v>0</v>
      </c>
      <c r="L8" s="55">
        <f t="shared" si="4"/>
        <v>0</v>
      </c>
      <c r="M8" s="67">
        <f>IF(A8="",0,(IF(ISNUMBER(AUG_26!G8),AUG_26!G8,0)+IF(ISNUMBER(SEP_26!G8),SEP_26!G8,0)+IF(ISNUMBER(OCT_26!G8),OCT_26!G8,0))/3)</f>
        <v>0</v>
      </c>
      <c r="N8" s="67">
        <f t="shared" si="5"/>
        <v>0</v>
      </c>
      <c r="O8" s="67">
        <f t="shared" si="6"/>
        <v>0</v>
      </c>
      <c r="P8" s="67">
        <f t="shared" si="7"/>
        <v>0</v>
      </c>
      <c r="Q8" s="68" t="str">
        <f t="shared" si="8"/>
        <v/>
      </c>
      <c r="R8" s="69" t="str">
        <f t="shared" si="9"/>
        <v>STOCKOUT</v>
      </c>
      <c r="S8" s="69" t="str">
        <f t="shared" si="10"/>
        <v>N/A</v>
      </c>
      <c r="T8" s="60"/>
    </row>
    <row r="9" spans="1:20" ht="16.5" customHeight="1" x14ac:dyDescent="0.35">
      <c r="A9" s="71" t="str">
        <f>IF(JAN_26!A9="","",JAN_26!A9)</f>
        <v>aminophillin ing</v>
      </c>
      <c r="B9" s="71" t="str">
        <f>IF(JAN_26!B9="","",JAN_26!B9)</f>
        <v>amp</v>
      </c>
      <c r="C9" s="53">
        <f>IF(JAN_26!C9="","",JAN_26!C9)</f>
        <v>500</v>
      </c>
      <c r="D9" s="53">
        <f>IF(SEP_26!A9="","",SEP_26!F9)</f>
        <v>0</v>
      </c>
      <c r="E9" s="61"/>
      <c r="F9" s="53">
        <f t="shared" si="0"/>
        <v>0</v>
      </c>
      <c r="G9" s="61"/>
      <c r="H9" s="61"/>
      <c r="I9" s="53">
        <f t="shared" si="1"/>
        <v>0</v>
      </c>
      <c r="J9" s="53" t="str">
        <f t="shared" si="2"/>
        <v/>
      </c>
      <c r="K9" s="53">
        <f t="shared" si="3"/>
        <v>0</v>
      </c>
      <c r="L9" s="53">
        <f t="shared" si="4"/>
        <v>0</v>
      </c>
      <c r="M9" s="64">
        <f>IF(A9="",0,(IF(ISNUMBER(AUG_26!G9),AUG_26!G9,0)+IF(ISNUMBER(SEP_26!G9),SEP_26!G9,0)+IF(ISNUMBER(OCT_26!G9),OCT_26!G9,0))/3)</f>
        <v>0</v>
      </c>
      <c r="N9" s="64">
        <f t="shared" si="5"/>
        <v>0</v>
      </c>
      <c r="O9" s="64">
        <f t="shared" si="6"/>
        <v>0</v>
      </c>
      <c r="P9" s="64">
        <f t="shared" si="7"/>
        <v>0</v>
      </c>
      <c r="Q9" s="65" t="str">
        <f t="shared" si="8"/>
        <v/>
      </c>
      <c r="R9" s="66" t="str">
        <f t="shared" si="9"/>
        <v>STOCKOUT</v>
      </c>
      <c r="S9" s="66" t="str">
        <f t="shared" si="10"/>
        <v>N/A</v>
      </c>
      <c r="T9" s="60"/>
    </row>
    <row r="10" spans="1:20" ht="16.5" customHeight="1" x14ac:dyDescent="0.35">
      <c r="A10" s="72" t="str">
        <f>IF(JAN_26!A10="","",JAN_26!A10)</f>
        <v>Aminophylline 100mg tabs</v>
      </c>
      <c r="B10" s="72" t="str">
        <f>IF(JAN_26!B10="","",JAN_26!B10)</f>
        <v>tabs</v>
      </c>
      <c r="C10" s="55" t="str">
        <f>IF(JAN_26!C10="","",JAN_26!C10)</f>
        <v/>
      </c>
      <c r="D10" s="55">
        <f>IF(SEP_26!A10="","",SEP_26!F10)</f>
        <v>0</v>
      </c>
      <c r="E10" s="61"/>
      <c r="F10" s="55">
        <f t="shared" si="0"/>
        <v>0</v>
      </c>
      <c r="G10" s="61"/>
      <c r="H10" s="61"/>
      <c r="I10" s="55">
        <f t="shared" si="1"/>
        <v>0</v>
      </c>
      <c r="J10" s="55" t="str">
        <f t="shared" si="2"/>
        <v/>
      </c>
      <c r="K10" s="55">
        <f t="shared" si="3"/>
        <v>0</v>
      </c>
      <c r="L10" s="55">
        <f t="shared" si="4"/>
        <v>0</v>
      </c>
      <c r="M10" s="67">
        <f>IF(A10="",0,(IF(ISNUMBER(AUG_26!G10),AUG_26!G10,0)+IF(ISNUMBER(SEP_26!G10),SEP_26!G10,0)+IF(ISNUMBER(OCT_26!G10),OCT_26!G10,0))/3)</f>
        <v>0</v>
      </c>
      <c r="N10" s="67">
        <f t="shared" si="5"/>
        <v>0</v>
      </c>
      <c r="O10" s="67">
        <f t="shared" si="6"/>
        <v>0</v>
      </c>
      <c r="P10" s="67">
        <f t="shared" si="7"/>
        <v>0</v>
      </c>
      <c r="Q10" s="68" t="str">
        <f t="shared" si="8"/>
        <v/>
      </c>
      <c r="R10" s="69" t="str">
        <f t="shared" si="9"/>
        <v>STOCKOUT</v>
      </c>
      <c r="S10" s="69" t="str">
        <f t="shared" si="10"/>
        <v>N/A</v>
      </c>
      <c r="T10" s="60"/>
    </row>
    <row r="11" spans="1:20" ht="16.5" customHeight="1" x14ac:dyDescent="0.35">
      <c r="A11" s="71" t="str">
        <f>IF(JAN_26!A11="","",JAN_26!A11)</f>
        <v>amitriptyline 25mg</v>
      </c>
      <c r="B11" s="71" t="str">
        <f>IF(JAN_26!B11="","",JAN_26!B11)</f>
        <v>tablets</v>
      </c>
      <c r="C11" s="53">
        <f>IF(JAN_26!C11="","",JAN_26!C11)</f>
        <v>25</v>
      </c>
      <c r="D11" s="53">
        <f>IF(SEP_26!A11="","",SEP_26!F11)</f>
        <v>0</v>
      </c>
      <c r="E11" s="61"/>
      <c r="F11" s="53">
        <f t="shared" si="0"/>
        <v>0</v>
      </c>
      <c r="G11" s="61"/>
      <c r="H11" s="61"/>
      <c r="I11" s="53">
        <f t="shared" si="1"/>
        <v>0</v>
      </c>
      <c r="J11" s="53" t="str">
        <f t="shared" si="2"/>
        <v/>
      </c>
      <c r="K11" s="53">
        <f t="shared" si="3"/>
        <v>0</v>
      </c>
      <c r="L11" s="53">
        <f t="shared" si="4"/>
        <v>0</v>
      </c>
      <c r="M11" s="64">
        <f>IF(A11="",0,(IF(ISNUMBER(AUG_26!G11),AUG_26!G11,0)+IF(ISNUMBER(SEP_26!G11),SEP_26!G11,0)+IF(ISNUMBER(OCT_26!G11),OCT_26!G11,0))/3)</f>
        <v>0</v>
      </c>
      <c r="N11" s="64">
        <f t="shared" si="5"/>
        <v>0</v>
      </c>
      <c r="O11" s="64">
        <f t="shared" si="6"/>
        <v>0</v>
      </c>
      <c r="P11" s="64">
        <f t="shared" si="7"/>
        <v>0</v>
      </c>
      <c r="Q11" s="65" t="str">
        <f t="shared" si="8"/>
        <v/>
      </c>
      <c r="R11" s="66" t="str">
        <f t="shared" si="9"/>
        <v>STOCKOUT</v>
      </c>
      <c r="S11" s="66" t="str">
        <f t="shared" si="10"/>
        <v>N/A</v>
      </c>
      <c r="T11" s="60"/>
    </row>
    <row r="12" spans="1:20" ht="16.5" customHeight="1" x14ac:dyDescent="0.35">
      <c r="A12" s="72" t="str">
        <f>IF(JAN_26!A12="","",JAN_26!A12)</f>
        <v>AMOXICILLIN 250 mg tab</v>
      </c>
      <c r="B12" s="72" t="str">
        <f>IF(JAN_26!B12="","",JAN_26!B12)</f>
        <v>tablets</v>
      </c>
      <c r="C12" s="55">
        <f>IF(JAN_26!C12="","",JAN_26!C12)</f>
        <v>30</v>
      </c>
      <c r="D12" s="55">
        <f>IF(SEP_26!A12="","",SEP_26!F12)</f>
        <v>0</v>
      </c>
      <c r="E12" s="61"/>
      <c r="F12" s="55">
        <f t="shared" si="0"/>
        <v>0</v>
      </c>
      <c r="G12" s="61"/>
      <c r="H12" s="61"/>
      <c r="I12" s="55">
        <f t="shared" si="1"/>
        <v>0</v>
      </c>
      <c r="J12" s="55" t="str">
        <f t="shared" si="2"/>
        <v/>
      </c>
      <c r="K12" s="55">
        <f t="shared" si="3"/>
        <v>0</v>
      </c>
      <c r="L12" s="55">
        <f t="shared" si="4"/>
        <v>0</v>
      </c>
      <c r="M12" s="67">
        <f>IF(A12="",0,(IF(ISNUMBER(AUG_26!G12),AUG_26!G12,0)+IF(ISNUMBER(SEP_26!G12),SEP_26!G12,0)+IF(ISNUMBER(OCT_26!G12),OCT_26!G12,0))/3)</f>
        <v>0</v>
      </c>
      <c r="N12" s="67">
        <f t="shared" si="5"/>
        <v>0</v>
      </c>
      <c r="O12" s="67">
        <f t="shared" si="6"/>
        <v>0</v>
      </c>
      <c r="P12" s="67">
        <f t="shared" si="7"/>
        <v>0</v>
      </c>
      <c r="Q12" s="68" t="str">
        <f t="shared" si="8"/>
        <v/>
      </c>
      <c r="R12" s="69" t="str">
        <f t="shared" si="9"/>
        <v>STOCKOUT</v>
      </c>
      <c r="S12" s="69" t="str">
        <f t="shared" si="10"/>
        <v>N/A</v>
      </c>
      <c r="T12" s="60"/>
    </row>
    <row r="13" spans="1:20" ht="16.5" customHeight="1" x14ac:dyDescent="0.35">
      <c r="A13" s="71" t="str">
        <f>IF(JAN_26!A13="","",JAN_26!A13)</f>
        <v>Amoxicilline 500</v>
      </c>
      <c r="B13" s="71" t="str">
        <f>IF(JAN_26!B13="","",JAN_26!B13)</f>
        <v>tablets</v>
      </c>
      <c r="C13" s="53">
        <f>IF(JAN_26!C13="","",JAN_26!C13)</f>
        <v>50</v>
      </c>
      <c r="D13" s="53">
        <f>IF(SEP_26!A13="","",SEP_26!F13)</f>
        <v>600</v>
      </c>
      <c r="E13" s="61"/>
      <c r="F13" s="53">
        <f t="shared" si="0"/>
        <v>600</v>
      </c>
      <c r="G13" s="61"/>
      <c r="H13" s="61"/>
      <c r="I13" s="53">
        <f t="shared" si="1"/>
        <v>0</v>
      </c>
      <c r="J13" s="53" t="str">
        <f t="shared" si="2"/>
        <v/>
      </c>
      <c r="K13" s="53">
        <f t="shared" si="3"/>
        <v>0</v>
      </c>
      <c r="L13" s="53">
        <f t="shared" si="4"/>
        <v>30000</v>
      </c>
      <c r="M13" s="64">
        <f>IF(A13="",0,(IF(ISNUMBER(AUG_26!G13),AUG_26!G13,0)+IF(ISNUMBER(SEP_26!G13),SEP_26!G13,0)+IF(ISNUMBER(OCT_26!G13),OCT_26!G13,0))/3)</f>
        <v>0</v>
      </c>
      <c r="N13" s="64">
        <f t="shared" si="5"/>
        <v>0</v>
      </c>
      <c r="O13" s="64">
        <f t="shared" si="6"/>
        <v>0</v>
      </c>
      <c r="P13" s="64">
        <f t="shared" si="7"/>
        <v>0</v>
      </c>
      <c r="Q13" s="65" t="str">
        <f t="shared" si="8"/>
        <v/>
      </c>
      <c r="R13" s="66" t="str">
        <f t="shared" si="9"/>
        <v>OVERSTOCK</v>
      </c>
      <c r="S13" s="66" t="str">
        <f t="shared" si="10"/>
        <v>N/A</v>
      </c>
      <c r="T13" s="60"/>
    </row>
    <row r="14" spans="1:20" ht="16.5" customHeight="1" x14ac:dyDescent="0.35">
      <c r="A14" s="72" t="str">
        <f>IF(JAN_26!A14="","",JAN_26!A14)</f>
        <v>Amoxicilline syrup 125 mg</v>
      </c>
      <c r="B14" s="72" t="str">
        <f>IF(JAN_26!B14="","",JAN_26!B14)</f>
        <v>bottle</v>
      </c>
      <c r="C14" s="55">
        <f>IF(JAN_26!C14="","",JAN_26!C14)</f>
        <v>1000</v>
      </c>
      <c r="D14" s="55">
        <f>IF(SEP_26!A14="","",SEP_26!F14)</f>
        <v>0</v>
      </c>
      <c r="E14" s="61"/>
      <c r="F14" s="55">
        <f t="shared" si="0"/>
        <v>0</v>
      </c>
      <c r="G14" s="61"/>
      <c r="H14" s="61"/>
      <c r="I14" s="55">
        <f t="shared" si="1"/>
        <v>0</v>
      </c>
      <c r="J14" s="55" t="str">
        <f t="shared" si="2"/>
        <v/>
      </c>
      <c r="K14" s="55">
        <f t="shared" si="3"/>
        <v>0</v>
      </c>
      <c r="L14" s="55">
        <f t="shared" si="4"/>
        <v>0</v>
      </c>
      <c r="M14" s="67">
        <f>IF(A14="",0,(IF(ISNUMBER(AUG_26!G14),AUG_26!G14,0)+IF(ISNUMBER(SEP_26!G14),SEP_26!G14,0)+IF(ISNUMBER(OCT_26!G14),OCT_26!G14,0))/3)</f>
        <v>0</v>
      </c>
      <c r="N14" s="67">
        <f t="shared" si="5"/>
        <v>0</v>
      </c>
      <c r="O14" s="67">
        <f t="shared" si="6"/>
        <v>0</v>
      </c>
      <c r="P14" s="67">
        <f t="shared" si="7"/>
        <v>0</v>
      </c>
      <c r="Q14" s="68" t="str">
        <f t="shared" si="8"/>
        <v/>
      </c>
      <c r="R14" s="69" t="str">
        <f t="shared" si="9"/>
        <v>STOCKOUT</v>
      </c>
      <c r="S14" s="69" t="str">
        <f t="shared" si="10"/>
        <v>N/A</v>
      </c>
      <c r="T14" s="60"/>
    </row>
    <row r="15" spans="1:20" ht="16.5" customHeight="1" x14ac:dyDescent="0.35">
      <c r="A15" s="71" t="str">
        <f>IF(JAN_26!A15="","",JAN_26!A15)</f>
        <v>Amoxicilline syrup 250mg</v>
      </c>
      <c r="B15" s="71" t="str">
        <f>IF(JAN_26!B15="","",JAN_26!B15)</f>
        <v>bottle</v>
      </c>
      <c r="C15" s="53">
        <f>IF(JAN_26!C15="","",JAN_26!C15)</f>
        <v>1000</v>
      </c>
      <c r="D15" s="53">
        <f>IF(SEP_26!A15="","",SEP_26!F15)</f>
        <v>6</v>
      </c>
      <c r="E15" s="61"/>
      <c r="F15" s="53">
        <f t="shared" si="0"/>
        <v>6</v>
      </c>
      <c r="G15" s="61"/>
      <c r="H15" s="61"/>
      <c r="I15" s="53">
        <f t="shared" si="1"/>
        <v>0</v>
      </c>
      <c r="J15" s="53" t="str">
        <f t="shared" si="2"/>
        <v/>
      </c>
      <c r="K15" s="53">
        <f t="shared" si="3"/>
        <v>0</v>
      </c>
      <c r="L15" s="53">
        <f t="shared" si="4"/>
        <v>6000</v>
      </c>
      <c r="M15" s="64">
        <f>IF(A15="",0,(IF(ISNUMBER(AUG_26!G15),AUG_26!G15,0)+IF(ISNUMBER(SEP_26!G15),SEP_26!G15,0)+IF(ISNUMBER(OCT_26!G15),OCT_26!G15,0))/3)</f>
        <v>0</v>
      </c>
      <c r="N15" s="64">
        <f t="shared" si="5"/>
        <v>0</v>
      </c>
      <c r="O15" s="64">
        <f t="shared" si="6"/>
        <v>0</v>
      </c>
      <c r="P15" s="64">
        <f t="shared" si="7"/>
        <v>0</v>
      </c>
      <c r="Q15" s="65" t="str">
        <f t="shared" si="8"/>
        <v/>
      </c>
      <c r="R15" s="66" t="str">
        <f t="shared" si="9"/>
        <v>OVERSTOCK</v>
      </c>
      <c r="S15" s="66" t="str">
        <f t="shared" si="10"/>
        <v>N/A</v>
      </c>
      <c r="T15" s="60"/>
    </row>
    <row r="16" spans="1:20" ht="16.5" customHeight="1" x14ac:dyDescent="0.35">
      <c r="A16" s="72" t="str">
        <f>IF(JAN_26!A16="","",JAN_26!A16)</f>
        <v>Amoxiclav tabs</v>
      </c>
      <c r="B16" s="72" t="str">
        <f>IF(JAN_26!B16="","",JAN_26!B16)</f>
        <v>tablets</v>
      </c>
      <c r="C16" s="55">
        <f>IF(JAN_26!C16="","",JAN_26!C16)</f>
        <v>280</v>
      </c>
      <c r="D16" s="55">
        <f>IF(SEP_26!A16="","",SEP_26!F16)</f>
        <v>0</v>
      </c>
      <c r="E16" s="61"/>
      <c r="F16" s="55">
        <f t="shared" si="0"/>
        <v>0</v>
      </c>
      <c r="G16" s="61"/>
      <c r="H16" s="61"/>
      <c r="I16" s="55">
        <f t="shared" si="1"/>
        <v>0</v>
      </c>
      <c r="J16" s="55" t="str">
        <f t="shared" si="2"/>
        <v/>
      </c>
      <c r="K16" s="55">
        <f t="shared" si="3"/>
        <v>0</v>
      </c>
      <c r="L16" s="55">
        <f t="shared" si="4"/>
        <v>0</v>
      </c>
      <c r="M16" s="67">
        <f>IF(A16="",0,(IF(ISNUMBER(AUG_26!G16),AUG_26!G16,0)+IF(ISNUMBER(SEP_26!G16),SEP_26!G16,0)+IF(ISNUMBER(OCT_26!G16),OCT_26!G16,0))/3)</f>
        <v>0</v>
      </c>
      <c r="N16" s="67">
        <f t="shared" si="5"/>
        <v>0</v>
      </c>
      <c r="O16" s="67">
        <f t="shared" si="6"/>
        <v>0</v>
      </c>
      <c r="P16" s="67">
        <f t="shared" si="7"/>
        <v>0</v>
      </c>
      <c r="Q16" s="68" t="str">
        <f t="shared" si="8"/>
        <v/>
      </c>
      <c r="R16" s="69" t="str">
        <f t="shared" si="9"/>
        <v>STOCKOUT</v>
      </c>
      <c r="S16" s="69" t="str">
        <f t="shared" si="10"/>
        <v>N/A</v>
      </c>
      <c r="T16" s="60"/>
    </row>
    <row r="17" spans="1:20" ht="16.5" customHeight="1" x14ac:dyDescent="0.35">
      <c r="A17" s="71" t="str">
        <f>IF(JAN_26!A17="","",JAN_26!A17)</f>
        <v>Ampicilline injection</v>
      </c>
      <c r="B17" s="71" t="str">
        <f>IF(JAN_26!B17="","",JAN_26!B17)</f>
        <v>box</v>
      </c>
      <c r="C17" s="53">
        <f>IF(JAN_26!C17="","",JAN_26!C17)</f>
        <v>500</v>
      </c>
      <c r="D17" s="53">
        <f>IF(SEP_26!A17="","",SEP_26!F17)</f>
        <v>176</v>
      </c>
      <c r="E17" s="61"/>
      <c r="F17" s="53">
        <f t="shared" si="0"/>
        <v>176</v>
      </c>
      <c r="G17" s="61"/>
      <c r="H17" s="61"/>
      <c r="I17" s="53">
        <f t="shared" si="1"/>
        <v>0</v>
      </c>
      <c r="J17" s="53" t="str">
        <f t="shared" si="2"/>
        <v/>
      </c>
      <c r="K17" s="53">
        <f t="shared" si="3"/>
        <v>0</v>
      </c>
      <c r="L17" s="53">
        <f t="shared" si="4"/>
        <v>88000</v>
      </c>
      <c r="M17" s="64">
        <f>IF(A17="",0,(IF(ISNUMBER(AUG_26!G17),AUG_26!G17,0)+IF(ISNUMBER(SEP_26!G17),SEP_26!G17,0)+IF(ISNUMBER(OCT_26!G17),OCT_26!G17,0))/3)</f>
        <v>0</v>
      </c>
      <c r="N17" s="64">
        <f t="shared" si="5"/>
        <v>0</v>
      </c>
      <c r="O17" s="64">
        <f t="shared" si="6"/>
        <v>0</v>
      </c>
      <c r="P17" s="64">
        <f t="shared" si="7"/>
        <v>0</v>
      </c>
      <c r="Q17" s="65" t="str">
        <f t="shared" si="8"/>
        <v/>
      </c>
      <c r="R17" s="66" t="str">
        <f t="shared" si="9"/>
        <v>OVERSTOCK</v>
      </c>
      <c r="S17" s="66" t="str">
        <f t="shared" si="10"/>
        <v>N/A</v>
      </c>
      <c r="T17" s="60"/>
    </row>
    <row r="18" spans="1:20" ht="16.5" customHeight="1" x14ac:dyDescent="0.35">
      <c r="A18" s="72" t="str">
        <f>IF(JAN_26!A18="","",JAN_26!A18)</f>
        <v>Ampiclox capsules</v>
      </c>
      <c r="B18" s="72" t="str">
        <f>IF(JAN_26!B18="","",JAN_26!B18)</f>
        <v>box</v>
      </c>
      <c r="C18" s="55">
        <f>IF(JAN_26!C18="","",JAN_26!C18)</f>
        <v>60</v>
      </c>
      <c r="D18" s="55">
        <f>IF(SEP_26!A18="","",SEP_26!F18)</f>
        <v>0</v>
      </c>
      <c r="E18" s="61"/>
      <c r="F18" s="55">
        <f t="shared" si="0"/>
        <v>0</v>
      </c>
      <c r="G18" s="61"/>
      <c r="H18" s="61"/>
      <c r="I18" s="55">
        <f t="shared" si="1"/>
        <v>0</v>
      </c>
      <c r="J18" s="55" t="str">
        <f t="shared" si="2"/>
        <v/>
      </c>
      <c r="K18" s="55">
        <f t="shared" si="3"/>
        <v>0</v>
      </c>
      <c r="L18" s="55">
        <f t="shared" si="4"/>
        <v>0</v>
      </c>
      <c r="M18" s="67">
        <f>IF(A18="",0,(IF(ISNUMBER(AUG_26!G18),AUG_26!G18,0)+IF(ISNUMBER(SEP_26!G18),SEP_26!G18,0)+IF(ISNUMBER(OCT_26!G18),OCT_26!G18,0))/3)</f>
        <v>0</v>
      </c>
      <c r="N18" s="67">
        <f t="shared" si="5"/>
        <v>0</v>
      </c>
      <c r="O18" s="67">
        <f t="shared" si="6"/>
        <v>0</v>
      </c>
      <c r="P18" s="67">
        <f t="shared" si="7"/>
        <v>0</v>
      </c>
      <c r="Q18" s="68" t="str">
        <f t="shared" si="8"/>
        <v/>
      </c>
      <c r="R18" s="69" t="str">
        <f t="shared" si="9"/>
        <v>STOCKOUT</v>
      </c>
      <c r="S18" s="69" t="str">
        <f t="shared" si="10"/>
        <v>N/A</v>
      </c>
      <c r="T18" s="60"/>
    </row>
    <row r="19" spans="1:20" ht="16.5" customHeight="1" x14ac:dyDescent="0.35">
      <c r="A19" s="71" t="str">
        <f>IF(JAN_26!A19="","",JAN_26!A19)</f>
        <v>Ampiclox syrup</v>
      </c>
      <c r="B19" s="71" t="str">
        <f>IF(JAN_26!B19="","",JAN_26!B19)</f>
        <v>bottle</v>
      </c>
      <c r="C19" s="53">
        <f>IF(JAN_26!C19="","",JAN_26!C19)</f>
        <v>1200</v>
      </c>
      <c r="D19" s="53">
        <f>IF(SEP_26!A19="","",SEP_26!F19)</f>
        <v>0</v>
      </c>
      <c r="E19" s="61"/>
      <c r="F19" s="53">
        <f t="shared" si="0"/>
        <v>0</v>
      </c>
      <c r="G19" s="61"/>
      <c r="H19" s="61"/>
      <c r="I19" s="53">
        <f t="shared" si="1"/>
        <v>0</v>
      </c>
      <c r="J19" s="53" t="str">
        <f t="shared" si="2"/>
        <v/>
      </c>
      <c r="K19" s="53">
        <f t="shared" si="3"/>
        <v>0</v>
      </c>
      <c r="L19" s="53">
        <f t="shared" si="4"/>
        <v>0</v>
      </c>
      <c r="M19" s="64">
        <f>IF(A19="",0,(IF(ISNUMBER(AUG_26!G19),AUG_26!G19,0)+IF(ISNUMBER(SEP_26!G19),SEP_26!G19,0)+IF(ISNUMBER(OCT_26!G19),OCT_26!G19,0))/3)</f>
        <v>0</v>
      </c>
      <c r="N19" s="64">
        <f t="shared" si="5"/>
        <v>0</v>
      </c>
      <c r="O19" s="64">
        <f t="shared" si="6"/>
        <v>0</v>
      </c>
      <c r="P19" s="64">
        <f t="shared" si="7"/>
        <v>0</v>
      </c>
      <c r="Q19" s="65" t="str">
        <f t="shared" si="8"/>
        <v/>
      </c>
      <c r="R19" s="66" t="str">
        <f t="shared" si="9"/>
        <v>STOCKOUT</v>
      </c>
      <c r="S19" s="66" t="str">
        <f t="shared" si="10"/>
        <v>N/A</v>
      </c>
      <c r="T19" s="60"/>
    </row>
    <row r="20" spans="1:20" ht="16.5" customHeight="1" x14ac:dyDescent="0.35">
      <c r="A20" s="72" t="str">
        <f>IF(JAN_26!A20="","",JAN_26!A20)</f>
        <v>Analgin Inj</v>
      </c>
      <c r="B20" s="72" t="str">
        <f>IF(JAN_26!B20="","",JAN_26!B20)</f>
        <v>Packet</v>
      </c>
      <c r="C20" s="55">
        <f>IF(JAN_26!C20="","",JAN_26!C20)</f>
        <v>500</v>
      </c>
      <c r="D20" s="55">
        <f>IF(SEP_26!A20="","",SEP_26!F20)</f>
        <v>0</v>
      </c>
      <c r="E20" s="61"/>
      <c r="F20" s="55">
        <f t="shared" si="0"/>
        <v>0</v>
      </c>
      <c r="G20" s="61"/>
      <c r="H20" s="61"/>
      <c r="I20" s="55">
        <f t="shared" si="1"/>
        <v>0</v>
      </c>
      <c r="J20" s="55" t="str">
        <f t="shared" si="2"/>
        <v/>
      </c>
      <c r="K20" s="55">
        <f t="shared" si="3"/>
        <v>0</v>
      </c>
      <c r="L20" s="55">
        <f t="shared" si="4"/>
        <v>0</v>
      </c>
      <c r="M20" s="67">
        <f>IF(A20="",0,(IF(ISNUMBER(AUG_26!G20),AUG_26!G20,0)+IF(ISNUMBER(SEP_26!G20),SEP_26!G20,0)+IF(ISNUMBER(OCT_26!G20),OCT_26!G20,0))/3)</f>
        <v>0</v>
      </c>
      <c r="N20" s="67">
        <f t="shared" si="5"/>
        <v>0</v>
      </c>
      <c r="O20" s="67">
        <f t="shared" si="6"/>
        <v>0</v>
      </c>
      <c r="P20" s="67">
        <f t="shared" si="7"/>
        <v>0</v>
      </c>
      <c r="Q20" s="68" t="str">
        <f t="shared" si="8"/>
        <v/>
      </c>
      <c r="R20" s="69" t="str">
        <f t="shared" si="9"/>
        <v>STOCKOUT</v>
      </c>
      <c r="S20" s="69" t="str">
        <f t="shared" si="10"/>
        <v>N/A</v>
      </c>
      <c r="T20" s="60"/>
    </row>
    <row r="21" spans="1:20" ht="16.5" customHeight="1" x14ac:dyDescent="0.35">
      <c r="A21" s="71" t="str">
        <f>IF(JAN_26!A21="","",JAN_26!A21)</f>
        <v>antacid</v>
      </c>
      <c r="B21" s="71" t="str">
        <f>IF(JAN_26!B21="","",JAN_26!B21)</f>
        <v>tab</v>
      </c>
      <c r="C21" s="53">
        <f>IF(JAN_26!C21="","",JAN_26!C21)</f>
        <v>25</v>
      </c>
      <c r="D21" s="53">
        <f>IF(SEP_26!A21="","",SEP_26!F21)</f>
        <v>0</v>
      </c>
      <c r="E21" s="61"/>
      <c r="F21" s="53">
        <f t="shared" si="0"/>
        <v>0</v>
      </c>
      <c r="G21" s="61"/>
      <c r="H21" s="61"/>
      <c r="I21" s="53">
        <f t="shared" si="1"/>
        <v>0</v>
      </c>
      <c r="J21" s="53" t="str">
        <f t="shared" si="2"/>
        <v/>
      </c>
      <c r="K21" s="53">
        <f t="shared" si="3"/>
        <v>0</v>
      </c>
      <c r="L21" s="53">
        <f t="shared" si="4"/>
        <v>0</v>
      </c>
      <c r="M21" s="64">
        <f>IF(A21="",0,(IF(ISNUMBER(AUG_26!G21),AUG_26!G21,0)+IF(ISNUMBER(SEP_26!G21),SEP_26!G21,0)+IF(ISNUMBER(OCT_26!G21),OCT_26!G21,0))/3)</f>
        <v>0</v>
      </c>
      <c r="N21" s="64">
        <f t="shared" si="5"/>
        <v>0</v>
      </c>
      <c r="O21" s="64">
        <f t="shared" si="6"/>
        <v>0</v>
      </c>
      <c r="P21" s="64">
        <f t="shared" si="7"/>
        <v>0</v>
      </c>
      <c r="Q21" s="65" t="str">
        <f t="shared" si="8"/>
        <v/>
      </c>
      <c r="R21" s="66" t="str">
        <f t="shared" si="9"/>
        <v>STOCKOUT</v>
      </c>
      <c r="S21" s="66" t="str">
        <f t="shared" si="10"/>
        <v>N/A</v>
      </c>
      <c r="T21" s="60"/>
    </row>
    <row r="22" spans="1:20" ht="16.5" customHeight="1" x14ac:dyDescent="0.35">
      <c r="A22" s="72" t="str">
        <f>IF(JAN_26!A22="","",JAN_26!A22)</f>
        <v>Antagex (para+tramadol)</v>
      </c>
      <c r="B22" s="72" t="str">
        <f>IF(JAN_26!B22="","",JAN_26!B22)</f>
        <v>tablets</v>
      </c>
      <c r="C22" s="55">
        <f>IF(JAN_26!C22="","",JAN_26!C22)</f>
        <v>140</v>
      </c>
      <c r="D22" s="55">
        <f>IF(SEP_26!A22="","",SEP_26!F22)</f>
        <v>0</v>
      </c>
      <c r="E22" s="61"/>
      <c r="F22" s="55">
        <f t="shared" si="0"/>
        <v>0</v>
      </c>
      <c r="G22" s="61"/>
      <c r="H22" s="61"/>
      <c r="I22" s="55">
        <f t="shared" si="1"/>
        <v>0</v>
      </c>
      <c r="J22" s="55" t="str">
        <f t="shared" si="2"/>
        <v/>
      </c>
      <c r="K22" s="55">
        <f t="shared" si="3"/>
        <v>0</v>
      </c>
      <c r="L22" s="55">
        <f t="shared" si="4"/>
        <v>0</v>
      </c>
      <c r="M22" s="67">
        <f>IF(A22="",0,(IF(ISNUMBER(AUG_26!G22),AUG_26!G22,0)+IF(ISNUMBER(SEP_26!G22),SEP_26!G22,0)+IF(ISNUMBER(OCT_26!G22),OCT_26!G22,0))/3)</f>
        <v>0</v>
      </c>
      <c r="N22" s="67">
        <f t="shared" si="5"/>
        <v>0</v>
      </c>
      <c r="O22" s="67">
        <f t="shared" si="6"/>
        <v>0</v>
      </c>
      <c r="P22" s="67">
        <f t="shared" si="7"/>
        <v>0</v>
      </c>
      <c r="Q22" s="68" t="str">
        <f t="shared" si="8"/>
        <v/>
      </c>
      <c r="R22" s="69" t="str">
        <f t="shared" si="9"/>
        <v>STOCKOUT</v>
      </c>
      <c r="S22" s="69" t="str">
        <f t="shared" si="10"/>
        <v>N/A</v>
      </c>
      <c r="T22" s="60"/>
    </row>
    <row r="23" spans="1:20" ht="16.5" customHeight="1" x14ac:dyDescent="0.35">
      <c r="A23" s="71" t="str">
        <f>IF(JAN_26!A23="","",JAN_26!A23)</f>
        <v>apfer</v>
      </c>
      <c r="B23" s="71" t="str">
        <f>IF(JAN_26!B23="","",JAN_26!B23)</f>
        <v>syrup</v>
      </c>
      <c r="C23" s="53">
        <f>IF(JAN_26!C23="","",JAN_26!C23)</f>
        <v>1500</v>
      </c>
      <c r="D23" s="53">
        <f>IF(SEP_26!A23="","",SEP_26!F23)</f>
        <v>0</v>
      </c>
      <c r="E23" s="61"/>
      <c r="F23" s="53">
        <f t="shared" si="0"/>
        <v>0</v>
      </c>
      <c r="G23" s="61"/>
      <c r="H23" s="61"/>
      <c r="I23" s="53">
        <f t="shared" si="1"/>
        <v>0</v>
      </c>
      <c r="J23" s="53" t="str">
        <f t="shared" si="2"/>
        <v/>
      </c>
      <c r="K23" s="53">
        <f t="shared" si="3"/>
        <v>0</v>
      </c>
      <c r="L23" s="53">
        <f t="shared" si="4"/>
        <v>0</v>
      </c>
      <c r="M23" s="64">
        <f>IF(A23="",0,(IF(ISNUMBER(AUG_26!G23),AUG_26!G23,0)+IF(ISNUMBER(SEP_26!G23),SEP_26!G23,0)+IF(ISNUMBER(OCT_26!G23),OCT_26!G23,0))/3)</f>
        <v>0</v>
      </c>
      <c r="N23" s="64">
        <f t="shared" si="5"/>
        <v>0</v>
      </c>
      <c r="O23" s="64">
        <f t="shared" si="6"/>
        <v>0</v>
      </c>
      <c r="P23" s="64">
        <f t="shared" si="7"/>
        <v>0</v>
      </c>
      <c r="Q23" s="65" t="str">
        <f t="shared" si="8"/>
        <v/>
      </c>
      <c r="R23" s="66" t="str">
        <f t="shared" si="9"/>
        <v>STOCKOUT</v>
      </c>
      <c r="S23" s="66" t="str">
        <f t="shared" si="10"/>
        <v>N/A</v>
      </c>
      <c r="T23" s="60"/>
    </row>
    <row r="24" spans="1:20" ht="16.5" customHeight="1" x14ac:dyDescent="0.35">
      <c r="A24" s="72" t="str">
        <f>IF(JAN_26!A24="","",JAN_26!A24)</f>
        <v>artemether 80mg</v>
      </c>
      <c r="B24" s="72" t="str">
        <f>IF(JAN_26!B24="","",JAN_26!B24)</f>
        <v>amp</v>
      </c>
      <c r="C24" s="55">
        <f>IF(JAN_26!C24="","",JAN_26!C24)</f>
        <v>600</v>
      </c>
      <c r="D24" s="55">
        <f>IF(SEP_26!A24="","",SEP_26!F24)</f>
        <v>72</v>
      </c>
      <c r="E24" s="61"/>
      <c r="F24" s="55">
        <f t="shared" si="0"/>
        <v>72</v>
      </c>
      <c r="G24" s="61"/>
      <c r="H24" s="61"/>
      <c r="I24" s="55">
        <f t="shared" si="1"/>
        <v>0</v>
      </c>
      <c r="J24" s="55" t="str">
        <f t="shared" si="2"/>
        <v/>
      </c>
      <c r="K24" s="55">
        <f t="shared" si="3"/>
        <v>0</v>
      </c>
      <c r="L24" s="55">
        <f t="shared" si="4"/>
        <v>43200</v>
      </c>
      <c r="M24" s="67">
        <f>IF(A24="",0,(IF(ISNUMBER(AUG_26!G24),AUG_26!G24,0)+IF(ISNUMBER(SEP_26!G24),SEP_26!G24,0)+IF(ISNUMBER(OCT_26!G24),OCT_26!G24,0))/3)</f>
        <v>0</v>
      </c>
      <c r="N24" s="67">
        <f t="shared" si="5"/>
        <v>0</v>
      </c>
      <c r="O24" s="67">
        <f t="shared" si="6"/>
        <v>0</v>
      </c>
      <c r="P24" s="67">
        <f t="shared" si="7"/>
        <v>0</v>
      </c>
      <c r="Q24" s="68" t="str">
        <f t="shared" si="8"/>
        <v/>
      </c>
      <c r="R24" s="69" t="str">
        <f t="shared" si="9"/>
        <v>OVERSTOCK</v>
      </c>
      <c r="S24" s="69" t="str">
        <f t="shared" si="10"/>
        <v>N/A</v>
      </c>
      <c r="T24" s="60"/>
    </row>
    <row r="25" spans="1:20" ht="16.5" customHeight="1" x14ac:dyDescent="0.35">
      <c r="A25" s="71" t="str">
        <f>IF(JAN_26!A25="","",JAN_26!A25)</f>
        <v>Artemether/lum  syrup</v>
      </c>
      <c r="B25" s="71" t="str">
        <f>IF(JAN_26!B25="","",JAN_26!B25)</f>
        <v>bottle</v>
      </c>
      <c r="C25" s="53">
        <f>IF(JAN_26!C25="","",JAN_26!C25)</f>
        <v>1700</v>
      </c>
      <c r="D25" s="53">
        <f>IF(SEP_26!A25="","",SEP_26!F25)</f>
        <v>94</v>
      </c>
      <c r="E25" s="61"/>
      <c r="F25" s="53">
        <f t="shared" si="0"/>
        <v>94</v>
      </c>
      <c r="G25" s="61"/>
      <c r="H25" s="61"/>
      <c r="I25" s="53">
        <f t="shared" si="1"/>
        <v>0</v>
      </c>
      <c r="J25" s="53" t="str">
        <f t="shared" si="2"/>
        <v/>
      </c>
      <c r="K25" s="53">
        <f t="shared" si="3"/>
        <v>0</v>
      </c>
      <c r="L25" s="53">
        <f t="shared" si="4"/>
        <v>159800</v>
      </c>
      <c r="M25" s="64">
        <f>IF(A25="",0,(IF(ISNUMBER(AUG_26!G25),AUG_26!G25,0)+IF(ISNUMBER(SEP_26!G25),SEP_26!G25,0)+IF(ISNUMBER(OCT_26!G25),OCT_26!G25,0))/3)</f>
        <v>0</v>
      </c>
      <c r="N25" s="64">
        <f t="shared" si="5"/>
        <v>0</v>
      </c>
      <c r="O25" s="64">
        <f t="shared" si="6"/>
        <v>0</v>
      </c>
      <c r="P25" s="64">
        <f t="shared" si="7"/>
        <v>0</v>
      </c>
      <c r="Q25" s="65" t="str">
        <f t="shared" si="8"/>
        <v/>
      </c>
      <c r="R25" s="66" t="str">
        <f t="shared" si="9"/>
        <v>OVERSTOCK</v>
      </c>
      <c r="S25" s="66" t="str">
        <f t="shared" si="10"/>
        <v>N/A</v>
      </c>
      <c r="T25" s="60"/>
    </row>
    <row r="26" spans="1:20" ht="16.5" customHeight="1" x14ac:dyDescent="0.35">
      <c r="A26" s="72" t="str">
        <f>IF(JAN_26!A26="","",JAN_26!A26)</f>
        <v>artesunate inj 60mg</v>
      </c>
      <c r="B26" s="72" t="str">
        <f>IF(JAN_26!B26="","",JAN_26!B26)</f>
        <v>vial</v>
      </c>
      <c r="C26" s="55">
        <f>IF(JAN_26!C26="","",JAN_26!C26)</f>
        <v>1000</v>
      </c>
      <c r="D26" s="55">
        <f>IF(SEP_26!A26="","",SEP_26!F26)</f>
        <v>848</v>
      </c>
      <c r="E26" s="61"/>
      <c r="F26" s="55">
        <f t="shared" si="0"/>
        <v>848</v>
      </c>
      <c r="G26" s="61"/>
      <c r="H26" s="61"/>
      <c r="I26" s="55">
        <f t="shared" si="1"/>
        <v>0</v>
      </c>
      <c r="J26" s="55" t="str">
        <f t="shared" si="2"/>
        <v/>
      </c>
      <c r="K26" s="55">
        <f t="shared" si="3"/>
        <v>0</v>
      </c>
      <c r="L26" s="55">
        <f t="shared" si="4"/>
        <v>848000</v>
      </c>
      <c r="M26" s="67">
        <f>IF(A26="",0,(IF(ISNUMBER(AUG_26!G26),AUG_26!G26,0)+IF(ISNUMBER(SEP_26!G26),SEP_26!G26,0)+IF(ISNUMBER(OCT_26!G26),OCT_26!G26,0))/3)</f>
        <v>0</v>
      </c>
      <c r="N26" s="67">
        <f t="shared" si="5"/>
        <v>0</v>
      </c>
      <c r="O26" s="67">
        <f t="shared" si="6"/>
        <v>0</v>
      </c>
      <c r="P26" s="67">
        <f t="shared" si="7"/>
        <v>0</v>
      </c>
      <c r="Q26" s="68" t="str">
        <f t="shared" si="8"/>
        <v/>
      </c>
      <c r="R26" s="69" t="str">
        <f t="shared" si="9"/>
        <v>OVERSTOCK</v>
      </c>
      <c r="S26" s="69" t="str">
        <f t="shared" si="10"/>
        <v>N/A</v>
      </c>
      <c r="T26" s="60"/>
    </row>
    <row r="27" spans="1:20" ht="16.5" customHeight="1" x14ac:dyDescent="0.35">
      <c r="A27" s="71" t="str">
        <f>IF(JAN_26!A27="","",JAN_26!A27)</f>
        <v>ASAQ 100/270mg) - 3</v>
      </c>
      <c r="B27" s="71" t="str">
        <f>IF(JAN_26!B27="","",JAN_26!B27)</f>
        <v>tablet</v>
      </c>
      <c r="C27" s="53">
        <f>IF(JAN_26!C27="","",JAN_26!C27)</f>
        <v>160</v>
      </c>
      <c r="D27" s="53">
        <f>IF(SEP_26!A27="","",SEP_26!F27)</f>
        <v>0</v>
      </c>
      <c r="E27" s="61"/>
      <c r="F27" s="53">
        <f t="shared" si="0"/>
        <v>0</v>
      </c>
      <c r="G27" s="61"/>
      <c r="H27" s="61"/>
      <c r="I27" s="53">
        <f t="shared" si="1"/>
        <v>0</v>
      </c>
      <c r="J27" s="53" t="str">
        <f t="shared" si="2"/>
        <v/>
      </c>
      <c r="K27" s="53">
        <f t="shared" si="3"/>
        <v>0</v>
      </c>
      <c r="L27" s="53">
        <f t="shared" si="4"/>
        <v>0</v>
      </c>
      <c r="M27" s="64">
        <f>IF(A27="",0,(IF(ISNUMBER(AUG_26!G27),AUG_26!G27,0)+IF(ISNUMBER(SEP_26!G27),SEP_26!G27,0)+IF(ISNUMBER(OCT_26!G27),OCT_26!G27,0))/3)</f>
        <v>0</v>
      </c>
      <c r="N27" s="64">
        <f t="shared" si="5"/>
        <v>0</v>
      </c>
      <c r="O27" s="64">
        <f t="shared" si="6"/>
        <v>0</v>
      </c>
      <c r="P27" s="64">
        <f t="shared" si="7"/>
        <v>0</v>
      </c>
      <c r="Q27" s="65" t="str">
        <f t="shared" si="8"/>
        <v/>
      </c>
      <c r="R27" s="66" t="str">
        <f t="shared" si="9"/>
        <v>STOCKOUT</v>
      </c>
      <c r="S27" s="66" t="str">
        <f t="shared" si="10"/>
        <v>N/A</v>
      </c>
      <c r="T27" s="60"/>
    </row>
    <row r="28" spans="1:20" ht="16.5" customHeight="1" x14ac:dyDescent="0.35">
      <c r="A28" s="72" t="str">
        <f>IF(JAN_26!A28="","",JAN_26!A28)</f>
        <v>ASAQ 100/270mg) - 6</v>
      </c>
      <c r="B28" s="72" t="str">
        <f>IF(JAN_26!B28="","",JAN_26!B28)</f>
        <v>tablet</v>
      </c>
      <c r="C28" s="55">
        <f>IF(JAN_26!C28="","",JAN_26!C28)</f>
        <v>160</v>
      </c>
      <c r="D28" s="55">
        <f>IF(SEP_26!A28="","",SEP_26!F28)</f>
        <v>0</v>
      </c>
      <c r="E28" s="61"/>
      <c r="F28" s="55">
        <f t="shared" si="0"/>
        <v>0</v>
      </c>
      <c r="G28" s="61"/>
      <c r="H28" s="61"/>
      <c r="I28" s="55">
        <f t="shared" si="1"/>
        <v>0</v>
      </c>
      <c r="J28" s="55" t="str">
        <f t="shared" si="2"/>
        <v/>
      </c>
      <c r="K28" s="55">
        <f t="shared" si="3"/>
        <v>0</v>
      </c>
      <c r="L28" s="55">
        <f t="shared" si="4"/>
        <v>0</v>
      </c>
      <c r="M28" s="67">
        <f>IF(A28="",0,(IF(ISNUMBER(AUG_26!G28),AUG_26!G28,0)+IF(ISNUMBER(SEP_26!G28),SEP_26!G28,0)+IF(ISNUMBER(OCT_26!G28),OCT_26!G28,0))/3)</f>
        <v>0</v>
      </c>
      <c r="N28" s="67">
        <f t="shared" si="5"/>
        <v>0</v>
      </c>
      <c r="O28" s="67">
        <f t="shared" si="6"/>
        <v>0</v>
      </c>
      <c r="P28" s="67">
        <f t="shared" si="7"/>
        <v>0</v>
      </c>
      <c r="Q28" s="68" t="str">
        <f t="shared" si="8"/>
        <v/>
      </c>
      <c r="R28" s="69" t="str">
        <f t="shared" si="9"/>
        <v>STOCKOUT</v>
      </c>
      <c r="S28" s="69" t="str">
        <f t="shared" si="10"/>
        <v>N/A</v>
      </c>
      <c r="T28" s="60"/>
    </row>
    <row r="29" spans="1:20" ht="16.5" customHeight="1" x14ac:dyDescent="0.35">
      <c r="A29" s="71" t="str">
        <f>IF(JAN_26!A29="","",JAN_26!A29)</f>
        <v>asaq(25/62.5) - 3</v>
      </c>
      <c r="B29" s="71" t="str">
        <f>IF(JAN_26!B29="","",JAN_26!B29)</f>
        <v>tablet</v>
      </c>
      <c r="C29" s="53" t="str">
        <f>IF(JAN_26!C29="","",JAN_26!C29)</f>
        <v/>
      </c>
      <c r="D29" s="53">
        <f>IF(SEP_26!A29="","",SEP_26!F29)</f>
        <v>0</v>
      </c>
      <c r="E29" s="61"/>
      <c r="F29" s="53">
        <f t="shared" si="0"/>
        <v>0</v>
      </c>
      <c r="G29" s="61"/>
      <c r="H29" s="61"/>
      <c r="I29" s="53">
        <f t="shared" si="1"/>
        <v>0</v>
      </c>
      <c r="J29" s="53" t="str">
        <f t="shared" si="2"/>
        <v/>
      </c>
      <c r="K29" s="53">
        <f t="shared" si="3"/>
        <v>0</v>
      </c>
      <c r="L29" s="53">
        <f t="shared" si="4"/>
        <v>0</v>
      </c>
      <c r="M29" s="64">
        <f>IF(A29="",0,(IF(ISNUMBER(AUG_26!G29),AUG_26!G29,0)+IF(ISNUMBER(SEP_26!G29),SEP_26!G29,0)+IF(ISNUMBER(OCT_26!G29),OCT_26!G29,0))/3)</f>
        <v>0</v>
      </c>
      <c r="N29" s="64">
        <f t="shared" si="5"/>
        <v>0</v>
      </c>
      <c r="O29" s="64">
        <f t="shared" si="6"/>
        <v>0</v>
      </c>
      <c r="P29" s="64">
        <f t="shared" si="7"/>
        <v>0</v>
      </c>
      <c r="Q29" s="65" t="str">
        <f t="shared" si="8"/>
        <v/>
      </c>
      <c r="R29" s="66" t="str">
        <f t="shared" si="9"/>
        <v>STOCKOUT</v>
      </c>
      <c r="S29" s="66" t="str">
        <f t="shared" si="10"/>
        <v>N/A</v>
      </c>
      <c r="T29" s="60"/>
    </row>
    <row r="30" spans="1:20" ht="16.5" customHeight="1" x14ac:dyDescent="0.35">
      <c r="A30" s="72" t="str">
        <f>IF(JAN_26!A30="","",JAN_26!A30)</f>
        <v>asaq(50/135) - 3</v>
      </c>
      <c r="B30" s="72" t="str">
        <f>IF(JAN_26!B30="","",JAN_26!B30)</f>
        <v>tablet</v>
      </c>
      <c r="C30" s="55" t="str">
        <f>IF(JAN_26!C30="","",JAN_26!C30)</f>
        <v/>
      </c>
      <c r="D30" s="55">
        <f>IF(SEP_26!A30="","",SEP_26!F30)</f>
        <v>0</v>
      </c>
      <c r="E30" s="61"/>
      <c r="F30" s="55">
        <f t="shared" si="0"/>
        <v>0</v>
      </c>
      <c r="G30" s="61"/>
      <c r="H30" s="61"/>
      <c r="I30" s="55">
        <f t="shared" si="1"/>
        <v>0</v>
      </c>
      <c r="J30" s="55" t="str">
        <f t="shared" si="2"/>
        <v/>
      </c>
      <c r="K30" s="55">
        <f t="shared" si="3"/>
        <v>0</v>
      </c>
      <c r="L30" s="55">
        <f t="shared" si="4"/>
        <v>0</v>
      </c>
      <c r="M30" s="67">
        <f>IF(A30="",0,(IF(ISNUMBER(AUG_26!G30),AUG_26!G30,0)+IF(ISNUMBER(SEP_26!G30),SEP_26!G30,0)+IF(ISNUMBER(OCT_26!G30),OCT_26!G30,0))/3)</f>
        <v>0</v>
      </c>
      <c r="N30" s="67">
        <f t="shared" si="5"/>
        <v>0</v>
      </c>
      <c r="O30" s="67">
        <f t="shared" si="6"/>
        <v>0</v>
      </c>
      <c r="P30" s="67">
        <f t="shared" si="7"/>
        <v>0</v>
      </c>
      <c r="Q30" s="68" t="str">
        <f t="shared" si="8"/>
        <v/>
      </c>
      <c r="R30" s="69" t="str">
        <f t="shared" si="9"/>
        <v>STOCKOUT</v>
      </c>
      <c r="S30" s="69" t="str">
        <f t="shared" si="10"/>
        <v>N/A</v>
      </c>
      <c r="T30" s="60"/>
    </row>
    <row r="31" spans="1:20" ht="16.5" customHeight="1" x14ac:dyDescent="0.35">
      <c r="A31" s="71" t="str">
        <f>IF(JAN_26!A31="","",JAN_26!A31)</f>
        <v>ascabiol</v>
      </c>
      <c r="B31" s="71" t="str">
        <f>IF(JAN_26!B31="","",JAN_26!B31)</f>
        <v>bottle</v>
      </c>
      <c r="C31" s="53">
        <f>IF(JAN_26!C31="","",JAN_26!C31)</f>
        <v>1000</v>
      </c>
      <c r="D31" s="53">
        <f>IF(SEP_26!A31="","",SEP_26!F31)</f>
        <v>0</v>
      </c>
      <c r="E31" s="61"/>
      <c r="F31" s="53">
        <f t="shared" si="0"/>
        <v>0</v>
      </c>
      <c r="G31" s="61"/>
      <c r="H31" s="61"/>
      <c r="I31" s="53">
        <f t="shared" si="1"/>
        <v>0</v>
      </c>
      <c r="J31" s="53" t="str">
        <f t="shared" si="2"/>
        <v/>
      </c>
      <c r="K31" s="53">
        <f t="shared" si="3"/>
        <v>0</v>
      </c>
      <c r="L31" s="53">
        <f t="shared" si="4"/>
        <v>0</v>
      </c>
      <c r="M31" s="64">
        <f>IF(A31="",0,(IF(ISNUMBER(AUG_26!G31),AUG_26!G31,0)+IF(ISNUMBER(SEP_26!G31),SEP_26!G31,0)+IF(ISNUMBER(OCT_26!G31),OCT_26!G31,0))/3)</f>
        <v>0</v>
      </c>
      <c r="N31" s="64">
        <f t="shared" si="5"/>
        <v>0</v>
      </c>
      <c r="O31" s="64">
        <f t="shared" si="6"/>
        <v>0</v>
      </c>
      <c r="P31" s="64">
        <f t="shared" si="7"/>
        <v>0</v>
      </c>
      <c r="Q31" s="65" t="str">
        <f t="shared" si="8"/>
        <v/>
      </c>
      <c r="R31" s="66" t="str">
        <f t="shared" si="9"/>
        <v>STOCKOUT</v>
      </c>
      <c r="S31" s="66" t="str">
        <f t="shared" si="10"/>
        <v>N/A</v>
      </c>
      <c r="T31" s="60"/>
    </row>
    <row r="32" spans="1:20" ht="16.5" customHeight="1" x14ac:dyDescent="0.35">
      <c r="A32" s="72" t="str">
        <f>IF(JAN_26!A32="","",JAN_26!A32)</f>
        <v>Aspirin 81mg</v>
      </c>
      <c r="B32" s="72" t="str">
        <f>IF(JAN_26!B32="","",JAN_26!B32)</f>
        <v>tablet</v>
      </c>
      <c r="C32" s="55">
        <f>IF(JAN_26!C32="","",JAN_26!C32)</f>
        <v>25</v>
      </c>
      <c r="D32" s="55">
        <f>IF(SEP_26!A32="","",SEP_26!F32)</f>
        <v>0</v>
      </c>
      <c r="E32" s="61"/>
      <c r="F32" s="55">
        <f t="shared" si="0"/>
        <v>0</v>
      </c>
      <c r="G32" s="61"/>
      <c r="H32" s="61"/>
      <c r="I32" s="55">
        <f t="shared" si="1"/>
        <v>0</v>
      </c>
      <c r="J32" s="55" t="str">
        <f t="shared" si="2"/>
        <v/>
      </c>
      <c r="K32" s="55">
        <f t="shared" si="3"/>
        <v>0</v>
      </c>
      <c r="L32" s="55">
        <f t="shared" si="4"/>
        <v>0</v>
      </c>
      <c r="M32" s="67">
        <f>IF(A32="",0,(IF(ISNUMBER(AUG_26!G32),AUG_26!G32,0)+IF(ISNUMBER(SEP_26!G32),SEP_26!G32,0)+IF(ISNUMBER(OCT_26!G32),OCT_26!G32,0))/3)</f>
        <v>0</v>
      </c>
      <c r="N32" s="67">
        <f t="shared" si="5"/>
        <v>0</v>
      </c>
      <c r="O32" s="67">
        <f t="shared" si="6"/>
        <v>0</v>
      </c>
      <c r="P32" s="67">
        <f t="shared" si="7"/>
        <v>0</v>
      </c>
      <c r="Q32" s="68" t="str">
        <f t="shared" si="8"/>
        <v/>
      </c>
      <c r="R32" s="69" t="str">
        <f t="shared" si="9"/>
        <v>STOCKOUT</v>
      </c>
      <c r="S32" s="69" t="str">
        <f t="shared" si="10"/>
        <v>N/A</v>
      </c>
      <c r="T32" s="60"/>
    </row>
    <row r="33" spans="1:20" ht="16.5" customHeight="1" x14ac:dyDescent="0.35">
      <c r="A33" s="71" t="str">
        <f>IF(JAN_26!A33="","",JAN_26!A33)</f>
        <v>atropine</v>
      </c>
      <c r="B33" s="71" t="str">
        <f>IF(JAN_26!B33="","",JAN_26!B33)</f>
        <v>amp</v>
      </c>
      <c r="C33" s="53">
        <f>IF(JAN_26!C33="","",JAN_26!C33)</f>
        <v>500</v>
      </c>
      <c r="D33" s="53">
        <f>IF(SEP_26!A33="","",SEP_26!F33)</f>
        <v>0</v>
      </c>
      <c r="E33" s="61"/>
      <c r="F33" s="53">
        <f t="shared" si="0"/>
        <v>0</v>
      </c>
      <c r="G33" s="61"/>
      <c r="H33" s="61"/>
      <c r="I33" s="53">
        <f t="shared" si="1"/>
        <v>0</v>
      </c>
      <c r="J33" s="53" t="str">
        <f t="shared" si="2"/>
        <v/>
      </c>
      <c r="K33" s="53">
        <f t="shared" si="3"/>
        <v>0</v>
      </c>
      <c r="L33" s="53">
        <f t="shared" si="4"/>
        <v>0</v>
      </c>
      <c r="M33" s="64">
        <f>IF(A33="",0,(IF(ISNUMBER(AUG_26!G33),AUG_26!G33,0)+IF(ISNUMBER(SEP_26!G33),SEP_26!G33,0)+IF(ISNUMBER(OCT_26!G33),OCT_26!G33,0))/3)</f>
        <v>0</v>
      </c>
      <c r="N33" s="64">
        <f t="shared" si="5"/>
        <v>0</v>
      </c>
      <c r="O33" s="64">
        <f t="shared" si="6"/>
        <v>0</v>
      </c>
      <c r="P33" s="64">
        <f t="shared" si="7"/>
        <v>0</v>
      </c>
      <c r="Q33" s="65" t="str">
        <f t="shared" si="8"/>
        <v/>
      </c>
      <c r="R33" s="66" t="str">
        <f t="shared" si="9"/>
        <v>STOCKOUT</v>
      </c>
      <c r="S33" s="66" t="str">
        <f t="shared" si="10"/>
        <v>N/A</v>
      </c>
      <c r="T33" s="60"/>
    </row>
    <row r="34" spans="1:20" ht="16.5" customHeight="1" x14ac:dyDescent="0.35">
      <c r="A34" s="72" t="str">
        <f>IF(JAN_26!A34="","",JAN_26!A34)</f>
        <v>ATS</v>
      </c>
      <c r="B34" s="72" t="str">
        <f>IF(JAN_26!B34="","",JAN_26!B34)</f>
        <v>amp</v>
      </c>
      <c r="C34" s="55">
        <f>IF(JAN_26!C34="","",JAN_26!C34)</f>
        <v>1500</v>
      </c>
      <c r="D34" s="55">
        <f>IF(SEP_26!A34="","",SEP_26!F34)</f>
        <v>0</v>
      </c>
      <c r="E34" s="61"/>
      <c r="F34" s="55">
        <f t="shared" si="0"/>
        <v>0</v>
      </c>
      <c r="G34" s="61"/>
      <c r="H34" s="61"/>
      <c r="I34" s="55">
        <f t="shared" si="1"/>
        <v>0</v>
      </c>
      <c r="J34" s="55" t="str">
        <f t="shared" si="2"/>
        <v/>
      </c>
      <c r="K34" s="55">
        <f t="shared" si="3"/>
        <v>0</v>
      </c>
      <c r="L34" s="55">
        <f t="shared" si="4"/>
        <v>0</v>
      </c>
      <c r="M34" s="67">
        <f>IF(A34="",0,(IF(ISNUMBER(AUG_26!G34),AUG_26!G34,0)+IF(ISNUMBER(SEP_26!G34),SEP_26!G34,0)+IF(ISNUMBER(OCT_26!G34),OCT_26!G34,0))/3)</f>
        <v>0</v>
      </c>
      <c r="N34" s="67">
        <f t="shared" si="5"/>
        <v>0</v>
      </c>
      <c r="O34" s="67">
        <f t="shared" si="6"/>
        <v>0</v>
      </c>
      <c r="P34" s="67">
        <f t="shared" si="7"/>
        <v>0</v>
      </c>
      <c r="Q34" s="68" t="str">
        <f t="shared" si="8"/>
        <v/>
      </c>
      <c r="R34" s="69" t="str">
        <f t="shared" si="9"/>
        <v>STOCKOUT</v>
      </c>
      <c r="S34" s="69" t="str">
        <f t="shared" si="10"/>
        <v>N/A</v>
      </c>
      <c r="T34" s="60"/>
    </row>
    <row r="35" spans="1:20" ht="16.5" customHeight="1" x14ac:dyDescent="0.35">
      <c r="A35" s="71" t="str">
        <f>IF(JAN_26!A35="","",JAN_26!A35)</f>
        <v>AUGMENTIN INJ</v>
      </c>
      <c r="B35" s="71" t="str">
        <f>IF(JAN_26!B35="","",JAN_26!B35)</f>
        <v>amp</v>
      </c>
      <c r="C35" s="53">
        <f>IF(JAN_26!C35="","",JAN_26!C35)</f>
        <v>1000</v>
      </c>
      <c r="D35" s="53">
        <f>IF(SEP_26!A35="","",SEP_26!F35)</f>
        <v>0</v>
      </c>
      <c r="E35" s="61"/>
      <c r="F35" s="53">
        <f t="shared" si="0"/>
        <v>0</v>
      </c>
      <c r="G35" s="61"/>
      <c r="H35" s="61"/>
      <c r="I35" s="53">
        <f t="shared" si="1"/>
        <v>0</v>
      </c>
      <c r="J35" s="53" t="str">
        <f t="shared" si="2"/>
        <v/>
      </c>
      <c r="K35" s="53">
        <f t="shared" si="3"/>
        <v>0</v>
      </c>
      <c r="L35" s="53">
        <f t="shared" si="4"/>
        <v>0</v>
      </c>
      <c r="M35" s="64">
        <f>IF(A35="",0,(IF(ISNUMBER(AUG_26!G35),AUG_26!G35,0)+IF(ISNUMBER(SEP_26!G35),SEP_26!G35,0)+IF(ISNUMBER(OCT_26!G35),OCT_26!G35,0))/3)</f>
        <v>0</v>
      </c>
      <c r="N35" s="64">
        <f t="shared" si="5"/>
        <v>0</v>
      </c>
      <c r="O35" s="64">
        <f t="shared" si="6"/>
        <v>0</v>
      </c>
      <c r="P35" s="64">
        <f t="shared" si="7"/>
        <v>0</v>
      </c>
      <c r="Q35" s="65" t="str">
        <f t="shared" si="8"/>
        <v/>
      </c>
      <c r="R35" s="66" t="str">
        <f t="shared" si="9"/>
        <v>STOCKOUT</v>
      </c>
      <c r="S35" s="66" t="str">
        <f t="shared" si="10"/>
        <v>N/A</v>
      </c>
      <c r="T35" s="60"/>
    </row>
    <row r="36" spans="1:20" ht="16.5" customHeight="1" x14ac:dyDescent="0.35">
      <c r="A36" s="72" t="str">
        <f>IF(JAN_26!A36="","",JAN_26!A36)</f>
        <v>augmentin sp 0-15kg</v>
      </c>
      <c r="B36" s="72" t="str">
        <f>IF(JAN_26!B36="","",JAN_26!B36)</f>
        <v>bottle</v>
      </c>
      <c r="C36" s="55">
        <f>IF(JAN_26!C36="","",JAN_26!C36)</f>
        <v>4000</v>
      </c>
      <c r="D36" s="55">
        <f>IF(SEP_26!A36="","",SEP_26!F36)</f>
        <v>0</v>
      </c>
      <c r="E36" s="61"/>
      <c r="F36" s="55">
        <f t="shared" si="0"/>
        <v>0</v>
      </c>
      <c r="G36" s="61"/>
      <c r="H36" s="61"/>
      <c r="I36" s="55">
        <f t="shared" si="1"/>
        <v>0</v>
      </c>
      <c r="J36" s="55" t="str">
        <f t="shared" si="2"/>
        <v/>
      </c>
      <c r="K36" s="55">
        <f t="shared" si="3"/>
        <v>0</v>
      </c>
      <c r="L36" s="55">
        <f t="shared" si="4"/>
        <v>0</v>
      </c>
      <c r="M36" s="67">
        <f>IF(A36="",0,(IF(ISNUMBER(AUG_26!G36),AUG_26!G36,0)+IF(ISNUMBER(SEP_26!G36),SEP_26!G36,0)+IF(ISNUMBER(OCT_26!G36),OCT_26!G36,0))/3)</f>
        <v>0</v>
      </c>
      <c r="N36" s="67">
        <f t="shared" si="5"/>
        <v>0</v>
      </c>
      <c r="O36" s="67">
        <f t="shared" si="6"/>
        <v>0</v>
      </c>
      <c r="P36" s="67">
        <f t="shared" si="7"/>
        <v>0</v>
      </c>
      <c r="Q36" s="68" t="str">
        <f t="shared" si="8"/>
        <v/>
      </c>
      <c r="R36" s="69" t="str">
        <f t="shared" si="9"/>
        <v>STOCKOUT</v>
      </c>
      <c r="S36" s="69" t="str">
        <f t="shared" si="10"/>
        <v>N/A</v>
      </c>
      <c r="T36" s="60"/>
    </row>
    <row r="37" spans="1:20" ht="16.5" customHeight="1" x14ac:dyDescent="0.35">
      <c r="A37" s="71" t="str">
        <f>IF(JAN_26!A37="","",JAN_26!A37)</f>
        <v>augmentin sp 15- 30kg</v>
      </c>
      <c r="B37" s="71" t="str">
        <f>IF(JAN_26!B37="","",JAN_26!B37)</f>
        <v>bottle</v>
      </c>
      <c r="C37" s="53">
        <f>IF(JAN_26!C37="","",JAN_26!C37)</f>
        <v>4500</v>
      </c>
      <c r="D37" s="53">
        <f>IF(SEP_26!A37="","",SEP_26!F37)</f>
        <v>0</v>
      </c>
      <c r="E37" s="61"/>
      <c r="F37" s="53">
        <f t="shared" si="0"/>
        <v>0</v>
      </c>
      <c r="G37" s="61"/>
      <c r="H37" s="61"/>
      <c r="I37" s="53">
        <f t="shared" si="1"/>
        <v>0</v>
      </c>
      <c r="J37" s="53" t="str">
        <f t="shared" si="2"/>
        <v/>
      </c>
      <c r="K37" s="53">
        <f t="shared" si="3"/>
        <v>0</v>
      </c>
      <c r="L37" s="53">
        <f t="shared" si="4"/>
        <v>0</v>
      </c>
      <c r="M37" s="64">
        <f>IF(A37="",0,(IF(ISNUMBER(AUG_26!G37),AUG_26!G37,0)+IF(ISNUMBER(SEP_26!G37),SEP_26!G37,0)+IF(ISNUMBER(OCT_26!G37),OCT_26!G37,0))/3)</f>
        <v>0</v>
      </c>
      <c r="N37" s="64">
        <f t="shared" si="5"/>
        <v>0</v>
      </c>
      <c r="O37" s="64">
        <f t="shared" si="6"/>
        <v>0</v>
      </c>
      <c r="P37" s="64">
        <f t="shared" si="7"/>
        <v>0</v>
      </c>
      <c r="Q37" s="65" t="str">
        <f t="shared" si="8"/>
        <v/>
      </c>
      <c r="R37" s="66" t="str">
        <f t="shared" si="9"/>
        <v>STOCKOUT</v>
      </c>
      <c r="S37" s="66" t="str">
        <f t="shared" si="10"/>
        <v>N/A</v>
      </c>
      <c r="T37" s="60"/>
    </row>
    <row r="38" spans="1:20" ht="16.5" customHeight="1" x14ac:dyDescent="0.35">
      <c r="A38" s="72" t="str">
        <f>IF(JAN_26!A38="","",JAN_26!A38)</f>
        <v>Azithromycin 500mg</v>
      </c>
      <c r="B38" s="72" t="str">
        <f>IF(JAN_26!B38="","",JAN_26!B38)</f>
        <v>tabs</v>
      </c>
      <c r="C38" s="55">
        <f>IF(JAN_26!C38="","",JAN_26!C38)</f>
        <v>500</v>
      </c>
      <c r="D38" s="55">
        <f>IF(SEP_26!A38="","",SEP_26!F38)</f>
        <v>0</v>
      </c>
      <c r="E38" s="61"/>
      <c r="F38" s="55">
        <f t="shared" si="0"/>
        <v>0</v>
      </c>
      <c r="G38" s="61"/>
      <c r="H38" s="61"/>
      <c r="I38" s="55">
        <f t="shared" si="1"/>
        <v>0</v>
      </c>
      <c r="J38" s="55" t="str">
        <f t="shared" si="2"/>
        <v/>
      </c>
      <c r="K38" s="55">
        <f t="shared" si="3"/>
        <v>0</v>
      </c>
      <c r="L38" s="55">
        <f t="shared" si="4"/>
        <v>0</v>
      </c>
      <c r="M38" s="67">
        <f>IF(A38="",0,(IF(ISNUMBER(AUG_26!G38),AUG_26!G38,0)+IF(ISNUMBER(SEP_26!G38),SEP_26!G38,0)+IF(ISNUMBER(OCT_26!G38),OCT_26!G38,0))/3)</f>
        <v>0</v>
      </c>
      <c r="N38" s="67">
        <f t="shared" si="5"/>
        <v>0</v>
      </c>
      <c r="O38" s="67">
        <f t="shared" si="6"/>
        <v>0</v>
      </c>
      <c r="P38" s="67">
        <f t="shared" si="7"/>
        <v>0</v>
      </c>
      <c r="Q38" s="68" t="str">
        <f t="shared" si="8"/>
        <v/>
      </c>
      <c r="R38" s="69" t="str">
        <f t="shared" si="9"/>
        <v>STOCKOUT</v>
      </c>
      <c r="S38" s="69" t="str">
        <f t="shared" si="10"/>
        <v>N/A</v>
      </c>
      <c r="T38" s="60"/>
    </row>
    <row r="39" spans="1:20" ht="16.5" customHeight="1" x14ac:dyDescent="0.35">
      <c r="A39" s="71" t="str">
        <f>IF(JAN_26!A39="","",JAN_26!A39)</f>
        <v>azithromycine 250mg</v>
      </c>
      <c r="B39" s="71" t="str">
        <f>IF(JAN_26!B39="","",JAN_26!B39)</f>
        <v>tabs</v>
      </c>
      <c r="C39" s="53">
        <f>IF(JAN_26!C39="","",JAN_26!C39)</f>
        <v>300</v>
      </c>
      <c r="D39" s="53">
        <f>IF(SEP_26!A39="","",SEP_26!F39)</f>
        <v>0</v>
      </c>
      <c r="E39" s="61"/>
      <c r="F39" s="53">
        <f t="shared" si="0"/>
        <v>0</v>
      </c>
      <c r="G39" s="61"/>
      <c r="H39" s="61"/>
      <c r="I39" s="53">
        <f t="shared" si="1"/>
        <v>0</v>
      </c>
      <c r="J39" s="53" t="str">
        <f t="shared" si="2"/>
        <v/>
      </c>
      <c r="K39" s="53">
        <f t="shared" si="3"/>
        <v>0</v>
      </c>
      <c r="L39" s="53">
        <f t="shared" si="4"/>
        <v>0</v>
      </c>
      <c r="M39" s="64">
        <f>IF(A39="",0,(IF(ISNUMBER(AUG_26!G39),AUG_26!G39,0)+IF(ISNUMBER(SEP_26!G39),SEP_26!G39,0)+IF(ISNUMBER(OCT_26!G39),OCT_26!G39,0))/3)</f>
        <v>0</v>
      </c>
      <c r="N39" s="64">
        <f t="shared" si="5"/>
        <v>0</v>
      </c>
      <c r="O39" s="64">
        <f t="shared" si="6"/>
        <v>0</v>
      </c>
      <c r="P39" s="64">
        <f t="shared" si="7"/>
        <v>0</v>
      </c>
      <c r="Q39" s="65" t="str">
        <f t="shared" si="8"/>
        <v/>
      </c>
      <c r="R39" s="66" t="str">
        <f t="shared" si="9"/>
        <v>STOCKOUT</v>
      </c>
      <c r="S39" s="66" t="str">
        <f t="shared" si="10"/>
        <v>N/A</v>
      </c>
      <c r="T39" s="60"/>
    </row>
    <row r="40" spans="1:20" ht="16.5" customHeight="1" x14ac:dyDescent="0.35">
      <c r="A40" s="72" t="str">
        <f>IF(JAN_26!A40="","",JAN_26!A40)</f>
        <v>Bactrim syrup</v>
      </c>
      <c r="B40" s="72" t="str">
        <f>IF(JAN_26!B40="","",JAN_26!B40)</f>
        <v>bottle</v>
      </c>
      <c r="C40" s="55">
        <f>IF(JAN_26!C40="","",JAN_26!C40)</f>
        <v>1000</v>
      </c>
      <c r="D40" s="55">
        <f>IF(SEP_26!A40="","",SEP_26!F40)</f>
        <v>0</v>
      </c>
      <c r="E40" s="61"/>
      <c r="F40" s="55">
        <f t="shared" si="0"/>
        <v>0</v>
      </c>
      <c r="G40" s="61"/>
      <c r="H40" s="61"/>
      <c r="I40" s="55">
        <f t="shared" si="1"/>
        <v>0</v>
      </c>
      <c r="J40" s="55" t="str">
        <f t="shared" si="2"/>
        <v/>
      </c>
      <c r="K40" s="55">
        <f t="shared" si="3"/>
        <v>0</v>
      </c>
      <c r="L40" s="55">
        <f t="shared" si="4"/>
        <v>0</v>
      </c>
      <c r="M40" s="67">
        <f>IF(A40="",0,(IF(ISNUMBER(AUG_26!G40),AUG_26!G40,0)+IF(ISNUMBER(SEP_26!G40),SEP_26!G40,0)+IF(ISNUMBER(OCT_26!G40),OCT_26!G40,0))/3)</f>
        <v>0</v>
      </c>
      <c r="N40" s="67">
        <f t="shared" si="5"/>
        <v>0</v>
      </c>
      <c r="O40" s="67">
        <f t="shared" si="6"/>
        <v>0</v>
      </c>
      <c r="P40" s="67">
        <f t="shared" si="7"/>
        <v>0</v>
      </c>
      <c r="Q40" s="68" t="str">
        <f t="shared" si="8"/>
        <v/>
      </c>
      <c r="R40" s="69" t="str">
        <f t="shared" si="9"/>
        <v>STOCKOUT</v>
      </c>
      <c r="S40" s="69" t="str">
        <f t="shared" si="10"/>
        <v>N/A</v>
      </c>
      <c r="T40" s="60"/>
    </row>
    <row r="41" spans="1:20" ht="16.5" customHeight="1" x14ac:dyDescent="0.35">
      <c r="A41" s="71" t="str">
        <f>IF(JAN_26!A41="","",JAN_26!A41)</f>
        <v>Bandage</v>
      </c>
      <c r="B41" s="71" t="str">
        <f>IF(JAN_26!B41="","",JAN_26!B41)</f>
        <v>item</v>
      </c>
      <c r="C41" s="53">
        <f>IF(JAN_26!C41="","",JAN_26!C41)</f>
        <v>500</v>
      </c>
      <c r="D41" s="53">
        <f>IF(SEP_26!A41="","",SEP_26!F41)</f>
        <v>0</v>
      </c>
      <c r="E41" s="61"/>
      <c r="F41" s="53">
        <f t="shared" si="0"/>
        <v>0</v>
      </c>
      <c r="G41" s="61"/>
      <c r="H41" s="61"/>
      <c r="I41" s="53">
        <f t="shared" si="1"/>
        <v>0</v>
      </c>
      <c r="J41" s="53" t="str">
        <f t="shared" si="2"/>
        <v/>
      </c>
      <c r="K41" s="53">
        <f t="shared" si="3"/>
        <v>0</v>
      </c>
      <c r="L41" s="53">
        <f t="shared" si="4"/>
        <v>0</v>
      </c>
      <c r="M41" s="64">
        <f>IF(A41="",0,(IF(ISNUMBER(AUG_26!G41),AUG_26!G41,0)+IF(ISNUMBER(SEP_26!G41),SEP_26!G41,0)+IF(ISNUMBER(OCT_26!G41),OCT_26!G41,0))/3)</f>
        <v>0</v>
      </c>
      <c r="N41" s="64">
        <f t="shared" si="5"/>
        <v>0</v>
      </c>
      <c r="O41" s="64">
        <f t="shared" si="6"/>
        <v>0</v>
      </c>
      <c r="P41" s="64">
        <f t="shared" si="7"/>
        <v>0</v>
      </c>
      <c r="Q41" s="65" t="str">
        <f t="shared" si="8"/>
        <v/>
      </c>
      <c r="R41" s="66" t="str">
        <f t="shared" si="9"/>
        <v>STOCKOUT</v>
      </c>
      <c r="S41" s="66" t="str">
        <f t="shared" si="10"/>
        <v>N/A</v>
      </c>
      <c r="T41" s="60"/>
    </row>
    <row r="42" spans="1:20" ht="16.5" customHeight="1" x14ac:dyDescent="0.35">
      <c r="A42" s="72" t="str">
        <f>IF(JAN_26!A42="","",JAN_26!A42)</f>
        <v>Baneocin (Neomycin + Bacitracin)</v>
      </c>
      <c r="B42" s="72" t="str">
        <f>IF(JAN_26!B42="","",JAN_26!B42)</f>
        <v>box</v>
      </c>
      <c r="C42" s="55">
        <f>IF(JAN_26!C42="","",JAN_26!C42)</f>
        <v>1000</v>
      </c>
      <c r="D42" s="55">
        <f>IF(SEP_26!A42="","",SEP_26!F42)</f>
        <v>100</v>
      </c>
      <c r="E42" s="61"/>
      <c r="F42" s="55">
        <f t="shared" si="0"/>
        <v>100</v>
      </c>
      <c r="G42" s="61"/>
      <c r="H42" s="61"/>
      <c r="I42" s="55">
        <f t="shared" si="1"/>
        <v>0</v>
      </c>
      <c r="J42" s="55" t="str">
        <f t="shared" si="2"/>
        <v/>
      </c>
      <c r="K42" s="55">
        <f t="shared" si="3"/>
        <v>0</v>
      </c>
      <c r="L42" s="55">
        <f t="shared" si="4"/>
        <v>100000</v>
      </c>
      <c r="M42" s="67">
        <f>IF(A42="",0,(IF(ISNUMBER(AUG_26!G42),AUG_26!G42,0)+IF(ISNUMBER(SEP_26!G42),SEP_26!G42,0)+IF(ISNUMBER(OCT_26!G42),OCT_26!G42,0))/3)</f>
        <v>0</v>
      </c>
      <c r="N42" s="67">
        <f t="shared" si="5"/>
        <v>0</v>
      </c>
      <c r="O42" s="67">
        <f t="shared" si="6"/>
        <v>0</v>
      </c>
      <c r="P42" s="67">
        <f t="shared" si="7"/>
        <v>0</v>
      </c>
      <c r="Q42" s="68" t="str">
        <f t="shared" si="8"/>
        <v/>
      </c>
      <c r="R42" s="69" t="str">
        <f t="shared" si="9"/>
        <v>OVERSTOCK</v>
      </c>
      <c r="S42" s="69" t="str">
        <f t="shared" si="10"/>
        <v>N/A</v>
      </c>
      <c r="T42" s="60"/>
    </row>
    <row r="43" spans="1:20" ht="16.5" customHeight="1" x14ac:dyDescent="0.35">
      <c r="A43" s="71" t="str">
        <f>IF(JAN_26!A43="","",JAN_26!A43)</f>
        <v>Benzathine</v>
      </c>
      <c r="B43" s="71" t="str">
        <f>IF(JAN_26!B43="","",JAN_26!B43)</f>
        <v>vial</v>
      </c>
      <c r="C43" s="53">
        <f>IF(JAN_26!C43="","",JAN_26!C43)</f>
        <v>500</v>
      </c>
      <c r="D43" s="53">
        <f>IF(SEP_26!A43="","",SEP_26!F43)</f>
        <v>190</v>
      </c>
      <c r="E43" s="61"/>
      <c r="F43" s="53">
        <f t="shared" si="0"/>
        <v>190</v>
      </c>
      <c r="G43" s="61"/>
      <c r="H43" s="61"/>
      <c r="I43" s="53">
        <f t="shared" si="1"/>
        <v>0</v>
      </c>
      <c r="J43" s="53" t="str">
        <f t="shared" si="2"/>
        <v/>
      </c>
      <c r="K43" s="53">
        <f t="shared" si="3"/>
        <v>0</v>
      </c>
      <c r="L43" s="53">
        <f t="shared" si="4"/>
        <v>95000</v>
      </c>
      <c r="M43" s="64">
        <f>IF(A43="",0,(IF(ISNUMBER(AUG_26!G43),AUG_26!G43,0)+IF(ISNUMBER(SEP_26!G43),SEP_26!G43,0)+IF(ISNUMBER(OCT_26!G43),OCT_26!G43,0))/3)</f>
        <v>0</v>
      </c>
      <c r="N43" s="64">
        <f t="shared" si="5"/>
        <v>0</v>
      </c>
      <c r="O43" s="64">
        <f t="shared" si="6"/>
        <v>0</v>
      </c>
      <c r="P43" s="64">
        <f t="shared" si="7"/>
        <v>0</v>
      </c>
      <c r="Q43" s="65" t="str">
        <f t="shared" si="8"/>
        <v/>
      </c>
      <c r="R43" s="66" t="str">
        <f t="shared" si="9"/>
        <v>OVERSTOCK</v>
      </c>
      <c r="S43" s="66" t="str">
        <f t="shared" si="10"/>
        <v>N/A</v>
      </c>
      <c r="T43" s="60"/>
    </row>
    <row r="44" spans="1:20" ht="16.5" customHeight="1" x14ac:dyDescent="0.35">
      <c r="A44" s="72" t="str">
        <f>IF(JAN_26!A44="","",JAN_26!A44)</f>
        <v>Benzyl Beziode lotion</v>
      </c>
      <c r="B44" s="72" t="str">
        <f>IF(JAN_26!B44="","",JAN_26!B44)</f>
        <v>box</v>
      </c>
      <c r="C44" s="55">
        <f>IF(JAN_26!C44="","",JAN_26!C44)</f>
        <v>1000</v>
      </c>
      <c r="D44" s="55">
        <f>IF(SEP_26!A44="","",SEP_26!F44)</f>
        <v>10</v>
      </c>
      <c r="E44" s="61"/>
      <c r="F44" s="55">
        <f t="shared" si="0"/>
        <v>10</v>
      </c>
      <c r="G44" s="61"/>
      <c r="H44" s="61"/>
      <c r="I44" s="55">
        <f t="shared" si="1"/>
        <v>0</v>
      </c>
      <c r="J44" s="55" t="str">
        <f t="shared" si="2"/>
        <v/>
      </c>
      <c r="K44" s="55">
        <f t="shared" si="3"/>
        <v>0</v>
      </c>
      <c r="L44" s="55">
        <f t="shared" si="4"/>
        <v>10000</v>
      </c>
      <c r="M44" s="67">
        <f>IF(A44="",0,(IF(ISNUMBER(AUG_26!G44),AUG_26!G44,0)+IF(ISNUMBER(SEP_26!G44),SEP_26!G44,0)+IF(ISNUMBER(OCT_26!G44),OCT_26!G44,0))/3)</f>
        <v>0</v>
      </c>
      <c r="N44" s="67">
        <f t="shared" si="5"/>
        <v>0</v>
      </c>
      <c r="O44" s="67">
        <f t="shared" si="6"/>
        <v>0</v>
      </c>
      <c r="P44" s="67">
        <f t="shared" si="7"/>
        <v>0</v>
      </c>
      <c r="Q44" s="68" t="str">
        <f t="shared" si="8"/>
        <v/>
      </c>
      <c r="R44" s="69" t="str">
        <f t="shared" si="9"/>
        <v>OVERSTOCK</v>
      </c>
      <c r="S44" s="69" t="str">
        <f t="shared" si="10"/>
        <v>N/A</v>
      </c>
      <c r="T44" s="60"/>
    </row>
    <row r="45" spans="1:20" ht="16.5" customHeight="1" x14ac:dyDescent="0.35">
      <c r="A45" s="71" t="str">
        <f>IF(JAN_26!A45="","",JAN_26!A45)</f>
        <v>Bisoprolol</v>
      </c>
      <c r="B45" s="71" t="str">
        <f>IF(JAN_26!B45="","",JAN_26!B45)</f>
        <v>tab</v>
      </c>
      <c r="C45" s="53">
        <f>IF(JAN_26!C45="","",JAN_26!C45)</f>
        <v>25</v>
      </c>
      <c r="D45" s="53">
        <f>IF(SEP_26!A45="","",SEP_26!F45)</f>
        <v>0</v>
      </c>
      <c r="E45" s="61"/>
      <c r="F45" s="53">
        <f t="shared" si="0"/>
        <v>0</v>
      </c>
      <c r="G45" s="61"/>
      <c r="H45" s="61"/>
      <c r="I45" s="53">
        <f t="shared" si="1"/>
        <v>0</v>
      </c>
      <c r="J45" s="53" t="str">
        <f t="shared" si="2"/>
        <v/>
      </c>
      <c r="K45" s="53">
        <f t="shared" si="3"/>
        <v>0</v>
      </c>
      <c r="L45" s="53">
        <f t="shared" si="4"/>
        <v>0</v>
      </c>
      <c r="M45" s="64">
        <f>IF(A45="",0,(IF(ISNUMBER(AUG_26!G45),AUG_26!G45,0)+IF(ISNUMBER(SEP_26!G45),SEP_26!G45,0)+IF(ISNUMBER(OCT_26!G45),OCT_26!G45,0))/3)</f>
        <v>0</v>
      </c>
      <c r="N45" s="64">
        <f t="shared" si="5"/>
        <v>0</v>
      </c>
      <c r="O45" s="64">
        <f t="shared" si="6"/>
        <v>0</v>
      </c>
      <c r="P45" s="64">
        <f t="shared" si="7"/>
        <v>0</v>
      </c>
      <c r="Q45" s="65" t="str">
        <f t="shared" si="8"/>
        <v/>
      </c>
      <c r="R45" s="66" t="str">
        <f t="shared" si="9"/>
        <v>STOCKOUT</v>
      </c>
      <c r="S45" s="66" t="str">
        <f t="shared" si="10"/>
        <v>N/A</v>
      </c>
      <c r="T45" s="60"/>
    </row>
    <row r="46" spans="1:20" ht="16.5" customHeight="1" x14ac:dyDescent="0.35">
      <c r="A46" s="72" t="str">
        <f>IF(JAN_26!A46="","",JAN_26!A46)</f>
        <v>Blood bag 250ml</v>
      </c>
      <c r="B46" s="72" t="str">
        <f>IF(JAN_26!B46="","",JAN_26!B46)</f>
        <v>piece</v>
      </c>
      <c r="C46" s="55" t="str">
        <f>IF(JAN_26!C46="","",JAN_26!C46)</f>
        <v/>
      </c>
      <c r="D46" s="55">
        <f>IF(SEP_26!A46="","",SEP_26!F46)</f>
        <v>30</v>
      </c>
      <c r="E46" s="61"/>
      <c r="F46" s="55">
        <f t="shared" si="0"/>
        <v>30</v>
      </c>
      <c r="G46" s="61"/>
      <c r="H46" s="61"/>
      <c r="I46" s="55">
        <f t="shared" si="1"/>
        <v>0</v>
      </c>
      <c r="J46" s="55" t="str">
        <f t="shared" si="2"/>
        <v/>
      </c>
      <c r="K46" s="55">
        <f t="shared" si="3"/>
        <v>0</v>
      </c>
      <c r="L46" s="55">
        <f t="shared" si="4"/>
        <v>0</v>
      </c>
      <c r="M46" s="67">
        <f>IF(A46="",0,(IF(ISNUMBER(AUG_26!G46),AUG_26!G46,0)+IF(ISNUMBER(SEP_26!G46),SEP_26!G46,0)+IF(ISNUMBER(OCT_26!G46),OCT_26!G46,0))/3)</f>
        <v>0</v>
      </c>
      <c r="N46" s="67">
        <f t="shared" si="5"/>
        <v>0</v>
      </c>
      <c r="O46" s="67">
        <f t="shared" si="6"/>
        <v>0</v>
      </c>
      <c r="P46" s="67">
        <f t="shared" si="7"/>
        <v>0</v>
      </c>
      <c r="Q46" s="68" t="str">
        <f t="shared" si="8"/>
        <v/>
      </c>
      <c r="R46" s="69" t="str">
        <f t="shared" si="9"/>
        <v>OVERSTOCK</v>
      </c>
      <c r="S46" s="69" t="str">
        <f t="shared" si="10"/>
        <v>N/A</v>
      </c>
      <c r="T46" s="60"/>
    </row>
    <row r="47" spans="1:20" ht="16.5" customHeight="1" x14ac:dyDescent="0.35">
      <c r="A47" s="71" t="str">
        <f>IF(JAN_26!A47="","",JAN_26!A47)</f>
        <v>Blood bag 450ml</v>
      </c>
      <c r="B47" s="71" t="str">
        <f>IF(JAN_26!B47="","",JAN_26!B47)</f>
        <v>piece</v>
      </c>
      <c r="C47" s="53" t="str">
        <f>IF(JAN_26!C47="","",JAN_26!C47)</f>
        <v/>
      </c>
      <c r="D47" s="53">
        <f>IF(SEP_26!A47="","",SEP_26!F47)</f>
        <v>25</v>
      </c>
      <c r="E47" s="61"/>
      <c r="F47" s="53">
        <f t="shared" si="0"/>
        <v>25</v>
      </c>
      <c r="G47" s="61"/>
      <c r="H47" s="61"/>
      <c r="I47" s="53">
        <f t="shared" si="1"/>
        <v>0</v>
      </c>
      <c r="J47" s="53" t="str">
        <f t="shared" si="2"/>
        <v/>
      </c>
      <c r="K47" s="53">
        <f t="shared" si="3"/>
        <v>0</v>
      </c>
      <c r="L47" s="53">
        <f t="shared" si="4"/>
        <v>0</v>
      </c>
      <c r="M47" s="64">
        <f>IF(A47="",0,(IF(ISNUMBER(AUG_26!G47),AUG_26!G47,0)+IF(ISNUMBER(SEP_26!G47),SEP_26!G47,0)+IF(ISNUMBER(OCT_26!G47),OCT_26!G47,0))/3)</f>
        <v>0</v>
      </c>
      <c r="N47" s="64">
        <f t="shared" si="5"/>
        <v>0</v>
      </c>
      <c r="O47" s="64">
        <f t="shared" si="6"/>
        <v>0</v>
      </c>
      <c r="P47" s="64">
        <f t="shared" si="7"/>
        <v>0</v>
      </c>
      <c r="Q47" s="65" t="str">
        <f t="shared" si="8"/>
        <v/>
      </c>
      <c r="R47" s="66" t="str">
        <f t="shared" si="9"/>
        <v>OVERSTOCK</v>
      </c>
      <c r="S47" s="66" t="str">
        <f t="shared" si="10"/>
        <v>N/A</v>
      </c>
      <c r="T47" s="60"/>
    </row>
    <row r="48" spans="1:20" ht="16.5" customHeight="1" x14ac:dyDescent="0.35">
      <c r="A48" s="72" t="str">
        <f>IF(JAN_26!A48="","",JAN_26!A48)</f>
        <v>Blood transfusion set</v>
      </c>
      <c r="B48" s="72" t="str">
        <f>IF(JAN_26!B48="","",JAN_26!B48)</f>
        <v>set</v>
      </c>
      <c r="C48" s="55" t="str">
        <f>IF(JAN_26!C48="","",JAN_26!C48)</f>
        <v/>
      </c>
      <c r="D48" s="55">
        <f>IF(SEP_26!A48="","",SEP_26!F48)</f>
        <v>80</v>
      </c>
      <c r="E48" s="61"/>
      <c r="F48" s="55">
        <f t="shared" si="0"/>
        <v>80</v>
      </c>
      <c r="G48" s="61"/>
      <c r="H48" s="61"/>
      <c r="I48" s="55">
        <f t="shared" si="1"/>
        <v>0</v>
      </c>
      <c r="J48" s="55" t="str">
        <f t="shared" si="2"/>
        <v/>
      </c>
      <c r="K48" s="55">
        <f t="shared" si="3"/>
        <v>0</v>
      </c>
      <c r="L48" s="55">
        <f t="shared" si="4"/>
        <v>0</v>
      </c>
      <c r="M48" s="67">
        <f>IF(A48="",0,(IF(ISNUMBER(AUG_26!G48),AUG_26!G48,0)+IF(ISNUMBER(SEP_26!G48),SEP_26!G48,0)+IF(ISNUMBER(OCT_26!G48),OCT_26!G48,0))/3)</f>
        <v>0</v>
      </c>
      <c r="N48" s="67">
        <f t="shared" si="5"/>
        <v>0</v>
      </c>
      <c r="O48" s="67">
        <f t="shared" si="6"/>
        <v>0</v>
      </c>
      <c r="P48" s="67">
        <f t="shared" si="7"/>
        <v>0</v>
      </c>
      <c r="Q48" s="68" t="str">
        <f t="shared" si="8"/>
        <v/>
      </c>
      <c r="R48" s="69" t="str">
        <f t="shared" si="9"/>
        <v>OVERSTOCK</v>
      </c>
      <c r="S48" s="69" t="str">
        <f t="shared" si="10"/>
        <v>N/A</v>
      </c>
      <c r="T48" s="60"/>
    </row>
    <row r="49" spans="1:20" ht="16.5" customHeight="1" x14ac:dyDescent="0.35">
      <c r="A49" s="71" t="str">
        <f>IF(JAN_26!A49="","",JAN_26!A49)</f>
        <v>book</v>
      </c>
      <c r="B49" s="71" t="str">
        <f>IF(JAN_26!B49="","",JAN_26!B49)</f>
        <v>item</v>
      </c>
      <c r="C49" s="53">
        <f>IF(JAN_26!C49="","",JAN_26!C49)</f>
        <v>500</v>
      </c>
      <c r="D49" s="53">
        <f>IF(SEP_26!A49="","",SEP_26!F49)</f>
        <v>0</v>
      </c>
      <c r="E49" s="61"/>
      <c r="F49" s="53">
        <f t="shared" si="0"/>
        <v>0</v>
      </c>
      <c r="G49" s="61"/>
      <c r="H49" s="61"/>
      <c r="I49" s="53">
        <f t="shared" si="1"/>
        <v>0</v>
      </c>
      <c r="J49" s="53" t="str">
        <f t="shared" si="2"/>
        <v/>
      </c>
      <c r="K49" s="53">
        <f t="shared" si="3"/>
        <v>0</v>
      </c>
      <c r="L49" s="53">
        <f t="shared" si="4"/>
        <v>0</v>
      </c>
      <c r="M49" s="64">
        <f>IF(A49="",0,(IF(ISNUMBER(AUG_26!G49),AUG_26!G49,0)+IF(ISNUMBER(SEP_26!G49),SEP_26!G49,0)+IF(ISNUMBER(OCT_26!G49),OCT_26!G49,0))/3)</f>
        <v>0</v>
      </c>
      <c r="N49" s="64">
        <f t="shared" si="5"/>
        <v>0</v>
      </c>
      <c r="O49" s="64">
        <f t="shared" si="6"/>
        <v>0</v>
      </c>
      <c r="P49" s="64">
        <f t="shared" si="7"/>
        <v>0</v>
      </c>
      <c r="Q49" s="65" t="str">
        <f t="shared" si="8"/>
        <v/>
      </c>
      <c r="R49" s="66" t="str">
        <f t="shared" si="9"/>
        <v>STOCKOUT</v>
      </c>
      <c r="S49" s="66" t="str">
        <f t="shared" si="10"/>
        <v>N/A</v>
      </c>
      <c r="T49" s="60"/>
    </row>
    <row r="50" spans="1:20" ht="16.5" customHeight="1" x14ac:dyDescent="0.35">
      <c r="A50" s="72" t="str">
        <f>IF(JAN_26!A50="","",JAN_26!A50)</f>
        <v>bronquidiazana</v>
      </c>
      <c r="B50" s="72" t="str">
        <f>IF(JAN_26!B50="","",JAN_26!B50)</f>
        <v>bottle</v>
      </c>
      <c r="C50" s="55">
        <f>IF(JAN_26!C50="","",JAN_26!C50)</f>
        <v>3000</v>
      </c>
      <c r="D50" s="55">
        <f>IF(SEP_26!A50="","",SEP_26!F50)</f>
        <v>0</v>
      </c>
      <c r="E50" s="61"/>
      <c r="F50" s="55">
        <f t="shared" si="0"/>
        <v>0</v>
      </c>
      <c r="G50" s="61"/>
      <c r="H50" s="61"/>
      <c r="I50" s="55">
        <f t="shared" si="1"/>
        <v>0</v>
      </c>
      <c r="J50" s="55" t="str">
        <f t="shared" si="2"/>
        <v/>
      </c>
      <c r="K50" s="55">
        <f t="shared" si="3"/>
        <v>0</v>
      </c>
      <c r="L50" s="55">
        <f t="shared" si="4"/>
        <v>0</v>
      </c>
      <c r="M50" s="67">
        <f>IF(A50="",0,(IF(ISNUMBER(AUG_26!G50),AUG_26!G50,0)+IF(ISNUMBER(SEP_26!G50),SEP_26!G50,0)+IF(ISNUMBER(OCT_26!G50),OCT_26!G50,0))/3)</f>
        <v>0</v>
      </c>
      <c r="N50" s="67">
        <f t="shared" si="5"/>
        <v>0</v>
      </c>
      <c r="O50" s="67">
        <f t="shared" si="6"/>
        <v>0</v>
      </c>
      <c r="P50" s="67">
        <f t="shared" si="7"/>
        <v>0</v>
      </c>
      <c r="Q50" s="68" t="str">
        <f t="shared" si="8"/>
        <v/>
      </c>
      <c r="R50" s="69" t="str">
        <f t="shared" si="9"/>
        <v>STOCKOUT</v>
      </c>
      <c r="S50" s="69" t="str">
        <f t="shared" si="10"/>
        <v>N/A</v>
      </c>
      <c r="T50" s="60"/>
    </row>
    <row r="51" spans="1:20" ht="16.5" customHeight="1" x14ac:dyDescent="0.35">
      <c r="A51" s="71" t="str">
        <f>IF(JAN_26!A51="","",JAN_26!A51)</f>
        <v>butterfly needle</v>
      </c>
      <c r="B51" s="71" t="str">
        <f>IF(JAN_26!B51="","",JAN_26!B51)</f>
        <v>item</v>
      </c>
      <c r="C51" s="53">
        <f>IF(JAN_26!C51="","",JAN_26!C51)</f>
        <v>100</v>
      </c>
      <c r="D51" s="53">
        <f>IF(SEP_26!A51="","",SEP_26!F51)</f>
        <v>135</v>
      </c>
      <c r="E51" s="61"/>
      <c r="F51" s="53">
        <f t="shared" si="0"/>
        <v>135</v>
      </c>
      <c r="G51" s="61"/>
      <c r="H51" s="61"/>
      <c r="I51" s="53">
        <f t="shared" si="1"/>
        <v>0</v>
      </c>
      <c r="J51" s="53" t="str">
        <f t="shared" si="2"/>
        <v/>
      </c>
      <c r="K51" s="53">
        <f t="shared" si="3"/>
        <v>0</v>
      </c>
      <c r="L51" s="53">
        <f t="shared" si="4"/>
        <v>13500</v>
      </c>
      <c r="M51" s="64">
        <f>IF(A51="",0,(IF(ISNUMBER(AUG_26!G51),AUG_26!G51,0)+IF(ISNUMBER(SEP_26!G51),SEP_26!G51,0)+IF(ISNUMBER(OCT_26!G51),OCT_26!G51,0))/3)</f>
        <v>0</v>
      </c>
      <c r="N51" s="64">
        <f t="shared" si="5"/>
        <v>0</v>
      </c>
      <c r="O51" s="64">
        <f t="shared" si="6"/>
        <v>0</v>
      </c>
      <c r="P51" s="64">
        <f t="shared" si="7"/>
        <v>0</v>
      </c>
      <c r="Q51" s="65" t="str">
        <f t="shared" si="8"/>
        <v/>
      </c>
      <c r="R51" s="66" t="str">
        <f t="shared" si="9"/>
        <v>OVERSTOCK</v>
      </c>
      <c r="S51" s="66" t="str">
        <f t="shared" si="10"/>
        <v>N/A</v>
      </c>
      <c r="T51" s="60"/>
    </row>
    <row r="52" spans="1:20" ht="16.5" customHeight="1" x14ac:dyDescent="0.35">
      <c r="A52" s="72" t="str">
        <f>IF(JAN_26!A52="","",JAN_26!A52)</f>
        <v>Calcium + vit D3  tablets</v>
      </c>
      <c r="B52" s="72" t="str">
        <f>IF(JAN_26!B52="","",JAN_26!B52)</f>
        <v>tablet</v>
      </c>
      <c r="C52" s="55">
        <f>IF(JAN_26!C52="","",JAN_26!C52)</f>
        <v>130</v>
      </c>
      <c r="D52" s="55">
        <f>IF(SEP_26!A52="","",SEP_26!F52)</f>
        <v>0</v>
      </c>
      <c r="E52" s="61"/>
      <c r="F52" s="55">
        <f t="shared" si="0"/>
        <v>0</v>
      </c>
      <c r="G52" s="61"/>
      <c r="H52" s="61"/>
      <c r="I52" s="55">
        <f t="shared" si="1"/>
        <v>0</v>
      </c>
      <c r="J52" s="55" t="str">
        <f t="shared" si="2"/>
        <v/>
      </c>
      <c r="K52" s="55">
        <f t="shared" si="3"/>
        <v>0</v>
      </c>
      <c r="L52" s="55">
        <f t="shared" si="4"/>
        <v>0</v>
      </c>
      <c r="M52" s="67">
        <f>IF(A52="",0,(IF(ISNUMBER(AUG_26!G52),AUG_26!G52,0)+IF(ISNUMBER(SEP_26!G52),SEP_26!G52,0)+IF(ISNUMBER(OCT_26!G52),OCT_26!G52,0))/3)</f>
        <v>0</v>
      </c>
      <c r="N52" s="67">
        <f t="shared" si="5"/>
        <v>0</v>
      </c>
      <c r="O52" s="67">
        <f t="shared" si="6"/>
        <v>0</v>
      </c>
      <c r="P52" s="67">
        <f t="shared" si="7"/>
        <v>0</v>
      </c>
      <c r="Q52" s="68" t="str">
        <f t="shared" si="8"/>
        <v/>
      </c>
      <c r="R52" s="69" t="str">
        <f t="shared" si="9"/>
        <v>STOCKOUT</v>
      </c>
      <c r="S52" s="69" t="str">
        <f t="shared" si="10"/>
        <v>N/A</v>
      </c>
      <c r="T52" s="60"/>
    </row>
    <row r="53" spans="1:20" ht="16.5" customHeight="1" x14ac:dyDescent="0.35">
      <c r="A53" s="71" t="str">
        <f>IF(JAN_26!A53="","",JAN_26!A53)</f>
        <v>calcium 300mg</v>
      </c>
      <c r="B53" s="71" t="str">
        <f>IF(JAN_26!B53="","",JAN_26!B53)</f>
        <v>tablet</v>
      </c>
      <c r="C53" s="53">
        <f>IF(JAN_26!C53="","",JAN_26!C53)</f>
        <v>25</v>
      </c>
      <c r="D53" s="53">
        <f>IF(SEP_26!A53="","",SEP_26!F53)</f>
        <v>0</v>
      </c>
      <c r="E53" s="61"/>
      <c r="F53" s="53">
        <f t="shared" si="0"/>
        <v>0</v>
      </c>
      <c r="G53" s="61"/>
      <c r="H53" s="61"/>
      <c r="I53" s="53">
        <f t="shared" si="1"/>
        <v>0</v>
      </c>
      <c r="J53" s="53" t="str">
        <f t="shared" si="2"/>
        <v/>
      </c>
      <c r="K53" s="53">
        <f t="shared" si="3"/>
        <v>0</v>
      </c>
      <c r="L53" s="53">
        <f t="shared" si="4"/>
        <v>0</v>
      </c>
      <c r="M53" s="64">
        <f>IF(A53="",0,(IF(ISNUMBER(AUG_26!G53),AUG_26!G53,0)+IF(ISNUMBER(SEP_26!G53),SEP_26!G53,0)+IF(ISNUMBER(OCT_26!G53),OCT_26!G53,0))/3)</f>
        <v>0</v>
      </c>
      <c r="N53" s="64">
        <f t="shared" si="5"/>
        <v>0</v>
      </c>
      <c r="O53" s="64">
        <f t="shared" si="6"/>
        <v>0</v>
      </c>
      <c r="P53" s="64">
        <f t="shared" si="7"/>
        <v>0</v>
      </c>
      <c r="Q53" s="65" t="str">
        <f t="shared" si="8"/>
        <v/>
      </c>
      <c r="R53" s="66" t="str">
        <f t="shared" si="9"/>
        <v>STOCKOUT</v>
      </c>
      <c r="S53" s="66" t="str">
        <f t="shared" si="10"/>
        <v>N/A</v>
      </c>
      <c r="T53" s="60"/>
    </row>
    <row r="54" spans="1:20" ht="16.5" customHeight="1" x14ac:dyDescent="0.35">
      <c r="A54" s="72" t="str">
        <f>IF(JAN_26!A54="","",JAN_26!A54)</f>
        <v>Cannulers</v>
      </c>
      <c r="B54" s="72" t="str">
        <f>IF(JAN_26!B54="","",JAN_26!B54)</f>
        <v>Item</v>
      </c>
      <c r="C54" s="55">
        <f>IF(JAN_26!C54="","",JAN_26!C54)</f>
        <v>500</v>
      </c>
      <c r="D54" s="55">
        <f>IF(SEP_26!A54="","",SEP_26!F54)</f>
        <v>42</v>
      </c>
      <c r="E54" s="61"/>
      <c r="F54" s="55">
        <f t="shared" si="0"/>
        <v>42</v>
      </c>
      <c r="G54" s="61"/>
      <c r="H54" s="61"/>
      <c r="I54" s="55">
        <f t="shared" si="1"/>
        <v>0</v>
      </c>
      <c r="J54" s="55" t="str">
        <f t="shared" si="2"/>
        <v/>
      </c>
      <c r="K54" s="55">
        <f t="shared" si="3"/>
        <v>0</v>
      </c>
      <c r="L54" s="55">
        <f t="shared" si="4"/>
        <v>21000</v>
      </c>
      <c r="M54" s="67">
        <f>IF(A54="",0,(IF(ISNUMBER(AUG_26!G54),AUG_26!G54,0)+IF(ISNUMBER(SEP_26!G54),SEP_26!G54,0)+IF(ISNUMBER(OCT_26!G54),OCT_26!G54,0))/3)</f>
        <v>0</v>
      </c>
      <c r="N54" s="67">
        <f t="shared" si="5"/>
        <v>0</v>
      </c>
      <c r="O54" s="67">
        <f t="shared" si="6"/>
        <v>0</v>
      </c>
      <c r="P54" s="67">
        <f t="shared" si="7"/>
        <v>0</v>
      </c>
      <c r="Q54" s="68" t="str">
        <f t="shared" si="8"/>
        <v/>
      </c>
      <c r="R54" s="69" t="str">
        <f t="shared" si="9"/>
        <v>OVERSTOCK</v>
      </c>
      <c r="S54" s="69" t="str">
        <f t="shared" si="10"/>
        <v>N/A</v>
      </c>
      <c r="T54" s="60"/>
    </row>
    <row r="55" spans="1:20" ht="16.5" customHeight="1" x14ac:dyDescent="0.35">
      <c r="A55" s="71" t="str">
        <f>IF(JAN_26!A55="","",JAN_26!A55)</f>
        <v>Captopril</v>
      </c>
      <c r="B55" s="71" t="str">
        <f>IF(JAN_26!B55="","",JAN_26!B55)</f>
        <v>tablet</v>
      </c>
      <c r="C55" s="53">
        <f>IF(JAN_26!C55="","",JAN_26!C55)</f>
        <v>25</v>
      </c>
      <c r="D55" s="53">
        <f>IF(SEP_26!A55="","",SEP_26!F55)</f>
        <v>0</v>
      </c>
      <c r="E55" s="61"/>
      <c r="F55" s="53">
        <f t="shared" si="0"/>
        <v>0</v>
      </c>
      <c r="G55" s="61"/>
      <c r="H55" s="61"/>
      <c r="I55" s="53">
        <f t="shared" si="1"/>
        <v>0</v>
      </c>
      <c r="J55" s="53" t="str">
        <f t="shared" si="2"/>
        <v/>
      </c>
      <c r="K55" s="53">
        <f t="shared" si="3"/>
        <v>0</v>
      </c>
      <c r="L55" s="53">
        <f t="shared" si="4"/>
        <v>0</v>
      </c>
      <c r="M55" s="64">
        <f>IF(A55="",0,(IF(ISNUMBER(AUG_26!G55),AUG_26!G55,0)+IF(ISNUMBER(SEP_26!G55),SEP_26!G55,0)+IF(ISNUMBER(OCT_26!G55),OCT_26!G55,0))/3)</f>
        <v>0</v>
      </c>
      <c r="N55" s="64">
        <f t="shared" si="5"/>
        <v>0</v>
      </c>
      <c r="O55" s="64">
        <f t="shared" si="6"/>
        <v>0</v>
      </c>
      <c r="P55" s="64">
        <f t="shared" si="7"/>
        <v>0</v>
      </c>
      <c r="Q55" s="65" t="str">
        <f t="shared" si="8"/>
        <v/>
      </c>
      <c r="R55" s="66" t="str">
        <f t="shared" si="9"/>
        <v>STOCKOUT</v>
      </c>
      <c r="S55" s="66" t="str">
        <f t="shared" si="10"/>
        <v>N/A</v>
      </c>
      <c r="T55" s="60"/>
    </row>
    <row r="56" spans="1:20" ht="16.5" customHeight="1" x14ac:dyDescent="0.35">
      <c r="A56" s="72" t="str">
        <f>IF(JAN_26!A56="","",JAN_26!A56)</f>
        <v>Carbocystein syrup 2%</v>
      </c>
      <c r="B56" s="72" t="str">
        <f>IF(JAN_26!B56="","",JAN_26!B56)</f>
        <v>bottle</v>
      </c>
      <c r="C56" s="55">
        <f>IF(JAN_26!C56="","",JAN_26!C56)</f>
        <v>1000</v>
      </c>
      <c r="D56" s="55">
        <f>IF(SEP_26!A56="","",SEP_26!F56)</f>
        <v>0</v>
      </c>
      <c r="E56" s="61"/>
      <c r="F56" s="55">
        <f t="shared" si="0"/>
        <v>0</v>
      </c>
      <c r="G56" s="61"/>
      <c r="H56" s="61"/>
      <c r="I56" s="55">
        <f t="shared" si="1"/>
        <v>0</v>
      </c>
      <c r="J56" s="55" t="str">
        <f t="shared" si="2"/>
        <v/>
      </c>
      <c r="K56" s="55">
        <f t="shared" si="3"/>
        <v>0</v>
      </c>
      <c r="L56" s="55">
        <f t="shared" si="4"/>
        <v>0</v>
      </c>
      <c r="M56" s="67">
        <f>IF(A56="",0,(IF(ISNUMBER(AUG_26!G56),AUG_26!G56,0)+IF(ISNUMBER(SEP_26!G56),SEP_26!G56,0)+IF(ISNUMBER(OCT_26!G56),OCT_26!G56,0))/3)</f>
        <v>0</v>
      </c>
      <c r="N56" s="67">
        <f t="shared" si="5"/>
        <v>0</v>
      </c>
      <c r="O56" s="67">
        <f t="shared" si="6"/>
        <v>0</v>
      </c>
      <c r="P56" s="67">
        <f t="shared" si="7"/>
        <v>0</v>
      </c>
      <c r="Q56" s="68" t="str">
        <f t="shared" si="8"/>
        <v/>
      </c>
      <c r="R56" s="69" t="str">
        <f t="shared" si="9"/>
        <v>STOCKOUT</v>
      </c>
      <c r="S56" s="69" t="str">
        <f t="shared" si="10"/>
        <v>N/A</v>
      </c>
      <c r="T56" s="60"/>
    </row>
    <row r="57" spans="1:20" ht="16.5" customHeight="1" x14ac:dyDescent="0.35">
      <c r="A57" s="71" t="str">
        <f>IF(JAN_26!A57="","",JAN_26!A57)</f>
        <v>Carbocystein syrup 5 %</v>
      </c>
      <c r="B57" s="71" t="str">
        <f>IF(JAN_26!B57="","",JAN_26!B57)</f>
        <v>bottle</v>
      </c>
      <c r="C57" s="53">
        <f>IF(JAN_26!C57="","",JAN_26!C57)</f>
        <v>1300</v>
      </c>
      <c r="D57" s="53">
        <f>IF(SEP_26!A57="","",SEP_26!F57)</f>
        <v>0</v>
      </c>
      <c r="E57" s="61"/>
      <c r="F57" s="53">
        <f t="shared" si="0"/>
        <v>0</v>
      </c>
      <c r="G57" s="61"/>
      <c r="H57" s="61"/>
      <c r="I57" s="53">
        <f t="shared" si="1"/>
        <v>0</v>
      </c>
      <c r="J57" s="53" t="str">
        <f t="shared" si="2"/>
        <v/>
      </c>
      <c r="K57" s="53">
        <f t="shared" si="3"/>
        <v>0</v>
      </c>
      <c r="L57" s="53">
        <f t="shared" si="4"/>
        <v>0</v>
      </c>
      <c r="M57" s="64">
        <f>IF(A57="",0,(IF(ISNUMBER(AUG_26!G57),AUG_26!G57,0)+IF(ISNUMBER(SEP_26!G57),SEP_26!G57,0)+IF(ISNUMBER(OCT_26!G57),OCT_26!G57,0))/3)</f>
        <v>0</v>
      </c>
      <c r="N57" s="64">
        <f t="shared" si="5"/>
        <v>0</v>
      </c>
      <c r="O57" s="64">
        <f t="shared" si="6"/>
        <v>0</v>
      </c>
      <c r="P57" s="64">
        <f t="shared" si="7"/>
        <v>0</v>
      </c>
      <c r="Q57" s="65" t="str">
        <f t="shared" si="8"/>
        <v/>
      </c>
      <c r="R57" s="66" t="str">
        <f t="shared" si="9"/>
        <v>STOCKOUT</v>
      </c>
      <c r="S57" s="66" t="str">
        <f t="shared" si="10"/>
        <v>N/A</v>
      </c>
      <c r="T57" s="60"/>
    </row>
    <row r="58" spans="1:20" ht="16.5" customHeight="1" x14ac:dyDescent="0.35">
      <c r="A58" s="72" t="str">
        <f>IF(JAN_26!A58="","",JAN_26!A58)</f>
        <v>Catheter</v>
      </c>
      <c r="B58" s="72" t="str">
        <f>IF(JAN_26!B58="","",JAN_26!B58)</f>
        <v>item</v>
      </c>
      <c r="C58" s="55">
        <f>IF(JAN_26!C58="","",JAN_26!C58)</f>
        <v>1500</v>
      </c>
      <c r="D58" s="55">
        <f>IF(SEP_26!A58="","",SEP_26!F58)</f>
        <v>0</v>
      </c>
      <c r="E58" s="61"/>
      <c r="F58" s="55">
        <f t="shared" si="0"/>
        <v>0</v>
      </c>
      <c r="G58" s="61"/>
      <c r="H58" s="61"/>
      <c r="I58" s="55">
        <f t="shared" si="1"/>
        <v>0</v>
      </c>
      <c r="J58" s="55" t="str">
        <f t="shared" si="2"/>
        <v/>
      </c>
      <c r="K58" s="55">
        <f t="shared" si="3"/>
        <v>0</v>
      </c>
      <c r="L58" s="55">
        <f t="shared" si="4"/>
        <v>0</v>
      </c>
      <c r="M58" s="67">
        <f>IF(A58="",0,(IF(ISNUMBER(AUG_26!G58),AUG_26!G58,0)+IF(ISNUMBER(SEP_26!G58),SEP_26!G58,0)+IF(ISNUMBER(OCT_26!G58),OCT_26!G58,0))/3)</f>
        <v>0</v>
      </c>
      <c r="N58" s="67">
        <f t="shared" si="5"/>
        <v>0</v>
      </c>
      <c r="O58" s="67">
        <f t="shared" si="6"/>
        <v>0</v>
      </c>
      <c r="P58" s="67">
        <f t="shared" si="7"/>
        <v>0</v>
      </c>
      <c r="Q58" s="68" t="str">
        <f t="shared" si="8"/>
        <v/>
      </c>
      <c r="R58" s="69" t="str">
        <f t="shared" si="9"/>
        <v>STOCKOUT</v>
      </c>
      <c r="S58" s="69" t="str">
        <f t="shared" si="10"/>
        <v>N/A</v>
      </c>
      <c r="T58" s="60"/>
    </row>
    <row r="59" spans="1:20" ht="16.5" customHeight="1" x14ac:dyDescent="0.35">
      <c r="A59" s="71" t="str">
        <f>IF(JAN_26!A59="","",JAN_26!A59)</f>
        <v>cefazoline</v>
      </c>
      <c r="B59" s="71" t="str">
        <f>IF(JAN_26!B59="","",JAN_26!B59)</f>
        <v>amp</v>
      </c>
      <c r="C59" s="53">
        <f>IF(JAN_26!C59="","",JAN_26!C59)</f>
        <v>500</v>
      </c>
      <c r="D59" s="53">
        <f>IF(SEP_26!A59="","",SEP_26!F59)</f>
        <v>0</v>
      </c>
      <c r="E59" s="61"/>
      <c r="F59" s="53">
        <f t="shared" si="0"/>
        <v>0</v>
      </c>
      <c r="G59" s="61"/>
      <c r="H59" s="61"/>
      <c r="I59" s="53">
        <f t="shared" si="1"/>
        <v>0</v>
      </c>
      <c r="J59" s="53" t="str">
        <f t="shared" si="2"/>
        <v/>
      </c>
      <c r="K59" s="53">
        <f t="shared" si="3"/>
        <v>0</v>
      </c>
      <c r="L59" s="53">
        <f t="shared" si="4"/>
        <v>0</v>
      </c>
      <c r="M59" s="64">
        <f>IF(A59="",0,(IF(ISNUMBER(AUG_26!G59),AUG_26!G59,0)+IF(ISNUMBER(SEP_26!G59),SEP_26!G59,0)+IF(ISNUMBER(OCT_26!G59),OCT_26!G59,0))/3)</f>
        <v>0</v>
      </c>
      <c r="N59" s="64">
        <f t="shared" si="5"/>
        <v>0</v>
      </c>
      <c r="O59" s="64">
        <f t="shared" si="6"/>
        <v>0</v>
      </c>
      <c r="P59" s="64">
        <f t="shared" si="7"/>
        <v>0</v>
      </c>
      <c r="Q59" s="65" t="str">
        <f t="shared" si="8"/>
        <v/>
      </c>
      <c r="R59" s="66" t="str">
        <f t="shared" si="9"/>
        <v>STOCKOUT</v>
      </c>
      <c r="S59" s="66" t="str">
        <f t="shared" si="10"/>
        <v>N/A</v>
      </c>
      <c r="T59" s="60"/>
    </row>
    <row r="60" spans="1:20" ht="16.5" customHeight="1" x14ac:dyDescent="0.35">
      <c r="A60" s="72" t="str">
        <f>IF(JAN_26!A60="","",JAN_26!A60)</f>
        <v>cefixime sp</v>
      </c>
      <c r="B60" s="72" t="str">
        <f>IF(JAN_26!B60="","",JAN_26!B60)</f>
        <v>bottle</v>
      </c>
      <c r="C60" s="55">
        <f>IF(JAN_26!C60="","",JAN_26!C60)</f>
        <v>6000</v>
      </c>
      <c r="D60" s="55">
        <f>IF(SEP_26!A60="","",SEP_26!F60)</f>
        <v>0</v>
      </c>
      <c r="E60" s="61"/>
      <c r="F60" s="55">
        <f t="shared" si="0"/>
        <v>0</v>
      </c>
      <c r="G60" s="61"/>
      <c r="H60" s="61"/>
      <c r="I60" s="55">
        <f t="shared" si="1"/>
        <v>0</v>
      </c>
      <c r="J60" s="55" t="str">
        <f t="shared" si="2"/>
        <v/>
      </c>
      <c r="K60" s="55">
        <f t="shared" si="3"/>
        <v>0</v>
      </c>
      <c r="L60" s="55">
        <f t="shared" si="4"/>
        <v>0</v>
      </c>
      <c r="M60" s="67">
        <f>IF(A60="",0,(IF(ISNUMBER(AUG_26!G60),AUG_26!G60,0)+IF(ISNUMBER(SEP_26!G60),SEP_26!G60,0)+IF(ISNUMBER(OCT_26!G60),OCT_26!G60,0))/3)</f>
        <v>0</v>
      </c>
      <c r="N60" s="67">
        <f t="shared" si="5"/>
        <v>0</v>
      </c>
      <c r="O60" s="67">
        <f t="shared" si="6"/>
        <v>0</v>
      </c>
      <c r="P60" s="67">
        <f t="shared" si="7"/>
        <v>0</v>
      </c>
      <c r="Q60" s="68" t="str">
        <f t="shared" si="8"/>
        <v/>
      </c>
      <c r="R60" s="69" t="str">
        <f t="shared" si="9"/>
        <v>STOCKOUT</v>
      </c>
      <c r="S60" s="69" t="str">
        <f t="shared" si="10"/>
        <v>N/A</v>
      </c>
      <c r="T60" s="60"/>
    </row>
    <row r="61" spans="1:20" ht="16.5" customHeight="1" x14ac:dyDescent="0.35">
      <c r="A61" s="71" t="str">
        <f>IF(JAN_26!A61="","",JAN_26!A61)</f>
        <v>Cefixime tabs</v>
      </c>
      <c r="B61" s="71" t="str">
        <f>IF(JAN_26!B61="","",JAN_26!B61)</f>
        <v>tablet</v>
      </c>
      <c r="C61" s="53">
        <f>IF(JAN_26!C61="","",JAN_26!C61)</f>
        <v>600</v>
      </c>
      <c r="D61" s="53">
        <f>IF(SEP_26!A61="","",SEP_26!F61)</f>
        <v>0</v>
      </c>
      <c r="E61" s="61"/>
      <c r="F61" s="53">
        <f t="shared" si="0"/>
        <v>0</v>
      </c>
      <c r="G61" s="61"/>
      <c r="H61" s="61"/>
      <c r="I61" s="53">
        <f t="shared" si="1"/>
        <v>0</v>
      </c>
      <c r="J61" s="53" t="str">
        <f t="shared" si="2"/>
        <v/>
      </c>
      <c r="K61" s="53">
        <f t="shared" si="3"/>
        <v>0</v>
      </c>
      <c r="L61" s="53">
        <f t="shared" si="4"/>
        <v>0</v>
      </c>
      <c r="M61" s="64">
        <f>IF(A61="",0,(IF(ISNUMBER(AUG_26!G61),AUG_26!G61,0)+IF(ISNUMBER(SEP_26!G61),SEP_26!G61,0)+IF(ISNUMBER(OCT_26!G61),OCT_26!G61,0))/3)</f>
        <v>0</v>
      </c>
      <c r="N61" s="64">
        <f t="shared" si="5"/>
        <v>0</v>
      </c>
      <c r="O61" s="64">
        <f t="shared" si="6"/>
        <v>0</v>
      </c>
      <c r="P61" s="64">
        <f t="shared" si="7"/>
        <v>0</v>
      </c>
      <c r="Q61" s="65" t="str">
        <f t="shared" si="8"/>
        <v/>
      </c>
      <c r="R61" s="66" t="str">
        <f t="shared" si="9"/>
        <v>STOCKOUT</v>
      </c>
      <c r="S61" s="66" t="str">
        <f t="shared" si="10"/>
        <v>N/A</v>
      </c>
      <c r="T61" s="60"/>
    </row>
    <row r="62" spans="1:20" ht="16.5" customHeight="1" x14ac:dyDescent="0.35">
      <c r="A62" s="72" t="str">
        <f>IF(JAN_26!A62="","",JAN_26!A62)</f>
        <v>Ceftriaxone inj</v>
      </c>
      <c r="B62" s="72" t="str">
        <f>IF(JAN_26!B62="","",JAN_26!B62)</f>
        <v>vial</v>
      </c>
      <c r="C62" s="55">
        <f>IF(JAN_26!C62="","",JAN_26!C62)</f>
        <v>600</v>
      </c>
      <c r="D62" s="55">
        <f>IF(SEP_26!A62="","",SEP_26!F62)</f>
        <v>151</v>
      </c>
      <c r="E62" s="61"/>
      <c r="F62" s="55">
        <f t="shared" si="0"/>
        <v>151</v>
      </c>
      <c r="G62" s="61"/>
      <c r="H62" s="61"/>
      <c r="I62" s="55">
        <f t="shared" si="1"/>
        <v>0</v>
      </c>
      <c r="J62" s="55" t="str">
        <f t="shared" si="2"/>
        <v/>
      </c>
      <c r="K62" s="55">
        <f t="shared" si="3"/>
        <v>0</v>
      </c>
      <c r="L62" s="55">
        <f t="shared" si="4"/>
        <v>90600</v>
      </c>
      <c r="M62" s="67">
        <f>IF(A62="",0,(IF(ISNUMBER(AUG_26!G62),AUG_26!G62,0)+IF(ISNUMBER(SEP_26!G62),SEP_26!G62,0)+IF(ISNUMBER(OCT_26!G62),OCT_26!G62,0))/3)</f>
        <v>0</v>
      </c>
      <c r="N62" s="67">
        <f t="shared" si="5"/>
        <v>0</v>
      </c>
      <c r="O62" s="67">
        <f t="shared" si="6"/>
        <v>0</v>
      </c>
      <c r="P62" s="67">
        <f t="shared" si="7"/>
        <v>0</v>
      </c>
      <c r="Q62" s="68" t="str">
        <f t="shared" si="8"/>
        <v/>
      </c>
      <c r="R62" s="69" t="str">
        <f t="shared" si="9"/>
        <v>OVERSTOCK</v>
      </c>
      <c r="S62" s="69" t="str">
        <f t="shared" si="10"/>
        <v>N/A</v>
      </c>
      <c r="T62" s="60"/>
    </row>
    <row r="63" spans="1:20" ht="16.5" customHeight="1" x14ac:dyDescent="0.35">
      <c r="A63" s="71" t="str">
        <f>IF(JAN_26!A63="","",JAN_26!A63)</f>
        <v>Chlorpheniramine tablets</v>
      </c>
      <c r="B63" s="71" t="str">
        <f>IF(JAN_26!B63="","",JAN_26!B63)</f>
        <v>tablet</v>
      </c>
      <c r="C63" s="53">
        <f>IF(JAN_26!C63="","",JAN_26!C63)</f>
        <v>15</v>
      </c>
      <c r="D63" s="53">
        <f>IF(SEP_26!A63="","",SEP_26!F63)</f>
        <v>1330</v>
      </c>
      <c r="E63" s="61"/>
      <c r="F63" s="53">
        <f t="shared" si="0"/>
        <v>1330</v>
      </c>
      <c r="G63" s="61"/>
      <c r="H63" s="61"/>
      <c r="I63" s="53">
        <f t="shared" si="1"/>
        <v>0</v>
      </c>
      <c r="J63" s="53" t="str">
        <f t="shared" si="2"/>
        <v/>
      </c>
      <c r="K63" s="53">
        <f t="shared" si="3"/>
        <v>0</v>
      </c>
      <c r="L63" s="53">
        <f t="shared" si="4"/>
        <v>19950</v>
      </c>
      <c r="M63" s="64">
        <f>IF(A63="",0,(IF(ISNUMBER(AUG_26!G63),AUG_26!G63,0)+IF(ISNUMBER(SEP_26!G63),SEP_26!G63,0)+IF(ISNUMBER(OCT_26!G63),OCT_26!G63,0))/3)</f>
        <v>0</v>
      </c>
      <c r="N63" s="64">
        <f t="shared" si="5"/>
        <v>0</v>
      </c>
      <c r="O63" s="64">
        <f t="shared" si="6"/>
        <v>0</v>
      </c>
      <c r="P63" s="64">
        <f t="shared" si="7"/>
        <v>0</v>
      </c>
      <c r="Q63" s="65" t="str">
        <f t="shared" si="8"/>
        <v/>
      </c>
      <c r="R63" s="66" t="str">
        <f t="shared" si="9"/>
        <v>OVERSTOCK</v>
      </c>
      <c r="S63" s="66" t="str">
        <f t="shared" si="10"/>
        <v>N/A</v>
      </c>
      <c r="T63" s="60"/>
    </row>
    <row r="64" spans="1:20" ht="16.5" customHeight="1" x14ac:dyDescent="0.35">
      <c r="A64" s="72" t="str">
        <f>IF(JAN_26!A64="","",JAN_26!A64)</f>
        <v>Cimetidine Injection</v>
      </c>
      <c r="B64" s="72" t="str">
        <f>IF(JAN_26!B64="","",JAN_26!B64)</f>
        <v>box</v>
      </c>
      <c r="C64" s="55">
        <f>IF(JAN_26!C64="","",JAN_26!C64)</f>
        <v>500</v>
      </c>
      <c r="D64" s="55">
        <f>IF(SEP_26!A64="","",SEP_26!F64)</f>
        <v>0</v>
      </c>
      <c r="E64" s="61"/>
      <c r="F64" s="55">
        <f t="shared" si="0"/>
        <v>0</v>
      </c>
      <c r="G64" s="61"/>
      <c r="H64" s="61"/>
      <c r="I64" s="55">
        <f t="shared" si="1"/>
        <v>0</v>
      </c>
      <c r="J64" s="55" t="str">
        <f t="shared" si="2"/>
        <v/>
      </c>
      <c r="K64" s="55">
        <f t="shared" si="3"/>
        <v>0</v>
      </c>
      <c r="L64" s="55">
        <f t="shared" si="4"/>
        <v>0</v>
      </c>
      <c r="M64" s="67">
        <f>IF(A64="",0,(IF(ISNUMBER(AUG_26!G64),AUG_26!G64,0)+IF(ISNUMBER(SEP_26!G64),SEP_26!G64,0)+IF(ISNUMBER(OCT_26!G64),OCT_26!G64,0))/3)</f>
        <v>0</v>
      </c>
      <c r="N64" s="67">
        <f t="shared" si="5"/>
        <v>0</v>
      </c>
      <c r="O64" s="67">
        <f t="shared" si="6"/>
        <v>0</v>
      </c>
      <c r="P64" s="67">
        <f t="shared" si="7"/>
        <v>0</v>
      </c>
      <c r="Q64" s="68" t="str">
        <f t="shared" si="8"/>
        <v/>
      </c>
      <c r="R64" s="69" t="str">
        <f t="shared" si="9"/>
        <v>STOCKOUT</v>
      </c>
      <c r="S64" s="69" t="str">
        <f t="shared" si="10"/>
        <v>N/A</v>
      </c>
      <c r="T64" s="60"/>
    </row>
    <row r="65" spans="1:20" ht="16.5" customHeight="1" x14ac:dyDescent="0.35">
      <c r="A65" s="71" t="str">
        <f>IF(JAN_26!A65="","",JAN_26!A65)</f>
        <v>cinclamox tabs</v>
      </c>
      <c r="B65" s="71" t="str">
        <f>IF(JAN_26!B65="","",JAN_26!B65)</f>
        <v>tablet</v>
      </c>
      <c r="C65" s="53">
        <f>IF(JAN_26!C65="","",JAN_26!C65)</f>
        <v>340</v>
      </c>
      <c r="D65" s="53">
        <f>IF(SEP_26!A65="","",SEP_26!F65)</f>
        <v>0</v>
      </c>
      <c r="E65" s="61"/>
      <c r="F65" s="53">
        <f t="shared" si="0"/>
        <v>0</v>
      </c>
      <c r="G65" s="61"/>
      <c r="H65" s="61"/>
      <c r="I65" s="53">
        <f t="shared" si="1"/>
        <v>0</v>
      </c>
      <c r="J65" s="53" t="str">
        <f t="shared" si="2"/>
        <v/>
      </c>
      <c r="K65" s="53">
        <f t="shared" si="3"/>
        <v>0</v>
      </c>
      <c r="L65" s="53">
        <f t="shared" si="4"/>
        <v>0</v>
      </c>
      <c r="M65" s="64">
        <f>IF(A65="",0,(IF(ISNUMBER(AUG_26!G65),AUG_26!G65,0)+IF(ISNUMBER(SEP_26!G65),SEP_26!G65,0)+IF(ISNUMBER(OCT_26!G65),OCT_26!G65,0))/3)</f>
        <v>0</v>
      </c>
      <c r="N65" s="64">
        <f t="shared" si="5"/>
        <v>0</v>
      </c>
      <c r="O65" s="64">
        <f t="shared" si="6"/>
        <v>0</v>
      </c>
      <c r="P65" s="64">
        <f t="shared" si="7"/>
        <v>0</v>
      </c>
      <c r="Q65" s="65" t="str">
        <f t="shared" si="8"/>
        <v/>
      </c>
      <c r="R65" s="66" t="str">
        <f t="shared" si="9"/>
        <v>STOCKOUT</v>
      </c>
      <c r="S65" s="66" t="str">
        <f t="shared" si="10"/>
        <v>N/A</v>
      </c>
      <c r="T65" s="60"/>
    </row>
    <row r="66" spans="1:20" ht="16.5" customHeight="1" x14ac:dyDescent="0.35">
      <c r="A66" s="72" t="str">
        <f>IF(JAN_26!A66="","",JAN_26!A66)</f>
        <v>Ciprofloxacine (500 mg)</v>
      </c>
      <c r="B66" s="72" t="str">
        <f>IF(JAN_26!B66="","",JAN_26!B66)</f>
        <v>tablet</v>
      </c>
      <c r="C66" s="55">
        <f>IF(JAN_26!C66="","",JAN_26!C66)</f>
        <v>80</v>
      </c>
      <c r="D66" s="55">
        <f>IF(SEP_26!A66="","",SEP_26!F66)</f>
        <v>480</v>
      </c>
      <c r="E66" s="61"/>
      <c r="F66" s="55">
        <f t="shared" si="0"/>
        <v>480</v>
      </c>
      <c r="G66" s="61"/>
      <c r="H66" s="61"/>
      <c r="I66" s="55">
        <f t="shared" si="1"/>
        <v>0</v>
      </c>
      <c r="J66" s="55" t="str">
        <f t="shared" si="2"/>
        <v/>
      </c>
      <c r="K66" s="55">
        <f t="shared" si="3"/>
        <v>0</v>
      </c>
      <c r="L66" s="55">
        <f t="shared" si="4"/>
        <v>38400</v>
      </c>
      <c r="M66" s="67">
        <f>IF(A66="",0,(IF(ISNUMBER(AUG_26!G66),AUG_26!G66,0)+IF(ISNUMBER(SEP_26!G66),SEP_26!G66,0)+IF(ISNUMBER(OCT_26!G66),OCT_26!G66,0))/3)</f>
        <v>0</v>
      </c>
      <c r="N66" s="67">
        <f t="shared" si="5"/>
        <v>0</v>
      </c>
      <c r="O66" s="67">
        <f t="shared" si="6"/>
        <v>0</v>
      </c>
      <c r="P66" s="67">
        <f t="shared" si="7"/>
        <v>0</v>
      </c>
      <c r="Q66" s="68" t="str">
        <f t="shared" si="8"/>
        <v/>
      </c>
      <c r="R66" s="69" t="str">
        <f t="shared" si="9"/>
        <v>OVERSTOCK</v>
      </c>
      <c r="S66" s="69" t="str">
        <f t="shared" si="10"/>
        <v>N/A</v>
      </c>
      <c r="T66" s="60"/>
    </row>
    <row r="67" spans="1:20" ht="16.5" customHeight="1" x14ac:dyDescent="0.35">
      <c r="A67" s="71" t="str">
        <f>IF(JAN_26!A67="","",JAN_26!A67)</f>
        <v>Clacium gluconate inj</v>
      </c>
      <c r="B67" s="71" t="str">
        <f>IF(JAN_26!B67="","",JAN_26!B67)</f>
        <v>amp</v>
      </c>
      <c r="C67" s="53">
        <f>IF(JAN_26!C67="","",JAN_26!C67)</f>
        <v>100</v>
      </c>
      <c r="D67" s="53">
        <f>IF(SEP_26!A67="","",SEP_26!F67)</f>
        <v>100</v>
      </c>
      <c r="E67" s="61"/>
      <c r="F67" s="53">
        <f t="shared" ref="F67:F130" si="11">IF(A67="","",D67+IF(ISNUMBER(E67),E67,0)-IF(ISNUMBER(G67),G67,0))</f>
        <v>100</v>
      </c>
      <c r="G67" s="61"/>
      <c r="H67" s="61"/>
      <c r="I67" s="53">
        <f t="shared" ref="I67:I130" si="12">IF(AND(ISNUMBER(G67),ISNUMBER(C67)),G67*C67,0)</f>
        <v>0</v>
      </c>
      <c r="J67" s="53" t="str">
        <f t="shared" ref="J67:J130" si="13">IF(AND(ISNUMBER(G67),ISNUMBER(H67)),H67-I67,"")</f>
        <v/>
      </c>
      <c r="K67" s="53">
        <f t="shared" ref="K67:K130" si="14">IF(OR(A67="",M67=0),0,MAX(O67-F67,0))</f>
        <v>0</v>
      </c>
      <c r="L67" s="53">
        <f t="shared" ref="L67:L130" si="15">IF(AND(ISNUMBER(C67),ISNUMBER(F67)),F67*C67,0)</f>
        <v>10000</v>
      </c>
      <c r="M67" s="64">
        <f>IF(A67="",0,(IF(ISNUMBER(AUG_26!G67),AUG_26!G67,0)+IF(ISNUMBER(SEP_26!G67),SEP_26!G67,0)+IF(ISNUMBER(OCT_26!G67),OCT_26!G67,0))/3)</f>
        <v>0</v>
      </c>
      <c r="N67" s="64">
        <f t="shared" ref="N67:N130" si="16">IF(M67=0,0,M67*Lead_Time_Months)</f>
        <v>0</v>
      </c>
      <c r="O67" s="64">
        <f t="shared" ref="O67:O130" si="17">IF(M67=0,0,M67*Max_Stock_Months)</f>
        <v>0</v>
      </c>
      <c r="P67" s="64">
        <f t="shared" ref="P67:P130" si="18">IF(M67=0,0,M67*Security_Stock_Months)</f>
        <v>0</v>
      </c>
      <c r="Q67" s="65" t="str">
        <f t="shared" ref="Q67:Q130" si="19">IF(OR(A67="",M67=0,F67&lt;=0),"",ROUND(F67/M67,1))</f>
        <v/>
      </c>
      <c r="R67" s="66" t="str">
        <f t="shared" ref="R67:R130" si="20">IF(A67="","",IF(F67&lt;=0,"STOCKOUT",IF(F67&lt;=P67,"LOW STOCK",IF(F67&gt;O67,"OVERSTOCK","ADEQUATE"))))</f>
        <v>OVERSTOCK</v>
      </c>
      <c r="S67" s="66" t="str">
        <f t="shared" ref="S67:S130" si="21">IF(AND(ISNUMBER(G67),ISNUMBER(H67)),IF(J67&gt;=0,"BALANCED","DEFICIT"),"N/A")</f>
        <v>N/A</v>
      </c>
      <c r="T67" s="60"/>
    </row>
    <row r="68" spans="1:20" ht="16.5" customHeight="1" x14ac:dyDescent="0.35">
      <c r="A68" s="72" t="str">
        <f>IF(JAN_26!A68="","",JAN_26!A68)</f>
        <v>Clarinex  adult</v>
      </c>
      <c r="B68" s="72" t="str">
        <f>IF(JAN_26!B68="","",JAN_26!B68)</f>
        <v>bottle</v>
      </c>
      <c r="C68" s="55">
        <f>IF(JAN_26!C68="","",JAN_26!C68)</f>
        <v>1500</v>
      </c>
      <c r="D68" s="55">
        <f>IF(SEP_26!A68="","",SEP_26!F68)</f>
        <v>0</v>
      </c>
      <c r="E68" s="61"/>
      <c r="F68" s="55">
        <f t="shared" si="11"/>
        <v>0</v>
      </c>
      <c r="G68" s="61"/>
      <c r="H68" s="61"/>
      <c r="I68" s="55">
        <f t="shared" si="12"/>
        <v>0</v>
      </c>
      <c r="J68" s="55" t="str">
        <f t="shared" si="13"/>
        <v/>
      </c>
      <c r="K68" s="55">
        <f t="shared" si="14"/>
        <v>0</v>
      </c>
      <c r="L68" s="55">
        <f t="shared" si="15"/>
        <v>0</v>
      </c>
      <c r="M68" s="67">
        <f>IF(A68="",0,(IF(ISNUMBER(AUG_26!G68),AUG_26!G68,0)+IF(ISNUMBER(SEP_26!G68),SEP_26!G68,0)+IF(ISNUMBER(OCT_26!G68),OCT_26!G68,0))/3)</f>
        <v>0</v>
      </c>
      <c r="N68" s="67">
        <f t="shared" si="16"/>
        <v>0</v>
      </c>
      <c r="O68" s="67">
        <f t="shared" si="17"/>
        <v>0</v>
      </c>
      <c r="P68" s="67">
        <f t="shared" si="18"/>
        <v>0</v>
      </c>
      <c r="Q68" s="68" t="str">
        <f t="shared" si="19"/>
        <v/>
      </c>
      <c r="R68" s="69" t="str">
        <f t="shared" si="20"/>
        <v>STOCKOUT</v>
      </c>
      <c r="S68" s="69" t="str">
        <f t="shared" si="21"/>
        <v>N/A</v>
      </c>
      <c r="T68" s="60"/>
    </row>
    <row r="69" spans="1:20" ht="16.5" customHeight="1" x14ac:dyDescent="0.35">
      <c r="A69" s="71" t="str">
        <f>IF(JAN_26!A69="","",JAN_26!A69)</f>
        <v>Clarinex  infant</v>
      </c>
      <c r="B69" s="71" t="str">
        <f>IF(JAN_26!B69="","",JAN_26!B69)</f>
        <v>bottle</v>
      </c>
      <c r="C69" s="53">
        <f>IF(JAN_26!C69="","",JAN_26!C69)</f>
        <v>1000</v>
      </c>
      <c r="D69" s="53">
        <f>IF(SEP_26!A69="","",SEP_26!F69)</f>
        <v>0</v>
      </c>
      <c r="E69" s="61"/>
      <c r="F69" s="53">
        <f t="shared" si="11"/>
        <v>0</v>
      </c>
      <c r="G69" s="61"/>
      <c r="H69" s="61"/>
      <c r="I69" s="53">
        <f t="shared" si="12"/>
        <v>0</v>
      </c>
      <c r="J69" s="53" t="str">
        <f t="shared" si="13"/>
        <v/>
      </c>
      <c r="K69" s="53">
        <f t="shared" si="14"/>
        <v>0</v>
      </c>
      <c r="L69" s="53">
        <f t="shared" si="15"/>
        <v>0</v>
      </c>
      <c r="M69" s="64">
        <f>IF(A69="",0,(IF(ISNUMBER(AUG_26!G69),AUG_26!G69,0)+IF(ISNUMBER(SEP_26!G69),SEP_26!G69,0)+IF(ISNUMBER(OCT_26!G69),OCT_26!G69,0))/3)</f>
        <v>0</v>
      </c>
      <c r="N69" s="64">
        <f t="shared" si="16"/>
        <v>0</v>
      </c>
      <c r="O69" s="64">
        <f t="shared" si="17"/>
        <v>0</v>
      </c>
      <c r="P69" s="64">
        <f t="shared" si="18"/>
        <v>0</v>
      </c>
      <c r="Q69" s="65" t="str">
        <f t="shared" si="19"/>
        <v/>
      </c>
      <c r="R69" s="66" t="str">
        <f t="shared" si="20"/>
        <v>STOCKOUT</v>
      </c>
      <c r="S69" s="66" t="str">
        <f t="shared" si="21"/>
        <v>N/A</v>
      </c>
      <c r="T69" s="60"/>
    </row>
    <row r="70" spans="1:20" ht="16.5" customHeight="1" x14ac:dyDescent="0.35">
      <c r="A70" s="72" t="str">
        <f>IF(JAN_26!A70="","",JAN_26!A70)</f>
        <v>CLAVICIN</v>
      </c>
      <c r="B70" s="72" t="str">
        <f>IF(JAN_26!B70="","",JAN_26!B70)</f>
        <v>infusion</v>
      </c>
      <c r="C70" s="55">
        <f>IF(JAN_26!C70="","",JAN_26!C70)</f>
        <v>1000</v>
      </c>
      <c r="D70" s="55">
        <f>IF(SEP_26!A70="","",SEP_26!F70)</f>
        <v>0</v>
      </c>
      <c r="E70" s="61"/>
      <c r="F70" s="55">
        <f t="shared" si="11"/>
        <v>0</v>
      </c>
      <c r="G70" s="61"/>
      <c r="H70" s="61"/>
      <c r="I70" s="55">
        <f t="shared" si="12"/>
        <v>0</v>
      </c>
      <c r="J70" s="55" t="str">
        <f t="shared" si="13"/>
        <v/>
      </c>
      <c r="K70" s="55">
        <f t="shared" si="14"/>
        <v>0</v>
      </c>
      <c r="L70" s="55">
        <f t="shared" si="15"/>
        <v>0</v>
      </c>
      <c r="M70" s="67">
        <f>IF(A70="",0,(IF(ISNUMBER(AUG_26!G70),AUG_26!G70,0)+IF(ISNUMBER(SEP_26!G70),SEP_26!G70,0)+IF(ISNUMBER(OCT_26!G70),OCT_26!G70,0))/3)</f>
        <v>0</v>
      </c>
      <c r="N70" s="67">
        <f t="shared" si="16"/>
        <v>0</v>
      </c>
      <c r="O70" s="67">
        <f t="shared" si="17"/>
        <v>0</v>
      </c>
      <c r="P70" s="67">
        <f t="shared" si="18"/>
        <v>0</v>
      </c>
      <c r="Q70" s="68" t="str">
        <f t="shared" si="19"/>
        <v/>
      </c>
      <c r="R70" s="69" t="str">
        <f t="shared" si="20"/>
        <v>STOCKOUT</v>
      </c>
      <c r="S70" s="69" t="str">
        <f t="shared" si="21"/>
        <v>N/A</v>
      </c>
      <c r="T70" s="60"/>
    </row>
    <row r="71" spans="1:20" ht="16.5" customHeight="1" x14ac:dyDescent="0.35">
      <c r="A71" s="71" t="str">
        <f>IF(JAN_26!A71="","",JAN_26!A71)</f>
        <v>Clindamycin</v>
      </c>
      <c r="B71" s="71" t="str">
        <f>IF(JAN_26!B71="","",JAN_26!B71)</f>
        <v>tab</v>
      </c>
      <c r="C71" s="53">
        <f>IF(JAN_26!C71="","",JAN_26!C71)</f>
        <v>25</v>
      </c>
      <c r="D71" s="53">
        <f>IF(SEP_26!A71="","",SEP_26!F71)</f>
        <v>0</v>
      </c>
      <c r="E71" s="61"/>
      <c r="F71" s="53">
        <f t="shared" si="11"/>
        <v>0</v>
      </c>
      <c r="G71" s="61"/>
      <c r="H71" s="61"/>
      <c r="I71" s="53">
        <f t="shared" si="12"/>
        <v>0</v>
      </c>
      <c r="J71" s="53" t="str">
        <f t="shared" si="13"/>
        <v/>
      </c>
      <c r="K71" s="53">
        <f t="shared" si="14"/>
        <v>0</v>
      </c>
      <c r="L71" s="53">
        <f t="shared" si="15"/>
        <v>0</v>
      </c>
      <c r="M71" s="64">
        <f>IF(A71="",0,(IF(ISNUMBER(AUG_26!G71),AUG_26!G71,0)+IF(ISNUMBER(SEP_26!G71),SEP_26!G71,0)+IF(ISNUMBER(OCT_26!G71),OCT_26!G71,0))/3)</f>
        <v>0</v>
      </c>
      <c r="N71" s="64">
        <f t="shared" si="16"/>
        <v>0</v>
      </c>
      <c r="O71" s="64">
        <f t="shared" si="17"/>
        <v>0</v>
      </c>
      <c r="P71" s="64">
        <f t="shared" si="18"/>
        <v>0</v>
      </c>
      <c r="Q71" s="65" t="str">
        <f t="shared" si="19"/>
        <v/>
      </c>
      <c r="R71" s="66" t="str">
        <f t="shared" si="20"/>
        <v>STOCKOUT</v>
      </c>
      <c r="S71" s="66" t="str">
        <f t="shared" si="21"/>
        <v>N/A</v>
      </c>
      <c r="T71" s="60"/>
    </row>
    <row r="72" spans="1:20" ht="16.5" customHeight="1" x14ac:dyDescent="0.35">
      <c r="A72" s="72" t="str">
        <f>IF(JAN_26!A72="","",JAN_26!A72)</f>
        <v>Cloxacillin 250mg</v>
      </c>
      <c r="B72" s="72" t="str">
        <f>IF(JAN_26!B72="","",JAN_26!B72)</f>
        <v>tablet</v>
      </c>
      <c r="C72" s="55">
        <f>IF(JAN_26!C72="","",JAN_26!C72)</f>
        <v>40</v>
      </c>
      <c r="D72" s="55">
        <f>IF(SEP_26!A72="","",SEP_26!F72)</f>
        <v>0</v>
      </c>
      <c r="E72" s="61"/>
      <c r="F72" s="55">
        <f t="shared" si="11"/>
        <v>0</v>
      </c>
      <c r="G72" s="61"/>
      <c r="H72" s="61"/>
      <c r="I72" s="55">
        <f t="shared" si="12"/>
        <v>0</v>
      </c>
      <c r="J72" s="55" t="str">
        <f t="shared" si="13"/>
        <v/>
      </c>
      <c r="K72" s="55">
        <f t="shared" si="14"/>
        <v>0</v>
      </c>
      <c r="L72" s="55">
        <f t="shared" si="15"/>
        <v>0</v>
      </c>
      <c r="M72" s="67">
        <f>IF(A72="",0,(IF(ISNUMBER(AUG_26!G72),AUG_26!G72,0)+IF(ISNUMBER(SEP_26!G72),SEP_26!G72,0)+IF(ISNUMBER(OCT_26!G72),OCT_26!G72,0))/3)</f>
        <v>0</v>
      </c>
      <c r="N72" s="67">
        <f t="shared" si="16"/>
        <v>0</v>
      </c>
      <c r="O72" s="67">
        <f t="shared" si="17"/>
        <v>0</v>
      </c>
      <c r="P72" s="67">
        <f t="shared" si="18"/>
        <v>0</v>
      </c>
      <c r="Q72" s="68" t="str">
        <f t="shared" si="19"/>
        <v/>
      </c>
      <c r="R72" s="69" t="str">
        <f t="shared" si="20"/>
        <v>STOCKOUT</v>
      </c>
      <c r="S72" s="69" t="str">
        <f t="shared" si="21"/>
        <v>N/A</v>
      </c>
      <c r="T72" s="60"/>
    </row>
    <row r="73" spans="1:20" ht="16.5" customHeight="1" x14ac:dyDescent="0.35">
      <c r="A73" s="71" t="str">
        <f>IF(JAN_26!A73="","",JAN_26!A73)</f>
        <v>Cloxacillin 500mg</v>
      </c>
      <c r="B73" s="71" t="str">
        <f>IF(JAN_26!B73="","",JAN_26!B73)</f>
        <v>tablet</v>
      </c>
      <c r="C73" s="53">
        <f>IF(JAN_26!C73="","",JAN_26!C73)</f>
        <v>80</v>
      </c>
      <c r="D73" s="53">
        <f>IF(SEP_26!A73="","",SEP_26!F73)</f>
        <v>460</v>
      </c>
      <c r="E73" s="61"/>
      <c r="F73" s="53">
        <f t="shared" si="11"/>
        <v>460</v>
      </c>
      <c r="G73" s="61"/>
      <c r="H73" s="61"/>
      <c r="I73" s="53">
        <f t="shared" si="12"/>
        <v>0</v>
      </c>
      <c r="J73" s="53" t="str">
        <f t="shared" si="13"/>
        <v/>
      </c>
      <c r="K73" s="53">
        <f t="shared" si="14"/>
        <v>0</v>
      </c>
      <c r="L73" s="53">
        <f t="shared" si="15"/>
        <v>36800</v>
      </c>
      <c r="M73" s="64">
        <f>IF(A73="",0,(IF(ISNUMBER(AUG_26!G73),AUG_26!G73,0)+IF(ISNUMBER(SEP_26!G73),SEP_26!G73,0)+IF(ISNUMBER(OCT_26!G73),OCT_26!G73,0))/3)</f>
        <v>0</v>
      </c>
      <c r="N73" s="64">
        <f t="shared" si="16"/>
        <v>0</v>
      </c>
      <c r="O73" s="64">
        <f t="shared" si="17"/>
        <v>0</v>
      </c>
      <c r="P73" s="64">
        <f t="shared" si="18"/>
        <v>0</v>
      </c>
      <c r="Q73" s="65" t="str">
        <f t="shared" si="19"/>
        <v/>
      </c>
      <c r="R73" s="66" t="str">
        <f t="shared" si="20"/>
        <v>OVERSTOCK</v>
      </c>
      <c r="S73" s="66" t="str">
        <f t="shared" si="21"/>
        <v>N/A</v>
      </c>
      <c r="T73" s="60"/>
    </row>
    <row r="74" spans="1:20" ht="16.5" customHeight="1" x14ac:dyDescent="0.35">
      <c r="A74" s="72" t="str">
        <f>IF(JAN_26!A74="","",JAN_26!A74)</f>
        <v>Cloxacillin 500mg inj</v>
      </c>
      <c r="B74" s="72" t="str">
        <f>IF(JAN_26!B74="","",JAN_26!B74)</f>
        <v>inj</v>
      </c>
      <c r="C74" s="55">
        <f>IF(JAN_26!C74="","",JAN_26!C74)</f>
        <v>500</v>
      </c>
      <c r="D74" s="55">
        <f>IF(SEP_26!A74="","",SEP_26!F74)</f>
        <v>55</v>
      </c>
      <c r="E74" s="61"/>
      <c r="F74" s="55">
        <f t="shared" si="11"/>
        <v>55</v>
      </c>
      <c r="G74" s="61"/>
      <c r="H74" s="61"/>
      <c r="I74" s="55">
        <f t="shared" si="12"/>
        <v>0</v>
      </c>
      <c r="J74" s="55" t="str">
        <f t="shared" si="13"/>
        <v/>
      </c>
      <c r="K74" s="55">
        <f t="shared" si="14"/>
        <v>0</v>
      </c>
      <c r="L74" s="55">
        <f t="shared" si="15"/>
        <v>27500</v>
      </c>
      <c r="M74" s="67">
        <f>IF(A74="",0,(IF(ISNUMBER(AUG_26!G74),AUG_26!G74,0)+IF(ISNUMBER(SEP_26!G74),SEP_26!G74,0)+IF(ISNUMBER(OCT_26!G74),OCT_26!G74,0))/3)</f>
        <v>0</v>
      </c>
      <c r="N74" s="67">
        <f t="shared" si="16"/>
        <v>0</v>
      </c>
      <c r="O74" s="67">
        <f t="shared" si="17"/>
        <v>0</v>
      </c>
      <c r="P74" s="67">
        <f t="shared" si="18"/>
        <v>0</v>
      </c>
      <c r="Q74" s="68" t="str">
        <f t="shared" si="19"/>
        <v/>
      </c>
      <c r="R74" s="69" t="str">
        <f t="shared" si="20"/>
        <v>OVERSTOCK</v>
      </c>
      <c r="S74" s="69" t="str">
        <f t="shared" si="21"/>
        <v>N/A</v>
      </c>
      <c r="T74" s="60"/>
    </row>
    <row r="75" spans="1:20" ht="16.5" customHeight="1" x14ac:dyDescent="0.35">
      <c r="A75" s="71" t="str">
        <f>IF(JAN_26!A75="","",JAN_26!A75)</f>
        <v>Co-trimaxole</v>
      </c>
      <c r="B75" s="71" t="str">
        <f>IF(JAN_26!B75="","",JAN_26!B75)</f>
        <v>tablet</v>
      </c>
      <c r="C75" s="53">
        <f>IF(JAN_26!C75="","",JAN_26!C75)</f>
        <v>15</v>
      </c>
      <c r="D75" s="53">
        <f>IF(SEP_26!A75="","",SEP_26!F75)</f>
        <v>660</v>
      </c>
      <c r="E75" s="61"/>
      <c r="F75" s="53">
        <f t="shared" si="11"/>
        <v>660</v>
      </c>
      <c r="G75" s="61"/>
      <c r="H75" s="61"/>
      <c r="I75" s="53">
        <f t="shared" si="12"/>
        <v>0</v>
      </c>
      <c r="J75" s="53" t="str">
        <f t="shared" si="13"/>
        <v/>
      </c>
      <c r="K75" s="53">
        <f t="shared" si="14"/>
        <v>0</v>
      </c>
      <c r="L75" s="53">
        <f t="shared" si="15"/>
        <v>9900</v>
      </c>
      <c r="M75" s="64">
        <f>IF(A75="",0,(IF(ISNUMBER(AUG_26!G75),AUG_26!G75,0)+IF(ISNUMBER(SEP_26!G75),SEP_26!G75,0)+IF(ISNUMBER(OCT_26!G75),OCT_26!G75,0))/3)</f>
        <v>0</v>
      </c>
      <c r="N75" s="64">
        <f t="shared" si="16"/>
        <v>0</v>
      </c>
      <c r="O75" s="64">
        <f t="shared" si="17"/>
        <v>0</v>
      </c>
      <c r="P75" s="64">
        <f t="shared" si="18"/>
        <v>0</v>
      </c>
      <c r="Q75" s="65" t="str">
        <f t="shared" si="19"/>
        <v/>
      </c>
      <c r="R75" s="66" t="str">
        <f t="shared" si="20"/>
        <v>OVERSTOCK</v>
      </c>
      <c r="S75" s="66" t="str">
        <f t="shared" si="21"/>
        <v>N/A</v>
      </c>
      <c r="T75" s="60"/>
    </row>
    <row r="76" spans="1:20" ht="16.5" customHeight="1" x14ac:dyDescent="0.35">
      <c r="A76" s="72" t="str">
        <f>IF(JAN_26!A76="","",JAN_26!A76)</f>
        <v>cofflin</v>
      </c>
      <c r="B76" s="72" t="str">
        <f>IF(JAN_26!B76="","",JAN_26!B76)</f>
        <v>item</v>
      </c>
      <c r="C76" s="55">
        <f>IF(JAN_26!C76="","",JAN_26!C76)</f>
        <v>1500</v>
      </c>
      <c r="D76" s="55">
        <f>IF(SEP_26!A76="","",SEP_26!F76)</f>
        <v>0</v>
      </c>
      <c r="E76" s="61"/>
      <c r="F76" s="55">
        <f t="shared" si="11"/>
        <v>0</v>
      </c>
      <c r="G76" s="61"/>
      <c r="H76" s="61"/>
      <c r="I76" s="55">
        <f t="shared" si="12"/>
        <v>0</v>
      </c>
      <c r="J76" s="55" t="str">
        <f t="shared" si="13"/>
        <v/>
      </c>
      <c r="K76" s="55">
        <f t="shared" si="14"/>
        <v>0</v>
      </c>
      <c r="L76" s="55">
        <f t="shared" si="15"/>
        <v>0</v>
      </c>
      <c r="M76" s="67">
        <f>IF(A76="",0,(IF(ISNUMBER(AUG_26!G76),AUG_26!G76,0)+IF(ISNUMBER(SEP_26!G76),SEP_26!G76,0)+IF(ISNUMBER(OCT_26!G76),OCT_26!G76,0))/3)</f>
        <v>0</v>
      </c>
      <c r="N76" s="67">
        <f t="shared" si="16"/>
        <v>0</v>
      </c>
      <c r="O76" s="67">
        <f t="shared" si="17"/>
        <v>0</v>
      </c>
      <c r="P76" s="67">
        <f t="shared" si="18"/>
        <v>0</v>
      </c>
      <c r="Q76" s="68" t="str">
        <f t="shared" si="19"/>
        <v/>
      </c>
      <c r="R76" s="69" t="str">
        <f t="shared" si="20"/>
        <v>STOCKOUT</v>
      </c>
      <c r="S76" s="69" t="str">
        <f t="shared" si="21"/>
        <v>N/A</v>
      </c>
      <c r="T76" s="60"/>
    </row>
    <row r="77" spans="1:20" ht="16.5" customHeight="1" x14ac:dyDescent="0.35">
      <c r="A77" s="71" t="str">
        <f>IF(JAN_26!A77="","",JAN_26!A77)</f>
        <v>cold cap</v>
      </c>
      <c r="B77" s="71" t="str">
        <f>IF(JAN_26!B77="","",JAN_26!B77)</f>
        <v>syrup</v>
      </c>
      <c r="C77" s="53">
        <f>IF(JAN_26!C77="","",JAN_26!C77)</f>
        <v>25</v>
      </c>
      <c r="D77" s="53">
        <f>IF(SEP_26!A77="","",SEP_26!F77)</f>
        <v>0</v>
      </c>
      <c r="E77" s="61"/>
      <c r="F77" s="53">
        <f t="shared" si="11"/>
        <v>0</v>
      </c>
      <c r="G77" s="61"/>
      <c r="H77" s="61"/>
      <c r="I77" s="53">
        <f t="shared" si="12"/>
        <v>0</v>
      </c>
      <c r="J77" s="53" t="str">
        <f t="shared" si="13"/>
        <v/>
      </c>
      <c r="K77" s="53">
        <f t="shared" si="14"/>
        <v>0</v>
      </c>
      <c r="L77" s="53">
        <f t="shared" si="15"/>
        <v>0</v>
      </c>
      <c r="M77" s="64">
        <f>IF(A77="",0,(IF(ISNUMBER(AUG_26!G77),AUG_26!G77,0)+IF(ISNUMBER(SEP_26!G77),SEP_26!G77,0)+IF(ISNUMBER(OCT_26!G77),OCT_26!G77,0))/3)</f>
        <v>0</v>
      </c>
      <c r="N77" s="64">
        <f t="shared" si="16"/>
        <v>0</v>
      </c>
      <c r="O77" s="64">
        <f t="shared" si="17"/>
        <v>0</v>
      </c>
      <c r="P77" s="64">
        <f t="shared" si="18"/>
        <v>0</v>
      </c>
      <c r="Q77" s="65" t="str">
        <f t="shared" si="19"/>
        <v/>
      </c>
      <c r="R77" s="66" t="str">
        <f t="shared" si="20"/>
        <v>STOCKOUT</v>
      </c>
      <c r="S77" s="66" t="str">
        <f t="shared" si="21"/>
        <v>N/A</v>
      </c>
      <c r="T77" s="60"/>
    </row>
    <row r="78" spans="1:20" ht="16.5" customHeight="1" x14ac:dyDescent="0.35">
      <c r="A78" s="72" t="str">
        <f>IF(JAN_26!A78="","",JAN_26!A78)</f>
        <v>combiart 20/120 - 12</v>
      </c>
      <c r="B78" s="72" t="str">
        <f>IF(JAN_26!B78="","",JAN_26!B78)</f>
        <v>tablet</v>
      </c>
      <c r="C78" s="55">
        <f>IF(JAN_26!C78="","",JAN_26!C78)</f>
        <v>80</v>
      </c>
      <c r="D78" s="55">
        <f>IF(SEP_26!A78="","",SEP_26!F78)</f>
        <v>157</v>
      </c>
      <c r="E78" s="61"/>
      <c r="F78" s="55">
        <f t="shared" si="11"/>
        <v>157</v>
      </c>
      <c r="G78" s="61"/>
      <c r="H78" s="61"/>
      <c r="I78" s="55">
        <f t="shared" si="12"/>
        <v>0</v>
      </c>
      <c r="J78" s="55" t="str">
        <f t="shared" si="13"/>
        <v/>
      </c>
      <c r="K78" s="55">
        <f t="shared" si="14"/>
        <v>0</v>
      </c>
      <c r="L78" s="55">
        <f t="shared" si="15"/>
        <v>12560</v>
      </c>
      <c r="M78" s="67">
        <f>IF(A78="",0,(IF(ISNUMBER(AUG_26!G78),AUG_26!G78,0)+IF(ISNUMBER(SEP_26!G78),SEP_26!G78,0)+IF(ISNUMBER(OCT_26!G78),OCT_26!G78,0))/3)</f>
        <v>0</v>
      </c>
      <c r="N78" s="67">
        <f t="shared" si="16"/>
        <v>0</v>
      </c>
      <c r="O78" s="67">
        <f t="shared" si="17"/>
        <v>0</v>
      </c>
      <c r="P78" s="67">
        <f t="shared" si="18"/>
        <v>0</v>
      </c>
      <c r="Q78" s="68" t="str">
        <f t="shared" si="19"/>
        <v/>
      </c>
      <c r="R78" s="69" t="str">
        <f t="shared" si="20"/>
        <v>OVERSTOCK</v>
      </c>
      <c r="S78" s="69" t="str">
        <f t="shared" si="21"/>
        <v>N/A</v>
      </c>
      <c r="T78" s="60"/>
    </row>
    <row r="79" spans="1:20" ht="16.5" customHeight="1" x14ac:dyDescent="0.35">
      <c r="A79" s="71" t="str">
        <f>IF(JAN_26!A79="","",JAN_26!A79)</f>
        <v>combiart 20/120 - 18</v>
      </c>
      <c r="B79" s="71" t="str">
        <f>IF(JAN_26!B79="","",JAN_26!B79)</f>
        <v>tablet</v>
      </c>
      <c r="C79" s="53">
        <f>IF(JAN_26!C79="","",JAN_26!C79)</f>
        <v>55</v>
      </c>
      <c r="D79" s="53">
        <f>IF(SEP_26!A79="","",SEP_26!F79)</f>
        <v>179</v>
      </c>
      <c r="E79" s="61"/>
      <c r="F79" s="53">
        <f t="shared" si="11"/>
        <v>179</v>
      </c>
      <c r="G79" s="61"/>
      <c r="H79" s="61"/>
      <c r="I79" s="53">
        <f t="shared" si="12"/>
        <v>0</v>
      </c>
      <c r="J79" s="53" t="str">
        <f t="shared" si="13"/>
        <v/>
      </c>
      <c r="K79" s="53">
        <f t="shared" si="14"/>
        <v>0</v>
      </c>
      <c r="L79" s="53">
        <f t="shared" si="15"/>
        <v>9845</v>
      </c>
      <c r="M79" s="64">
        <f>IF(A79="",0,(IF(ISNUMBER(AUG_26!G79),AUG_26!G79,0)+IF(ISNUMBER(SEP_26!G79),SEP_26!G79,0)+IF(ISNUMBER(OCT_26!G79),OCT_26!G79,0))/3)</f>
        <v>0</v>
      </c>
      <c r="N79" s="64">
        <f t="shared" si="16"/>
        <v>0</v>
      </c>
      <c r="O79" s="64">
        <f t="shared" si="17"/>
        <v>0</v>
      </c>
      <c r="P79" s="64">
        <f t="shared" si="18"/>
        <v>0</v>
      </c>
      <c r="Q79" s="65" t="str">
        <f t="shared" si="19"/>
        <v/>
      </c>
      <c r="R79" s="66" t="str">
        <f t="shared" si="20"/>
        <v>OVERSTOCK</v>
      </c>
      <c r="S79" s="66" t="str">
        <f t="shared" si="21"/>
        <v>N/A</v>
      </c>
      <c r="T79" s="60"/>
    </row>
    <row r="80" spans="1:20" ht="16.5" customHeight="1" x14ac:dyDescent="0.35">
      <c r="A80" s="72" t="str">
        <f>IF(JAN_26!A80="","",JAN_26!A80)</f>
        <v>combiart 20/120 - 24</v>
      </c>
      <c r="B80" s="72" t="str">
        <f>IF(JAN_26!B80="","",JAN_26!B80)</f>
        <v>tablet</v>
      </c>
      <c r="C80" s="55">
        <f>IF(JAN_26!C80="","",JAN_26!C80)</f>
        <v>41</v>
      </c>
      <c r="D80" s="55">
        <f>IF(SEP_26!A80="","",SEP_26!F80)</f>
        <v>379</v>
      </c>
      <c r="E80" s="61"/>
      <c r="F80" s="55">
        <f t="shared" si="11"/>
        <v>379</v>
      </c>
      <c r="G80" s="61"/>
      <c r="H80" s="61"/>
      <c r="I80" s="55">
        <f t="shared" si="12"/>
        <v>0</v>
      </c>
      <c r="J80" s="55" t="str">
        <f t="shared" si="13"/>
        <v/>
      </c>
      <c r="K80" s="55">
        <f t="shared" si="14"/>
        <v>0</v>
      </c>
      <c r="L80" s="55">
        <f t="shared" si="15"/>
        <v>15539</v>
      </c>
      <c r="M80" s="67">
        <f>IF(A80="",0,(IF(ISNUMBER(AUG_26!G80),AUG_26!G80,0)+IF(ISNUMBER(SEP_26!G80),SEP_26!G80,0)+IF(ISNUMBER(OCT_26!G80),OCT_26!G80,0))/3)</f>
        <v>0</v>
      </c>
      <c r="N80" s="67">
        <f t="shared" si="16"/>
        <v>0</v>
      </c>
      <c r="O80" s="67">
        <f t="shared" si="17"/>
        <v>0</v>
      </c>
      <c r="P80" s="67">
        <f t="shared" si="18"/>
        <v>0</v>
      </c>
      <c r="Q80" s="68" t="str">
        <f t="shared" si="19"/>
        <v/>
      </c>
      <c r="R80" s="69" t="str">
        <f t="shared" si="20"/>
        <v>OVERSTOCK</v>
      </c>
      <c r="S80" s="69" t="str">
        <f t="shared" si="21"/>
        <v>N/A</v>
      </c>
      <c r="T80" s="60"/>
    </row>
    <row r="81" spans="1:20" ht="16.5" customHeight="1" x14ac:dyDescent="0.35">
      <c r="A81" s="71" t="str">
        <f>IF(JAN_26!A81="","",JAN_26!A81)</f>
        <v>combiart 20/120 - 6</v>
      </c>
      <c r="B81" s="71" t="str">
        <f>IF(JAN_26!B81="","",JAN_26!B81)</f>
        <v>tablet</v>
      </c>
      <c r="C81" s="53" t="str">
        <f>IF(JAN_26!C81="","",JAN_26!C81)</f>
        <v/>
      </c>
      <c r="D81" s="53">
        <f>IF(SEP_26!A81="","",SEP_26!F81)</f>
        <v>150</v>
      </c>
      <c r="E81" s="61"/>
      <c r="F81" s="53">
        <f t="shared" si="11"/>
        <v>150</v>
      </c>
      <c r="G81" s="61"/>
      <c r="H81" s="61"/>
      <c r="I81" s="53">
        <f t="shared" si="12"/>
        <v>0</v>
      </c>
      <c r="J81" s="53" t="str">
        <f t="shared" si="13"/>
        <v/>
      </c>
      <c r="K81" s="53">
        <f t="shared" si="14"/>
        <v>0</v>
      </c>
      <c r="L81" s="53">
        <f t="shared" si="15"/>
        <v>0</v>
      </c>
      <c r="M81" s="64">
        <f>IF(A81="",0,(IF(ISNUMBER(AUG_26!G81),AUG_26!G81,0)+IF(ISNUMBER(SEP_26!G81),SEP_26!G81,0)+IF(ISNUMBER(OCT_26!G81),OCT_26!G81,0))/3)</f>
        <v>0</v>
      </c>
      <c r="N81" s="64">
        <f t="shared" si="16"/>
        <v>0</v>
      </c>
      <c r="O81" s="64">
        <f t="shared" si="17"/>
        <v>0</v>
      </c>
      <c r="P81" s="64">
        <f t="shared" si="18"/>
        <v>0</v>
      </c>
      <c r="Q81" s="65" t="str">
        <f t="shared" si="19"/>
        <v/>
      </c>
      <c r="R81" s="66" t="str">
        <f t="shared" si="20"/>
        <v>OVERSTOCK</v>
      </c>
      <c r="S81" s="66" t="str">
        <f t="shared" si="21"/>
        <v>N/A</v>
      </c>
      <c r="T81" s="60"/>
    </row>
    <row r="82" spans="1:20" ht="16.5" customHeight="1" x14ac:dyDescent="0.35">
      <c r="A82" s="72" t="str">
        <f>IF(JAN_26!A82="","",JAN_26!A82)</f>
        <v>combiart 80/480</v>
      </c>
      <c r="B82" s="72" t="str">
        <f>IF(JAN_26!B82="","",JAN_26!B82)</f>
        <v>tablet</v>
      </c>
      <c r="C82" s="55">
        <f>IF(JAN_26!C82="","",JAN_26!C82)</f>
        <v>250</v>
      </c>
      <c r="D82" s="55">
        <f>IF(SEP_26!A82="","",SEP_26!F82)</f>
        <v>0</v>
      </c>
      <c r="E82" s="61"/>
      <c r="F82" s="55">
        <f t="shared" si="11"/>
        <v>0</v>
      </c>
      <c r="G82" s="61"/>
      <c r="H82" s="61"/>
      <c r="I82" s="55">
        <f t="shared" si="12"/>
        <v>0</v>
      </c>
      <c r="J82" s="55" t="str">
        <f t="shared" si="13"/>
        <v/>
      </c>
      <c r="K82" s="55">
        <f t="shared" si="14"/>
        <v>0</v>
      </c>
      <c r="L82" s="55">
        <f t="shared" si="15"/>
        <v>0</v>
      </c>
      <c r="M82" s="67">
        <f>IF(A82="",0,(IF(ISNUMBER(AUG_26!G82),AUG_26!G82,0)+IF(ISNUMBER(SEP_26!G82),SEP_26!G82,0)+IF(ISNUMBER(OCT_26!G82),OCT_26!G82,0))/3)</f>
        <v>0</v>
      </c>
      <c r="N82" s="67">
        <f t="shared" si="16"/>
        <v>0</v>
      </c>
      <c r="O82" s="67">
        <f t="shared" si="17"/>
        <v>0</v>
      </c>
      <c r="P82" s="67">
        <f t="shared" si="18"/>
        <v>0</v>
      </c>
      <c r="Q82" s="68" t="str">
        <f t="shared" si="19"/>
        <v/>
      </c>
      <c r="R82" s="69" t="str">
        <f t="shared" si="20"/>
        <v>STOCKOUT</v>
      </c>
      <c r="S82" s="69" t="str">
        <f t="shared" si="21"/>
        <v>N/A</v>
      </c>
      <c r="T82" s="60"/>
    </row>
    <row r="83" spans="1:20" ht="16.5" customHeight="1" x14ac:dyDescent="0.35">
      <c r="A83" s="71" t="str">
        <f>IF(JAN_26!A83="","",JAN_26!A83)</f>
        <v>Condom (male)</v>
      </c>
      <c r="B83" s="71" t="str">
        <f>IF(JAN_26!B83="","",JAN_26!B83)</f>
        <v/>
      </c>
      <c r="C83" s="53" t="str">
        <f>IF(JAN_26!C83="","",JAN_26!C83)</f>
        <v/>
      </c>
      <c r="D83" s="53">
        <f>IF(SEP_26!A83="","",SEP_26!F83)</f>
        <v>0</v>
      </c>
      <c r="E83" s="61"/>
      <c r="F83" s="53">
        <f t="shared" si="11"/>
        <v>0</v>
      </c>
      <c r="G83" s="61"/>
      <c r="H83" s="61"/>
      <c r="I83" s="53">
        <f t="shared" si="12"/>
        <v>0</v>
      </c>
      <c r="J83" s="53" t="str">
        <f t="shared" si="13"/>
        <v/>
      </c>
      <c r="K83" s="53">
        <f t="shared" si="14"/>
        <v>0</v>
      </c>
      <c r="L83" s="53">
        <f t="shared" si="15"/>
        <v>0</v>
      </c>
      <c r="M83" s="64">
        <f>IF(A83="",0,(IF(ISNUMBER(AUG_26!G83),AUG_26!G83,0)+IF(ISNUMBER(SEP_26!G83),SEP_26!G83,0)+IF(ISNUMBER(OCT_26!G83),OCT_26!G83,0))/3)</f>
        <v>0</v>
      </c>
      <c r="N83" s="64">
        <f t="shared" si="16"/>
        <v>0</v>
      </c>
      <c r="O83" s="64">
        <f t="shared" si="17"/>
        <v>0</v>
      </c>
      <c r="P83" s="64">
        <f t="shared" si="18"/>
        <v>0</v>
      </c>
      <c r="Q83" s="65" t="str">
        <f t="shared" si="19"/>
        <v/>
      </c>
      <c r="R83" s="66" t="str">
        <f t="shared" si="20"/>
        <v>STOCKOUT</v>
      </c>
      <c r="S83" s="66" t="str">
        <f t="shared" si="21"/>
        <v>N/A</v>
      </c>
      <c r="T83" s="60"/>
    </row>
    <row r="84" spans="1:20" ht="16.5" customHeight="1" x14ac:dyDescent="0.35">
      <c r="A84" s="72" t="str">
        <f>IF(JAN_26!A84="","",JAN_26!A84)</f>
        <v>cord clamp</v>
      </c>
      <c r="B84" s="72" t="str">
        <f>IF(JAN_26!B84="","",JAN_26!B84)</f>
        <v>item</v>
      </c>
      <c r="C84" s="55">
        <f>IF(JAN_26!C84="","",JAN_26!C84)</f>
        <v>300</v>
      </c>
      <c r="D84" s="55">
        <f>IF(SEP_26!A84="","",SEP_26!F84)</f>
        <v>0</v>
      </c>
      <c r="E84" s="61"/>
      <c r="F84" s="55">
        <f t="shared" si="11"/>
        <v>0</v>
      </c>
      <c r="G84" s="61"/>
      <c r="H84" s="61"/>
      <c r="I84" s="55">
        <f t="shared" si="12"/>
        <v>0</v>
      </c>
      <c r="J84" s="55" t="str">
        <f t="shared" si="13"/>
        <v/>
      </c>
      <c r="K84" s="55">
        <f t="shared" si="14"/>
        <v>0</v>
      </c>
      <c r="L84" s="55">
        <f t="shared" si="15"/>
        <v>0</v>
      </c>
      <c r="M84" s="67">
        <f>IF(A84="",0,(IF(ISNUMBER(AUG_26!G84),AUG_26!G84,0)+IF(ISNUMBER(SEP_26!G84),SEP_26!G84,0)+IF(ISNUMBER(OCT_26!G84),OCT_26!G84,0))/3)</f>
        <v>0</v>
      </c>
      <c r="N84" s="67">
        <f t="shared" si="16"/>
        <v>0</v>
      </c>
      <c r="O84" s="67">
        <f t="shared" si="17"/>
        <v>0</v>
      </c>
      <c r="P84" s="67">
        <f t="shared" si="18"/>
        <v>0</v>
      </c>
      <c r="Q84" s="68" t="str">
        <f t="shared" si="19"/>
        <v/>
      </c>
      <c r="R84" s="69" t="str">
        <f t="shared" si="20"/>
        <v>STOCKOUT</v>
      </c>
      <c r="S84" s="69" t="str">
        <f t="shared" si="21"/>
        <v>N/A</v>
      </c>
      <c r="T84" s="60"/>
    </row>
    <row r="85" spans="1:20" ht="16.5" customHeight="1" x14ac:dyDescent="0.35">
      <c r="A85" s="71" t="str">
        <f>IF(JAN_26!A85="","",JAN_26!A85)</f>
        <v>cotrim sp</v>
      </c>
      <c r="B85" s="71" t="str">
        <f>IF(JAN_26!B85="","",JAN_26!B85)</f>
        <v>syrup</v>
      </c>
      <c r="C85" s="53">
        <f>IF(JAN_26!C85="","",JAN_26!C85)</f>
        <v>1000</v>
      </c>
      <c r="D85" s="53">
        <f>IF(SEP_26!A85="","",SEP_26!F85)</f>
        <v>100</v>
      </c>
      <c r="E85" s="61"/>
      <c r="F85" s="53">
        <f t="shared" si="11"/>
        <v>100</v>
      </c>
      <c r="G85" s="61"/>
      <c r="H85" s="61"/>
      <c r="I85" s="53">
        <f t="shared" si="12"/>
        <v>0</v>
      </c>
      <c r="J85" s="53" t="str">
        <f t="shared" si="13"/>
        <v/>
      </c>
      <c r="K85" s="53">
        <f t="shared" si="14"/>
        <v>0</v>
      </c>
      <c r="L85" s="53">
        <f t="shared" si="15"/>
        <v>100000</v>
      </c>
      <c r="M85" s="64">
        <f>IF(A85="",0,(IF(ISNUMBER(AUG_26!G85),AUG_26!G85,0)+IF(ISNUMBER(SEP_26!G85),SEP_26!G85,0)+IF(ISNUMBER(OCT_26!G85),OCT_26!G85,0))/3)</f>
        <v>0</v>
      </c>
      <c r="N85" s="64">
        <f t="shared" si="16"/>
        <v>0</v>
      </c>
      <c r="O85" s="64">
        <f t="shared" si="17"/>
        <v>0</v>
      </c>
      <c r="P85" s="64">
        <f t="shared" si="18"/>
        <v>0</v>
      </c>
      <c r="Q85" s="65" t="str">
        <f t="shared" si="19"/>
        <v/>
      </c>
      <c r="R85" s="66" t="str">
        <f t="shared" si="20"/>
        <v>OVERSTOCK</v>
      </c>
      <c r="S85" s="66" t="str">
        <f t="shared" si="21"/>
        <v>N/A</v>
      </c>
      <c r="T85" s="60"/>
    </row>
    <row r="86" spans="1:20" ht="16.5" customHeight="1" x14ac:dyDescent="0.35">
      <c r="A86" s="72" t="str">
        <f>IF(JAN_26!A86="","",JAN_26!A86)</f>
        <v>Cotton Absorbent  500g roll</v>
      </c>
      <c r="B86" s="72" t="str">
        <f>IF(JAN_26!B86="","",JAN_26!B86)</f>
        <v>roll</v>
      </c>
      <c r="C86" s="55" t="str">
        <f>IF(JAN_26!C86="","",JAN_26!C86)</f>
        <v/>
      </c>
      <c r="D86" s="55">
        <f>IF(SEP_26!A86="","",SEP_26!F86)</f>
        <v>0</v>
      </c>
      <c r="E86" s="61"/>
      <c r="F86" s="55">
        <f t="shared" si="11"/>
        <v>0</v>
      </c>
      <c r="G86" s="61"/>
      <c r="H86" s="61"/>
      <c r="I86" s="55">
        <f t="shared" si="12"/>
        <v>0</v>
      </c>
      <c r="J86" s="55" t="str">
        <f t="shared" si="13"/>
        <v/>
      </c>
      <c r="K86" s="55">
        <f t="shared" si="14"/>
        <v>0</v>
      </c>
      <c r="L86" s="55">
        <f t="shared" si="15"/>
        <v>0</v>
      </c>
      <c r="M86" s="67">
        <f>IF(A86="",0,(IF(ISNUMBER(AUG_26!G86),AUG_26!G86,0)+IF(ISNUMBER(SEP_26!G86),SEP_26!G86,0)+IF(ISNUMBER(OCT_26!G86),OCT_26!G86,0))/3)</f>
        <v>0</v>
      </c>
      <c r="N86" s="67">
        <f t="shared" si="16"/>
        <v>0</v>
      </c>
      <c r="O86" s="67">
        <f t="shared" si="17"/>
        <v>0</v>
      </c>
      <c r="P86" s="67">
        <f t="shared" si="18"/>
        <v>0</v>
      </c>
      <c r="Q86" s="68" t="str">
        <f t="shared" si="19"/>
        <v/>
      </c>
      <c r="R86" s="69" t="str">
        <f t="shared" si="20"/>
        <v>STOCKOUT</v>
      </c>
      <c r="S86" s="69" t="str">
        <f t="shared" si="21"/>
        <v>N/A</v>
      </c>
      <c r="T86" s="60"/>
    </row>
    <row r="87" spans="1:20" ht="16.5" customHeight="1" x14ac:dyDescent="0.35">
      <c r="A87" s="71" t="str">
        <f>IF(JAN_26!A87="","",JAN_26!A87)</f>
        <v>Crepe bandage 10cm x 4m</v>
      </c>
      <c r="B87" s="71" t="str">
        <f>IF(JAN_26!B87="","",JAN_26!B87)</f>
        <v>roll</v>
      </c>
      <c r="C87" s="53">
        <f>IF(JAN_26!C87="","",JAN_26!C87)</f>
        <v>500</v>
      </c>
      <c r="D87" s="53">
        <f>IF(SEP_26!A87="","",SEP_26!F87)</f>
        <v>88</v>
      </c>
      <c r="E87" s="61"/>
      <c r="F87" s="53">
        <f t="shared" si="11"/>
        <v>88</v>
      </c>
      <c r="G87" s="61"/>
      <c r="H87" s="61"/>
      <c r="I87" s="53">
        <f t="shared" si="12"/>
        <v>0</v>
      </c>
      <c r="J87" s="53" t="str">
        <f t="shared" si="13"/>
        <v/>
      </c>
      <c r="K87" s="53">
        <f t="shared" si="14"/>
        <v>0</v>
      </c>
      <c r="L87" s="53">
        <f t="shared" si="15"/>
        <v>44000</v>
      </c>
      <c r="M87" s="64">
        <f>IF(A87="",0,(IF(ISNUMBER(AUG_26!G87),AUG_26!G87,0)+IF(ISNUMBER(SEP_26!G87),SEP_26!G87,0)+IF(ISNUMBER(OCT_26!G87),OCT_26!G87,0))/3)</f>
        <v>0</v>
      </c>
      <c r="N87" s="64">
        <f t="shared" si="16"/>
        <v>0</v>
      </c>
      <c r="O87" s="64">
        <f t="shared" si="17"/>
        <v>0</v>
      </c>
      <c r="P87" s="64">
        <f t="shared" si="18"/>
        <v>0</v>
      </c>
      <c r="Q87" s="65" t="str">
        <f t="shared" si="19"/>
        <v/>
      </c>
      <c r="R87" s="66" t="str">
        <f t="shared" si="20"/>
        <v>OVERSTOCK</v>
      </c>
      <c r="S87" s="66" t="str">
        <f t="shared" si="21"/>
        <v>N/A</v>
      </c>
      <c r="T87" s="60"/>
    </row>
    <row r="88" spans="1:20" ht="16.5" customHeight="1" x14ac:dyDescent="0.35">
      <c r="A88" s="72" t="str">
        <f>IF(JAN_26!A88="","",JAN_26!A88)</f>
        <v>Cromsol</v>
      </c>
      <c r="B88" s="72" t="str">
        <f>IF(JAN_26!B88="","",JAN_26!B88)</f>
        <v>item</v>
      </c>
      <c r="C88" s="55">
        <f>IF(JAN_26!C88="","",JAN_26!C88)</f>
        <v>1500</v>
      </c>
      <c r="D88" s="55">
        <f>IF(SEP_26!A88="","",SEP_26!F88)</f>
        <v>0</v>
      </c>
      <c r="E88" s="61"/>
      <c r="F88" s="55">
        <f t="shared" si="11"/>
        <v>0</v>
      </c>
      <c r="G88" s="61"/>
      <c r="H88" s="61"/>
      <c r="I88" s="55">
        <f t="shared" si="12"/>
        <v>0</v>
      </c>
      <c r="J88" s="55" t="str">
        <f t="shared" si="13"/>
        <v/>
      </c>
      <c r="K88" s="55">
        <f t="shared" si="14"/>
        <v>0</v>
      </c>
      <c r="L88" s="55">
        <f t="shared" si="15"/>
        <v>0</v>
      </c>
      <c r="M88" s="67">
        <f>IF(A88="",0,(IF(ISNUMBER(AUG_26!G88),AUG_26!G88,0)+IF(ISNUMBER(SEP_26!G88),SEP_26!G88,0)+IF(ISNUMBER(OCT_26!G88),OCT_26!G88,0))/3)</f>
        <v>0</v>
      </c>
      <c r="N88" s="67">
        <f t="shared" si="16"/>
        <v>0</v>
      </c>
      <c r="O88" s="67">
        <f t="shared" si="17"/>
        <v>0</v>
      </c>
      <c r="P88" s="67">
        <f t="shared" si="18"/>
        <v>0</v>
      </c>
      <c r="Q88" s="68" t="str">
        <f t="shared" si="19"/>
        <v/>
      </c>
      <c r="R88" s="69" t="str">
        <f t="shared" si="20"/>
        <v>STOCKOUT</v>
      </c>
      <c r="S88" s="69" t="str">
        <f t="shared" si="21"/>
        <v>N/A</v>
      </c>
      <c r="T88" s="60"/>
    </row>
    <row r="89" spans="1:20" ht="16.5" customHeight="1" x14ac:dyDescent="0.35">
      <c r="A89" s="71" t="str">
        <f>IF(JAN_26!A89="","",JAN_26!A89)</f>
        <v>Cytotex</v>
      </c>
      <c r="B89" s="71" t="str">
        <f>IF(JAN_26!B89="","",JAN_26!B89)</f>
        <v>tablet</v>
      </c>
      <c r="C89" s="53">
        <f>IF(JAN_26!C89="","",JAN_26!C89)</f>
        <v>700</v>
      </c>
      <c r="D89" s="53">
        <f>IF(SEP_26!A89="","",SEP_26!F89)</f>
        <v>0</v>
      </c>
      <c r="E89" s="61"/>
      <c r="F89" s="53">
        <f t="shared" si="11"/>
        <v>0</v>
      </c>
      <c r="G89" s="61"/>
      <c r="H89" s="61"/>
      <c r="I89" s="53">
        <f t="shared" si="12"/>
        <v>0</v>
      </c>
      <c r="J89" s="53" t="str">
        <f t="shared" si="13"/>
        <v/>
      </c>
      <c r="K89" s="53">
        <f t="shared" si="14"/>
        <v>0</v>
      </c>
      <c r="L89" s="53">
        <f t="shared" si="15"/>
        <v>0</v>
      </c>
      <c r="M89" s="64">
        <f>IF(A89="",0,(IF(ISNUMBER(AUG_26!G89),AUG_26!G89,0)+IF(ISNUMBER(SEP_26!G89),SEP_26!G89,0)+IF(ISNUMBER(OCT_26!G89),OCT_26!G89,0))/3)</f>
        <v>0</v>
      </c>
      <c r="N89" s="64">
        <f t="shared" si="16"/>
        <v>0</v>
      </c>
      <c r="O89" s="64">
        <f t="shared" si="17"/>
        <v>0</v>
      </c>
      <c r="P89" s="64">
        <f t="shared" si="18"/>
        <v>0</v>
      </c>
      <c r="Q89" s="65" t="str">
        <f t="shared" si="19"/>
        <v/>
      </c>
      <c r="R89" s="66" t="str">
        <f t="shared" si="20"/>
        <v>STOCKOUT</v>
      </c>
      <c r="S89" s="66" t="str">
        <f t="shared" si="21"/>
        <v>N/A</v>
      </c>
      <c r="T89" s="60"/>
    </row>
    <row r="90" spans="1:20" ht="16.5" customHeight="1" x14ac:dyDescent="0.35">
      <c r="A90" s="72" t="str">
        <f>IF(JAN_26!A90="","",JAN_26!A90)</f>
        <v>Delivery Kit</v>
      </c>
      <c r="B90" s="72" t="str">
        <f>IF(JAN_26!B90="","",JAN_26!B90)</f>
        <v>item</v>
      </c>
      <c r="C90" s="55">
        <f>IF(JAN_26!C90="","",JAN_26!C90)</f>
        <v>6000</v>
      </c>
      <c r="D90" s="55">
        <f>IF(SEP_26!A90="","",SEP_26!F90)</f>
        <v>0</v>
      </c>
      <c r="E90" s="61"/>
      <c r="F90" s="55">
        <f t="shared" si="11"/>
        <v>0</v>
      </c>
      <c r="G90" s="61"/>
      <c r="H90" s="61"/>
      <c r="I90" s="55">
        <f t="shared" si="12"/>
        <v>0</v>
      </c>
      <c r="J90" s="55" t="str">
        <f t="shared" si="13"/>
        <v/>
      </c>
      <c r="K90" s="55">
        <f t="shared" si="14"/>
        <v>0</v>
      </c>
      <c r="L90" s="55">
        <f t="shared" si="15"/>
        <v>0</v>
      </c>
      <c r="M90" s="67">
        <f>IF(A90="",0,(IF(ISNUMBER(AUG_26!G90),AUG_26!G90,0)+IF(ISNUMBER(SEP_26!G90),SEP_26!G90,0)+IF(ISNUMBER(OCT_26!G90),OCT_26!G90,0))/3)</f>
        <v>0</v>
      </c>
      <c r="N90" s="67">
        <f t="shared" si="16"/>
        <v>0</v>
      </c>
      <c r="O90" s="67">
        <f t="shared" si="17"/>
        <v>0</v>
      </c>
      <c r="P90" s="67">
        <f t="shared" si="18"/>
        <v>0</v>
      </c>
      <c r="Q90" s="68" t="str">
        <f t="shared" si="19"/>
        <v/>
      </c>
      <c r="R90" s="69" t="str">
        <f t="shared" si="20"/>
        <v>STOCKOUT</v>
      </c>
      <c r="S90" s="69" t="str">
        <f t="shared" si="21"/>
        <v>N/A</v>
      </c>
      <c r="T90" s="60"/>
    </row>
    <row r="91" spans="1:20" ht="16.5" customHeight="1" x14ac:dyDescent="0.35">
      <c r="A91" s="71" t="str">
        <f>IF(JAN_26!A91="","",JAN_26!A91)</f>
        <v>depo</v>
      </c>
      <c r="B91" s="71" t="str">
        <f>IF(JAN_26!B91="","",JAN_26!B91)</f>
        <v>amp</v>
      </c>
      <c r="C91" s="53">
        <f>IF(JAN_26!C91="","",JAN_26!C91)</f>
        <v>1500</v>
      </c>
      <c r="D91" s="53">
        <f>IF(SEP_26!A91="","",SEP_26!F91)</f>
        <v>0</v>
      </c>
      <c r="E91" s="61"/>
      <c r="F91" s="53">
        <f t="shared" si="11"/>
        <v>0</v>
      </c>
      <c r="G91" s="61"/>
      <c r="H91" s="61"/>
      <c r="I91" s="53">
        <f t="shared" si="12"/>
        <v>0</v>
      </c>
      <c r="J91" s="53" t="str">
        <f t="shared" si="13"/>
        <v/>
      </c>
      <c r="K91" s="53">
        <f t="shared" si="14"/>
        <v>0</v>
      </c>
      <c r="L91" s="53">
        <f t="shared" si="15"/>
        <v>0</v>
      </c>
      <c r="M91" s="64">
        <f>IF(A91="",0,(IF(ISNUMBER(AUG_26!G91),AUG_26!G91,0)+IF(ISNUMBER(SEP_26!G91),SEP_26!G91,0)+IF(ISNUMBER(OCT_26!G91),OCT_26!G91,0))/3)</f>
        <v>0</v>
      </c>
      <c r="N91" s="64">
        <f t="shared" si="16"/>
        <v>0</v>
      </c>
      <c r="O91" s="64">
        <f t="shared" si="17"/>
        <v>0</v>
      </c>
      <c r="P91" s="64">
        <f t="shared" si="18"/>
        <v>0</v>
      </c>
      <c r="Q91" s="65" t="str">
        <f t="shared" si="19"/>
        <v/>
      </c>
      <c r="R91" s="66" t="str">
        <f t="shared" si="20"/>
        <v>STOCKOUT</v>
      </c>
      <c r="S91" s="66" t="str">
        <f t="shared" si="21"/>
        <v>N/A</v>
      </c>
      <c r="T91" s="60"/>
    </row>
    <row r="92" spans="1:20" ht="16.5" customHeight="1" x14ac:dyDescent="0.35">
      <c r="A92" s="72" t="str">
        <f>IF(JAN_26!A92="","",JAN_26!A92)</f>
        <v>Dermobacter Solution 300 ml</v>
      </c>
      <c r="B92" s="72" t="str">
        <f>IF(JAN_26!B92="","",JAN_26!B92)</f>
        <v/>
      </c>
      <c r="C92" s="55" t="str">
        <f>IF(JAN_26!C92="","",JAN_26!C92)</f>
        <v/>
      </c>
      <c r="D92" s="55">
        <f>IF(SEP_26!A92="","",SEP_26!F92)</f>
        <v>0</v>
      </c>
      <c r="E92" s="61"/>
      <c r="F92" s="55">
        <f t="shared" si="11"/>
        <v>0</v>
      </c>
      <c r="G92" s="61"/>
      <c r="H92" s="61"/>
      <c r="I92" s="55">
        <f t="shared" si="12"/>
        <v>0</v>
      </c>
      <c r="J92" s="55" t="str">
        <f t="shared" si="13"/>
        <v/>
      </c>
      <c r="K92" s="55">
        <f t="shared" si="14"/>
        <v>0</v>
      </c>
      <c r="L92" s="55">
        <f t="shared" si="15"/>
        <v>0</v>
      </c>
      <c r="M92" s="67">
        <f>IF(A92="",0,(IF(ISNUMBER(AUG_26!G92),AUG_26!G92,0)+IF(ISNUMBER(SEP_26!G92),SEP_26!G92,0)+IF(ISNUMBER(OCT_26!G92),OCT_26!G92,0))/3)</f>
        <v>0</v>
      </c>
      <c r="N92" s="67">
        <f t="shared" si="16"/>
        <v>0</v>
      </c>
      <c r="O92" s="67">
        <f t="shared" si="17"/>
        <v>0</v>
      </c>
      <c r="P92" s="67">
        <f t="shared" si="18"/>
        <v>0</v>
      </c>
      <c r="Q92" s="68" t="str">
        <f t="shared" si="19"/>
        <v/>
      </c>
      <c r="R92" s="69" t="str">
        <f t="shared" si="20"/>
        <v>STOCKOUT</v>
      </c>
      <c r="S92" s="69" t="str">
        <f t="shared" si="21"/>
        <v>N/A</v>
      </c>
      <c r="T92" s="60"/>
    </row>
    <row r="93" spans="1:20" ht="16.5" customHeight="1" x14ac:dyDescent="0.35">
      <c r="A93" s="71" t="str">
        <f>IF(JAN_26!A93="","",JAN_26!A93)</f>
        <v>Dexamethazone injection</v>
      </c>
      <c r="B93" s="71" t="str">
        <f>IF(JAN_26!B93="","",JAN_26!B93)</f>
        <v>amp</v>
      </c>
      <c r="C93" s="53">
        <f>IF(JAN_26!C93="","",JAN_26!C93)</f>
        <v>200</v>
      </c>
      <c r="D93" s="53">
        <f>IF(SEP_26!A93="","",SEP_26!F93)</f>
        <v>5</v>
      </c>
      <c r="E93" s="61"/>
      <c r="F93" s="53">
        <f t="shared" si="11"/>
        <v>5</v>
      </c>
      <c r="G93" s="61"/>
      <c r="H93" s="61"/>
      <c r="I93" s="53">
        <f t="shared" si="12"/>
        <v>0</v>
      </c>
      <c r="J93" s="53" t="str">
        <f t="shared" si="13"/>
        <v/>
      </c>
      <c r="K93" s="53">
        <f t="shared" si="14"/>
        <v>0</v>
      </c>
      <c r="L93" s="53">
        <f t="shared" si="15"/>
        <v>1000</v>
      </c>
      <c r="M93" s="64">
        <f>IF(A93="",0,(IF(ISNUMBER(AUG_26!G93),AUG_26!G93,0)+IF(ISNUMBER(SEP_26!G93),SEP_26!G93,0)+IF(ISNUMBER(OCT_26!G93),OCT_26!G93,0))/3)</f>
        <v>0</v>
      </c>
      <c r="N93" s="64">
        <f t="shared" si="16"/>
        <v>0</v>
      </c>
      <c r="O93" s="64">
        <f t="shared" si="17"/>
        <v>0</v>
      </c>
      <c r="P93" s="64">
        <f t="shared" si="18"/>
        <v>0</v>
      </c>
      <c r="Q93" s="65" t="str">
        <f t="shared" si="19"/>
        <v/>
      </c>
      <c r="R93" s="66" t="str">
        <f t="shared" si="20"/>
        <v>OVERSTOCK</v>
      </c>
      <c r="S93" s="66" t="str">
        <f t="shared" si="21"/>
        <v>N/A</v>
      </c>
      <c r="T93" s="60"/>
    </row>
    <row r="94" spans="1:20" ht="16.5" customHeight="1" x14ac:dyDescent="0.35">
      <c r="A94" s="72" t="str">
        <f>IF(JAN_26!A94="","",JAN_26!A94)</f>
        <v>Dexamethazone tablet</v>
      </c>
      <c r="B94" s="72" t="str">
        <f>IF(JAN_26!B94="","",JAN_26!B94)</f>
        <v>tablet</v>
      </c>
      <c r="C94" s="55">
        <f>IF(JAN_26!C94="","",JAN_26!C94)</f>
        <v>10</v>
      </c>
      <c r="D94" s="55">
        <f>IF(SEP_26!A94="","",SEP_26!F94)</f>
        <v>0</v>
      </c>
      <c r="E94" s="61"/>
      <c r="F94" s="55">
        <f t="shared" si="11"/>
        <v>0</v>
      </c>
      <c r="G94" s="61"/>
      <c r="H94" s="61"/>
      <c r="I94" s="55">
        <f t="shared" si="12"/>
        <v>0</v>
      </c>
      <c r="J94" s="55" t="str">
        <f t="shared" si="13"/>
        <v/>
      </c>
      <c r="K94" s="55">
        <f t="shared" si="14"/>
        <v>0</v>
      </c>
      <c r="L94" s="55">
        <f t="shared" si="15"/>
        <v>0</v>
      </c>
      <c r="M94" s="67">
        <f>IF(A94="",0,(IF(ISNUMBER(AUG_26!G94),AUG_26!G94,0)+IF(ISNUMBER(SEP_26!G94),SEP_26!G94,0)+IF(ISNUMBER(OCT_26!G94),OCT_26!G94,0))/3)</f>
        <v>0</v>
      </c>
      <c r="N94" s="67">
        <f t="shared" si="16"/>
        <v>0</v>
      </c>
      <c r="O94" s="67">
        <f t="shared" si="17"/>
        <v>0</v>
      </c>
      <c r="P94" s="67">
        <f t="shared" si="18"/>
        <v>0</v>
      </c>
      <c r="Q94" s="68" t="str">
        <f t="shared" si="19"/>
        <v/>
      </c>
      <c r="R94" s="69" t="str">
        <f t="shared" si="20"/>
        <v>STOCKOUT</v>
      </c>
      <c r="S94" s="69" t="str">
        <f t="shared" si="21"/>
        <v>N/A</v>
      </c>
      <c r="T94" s="60"/>
    </row>
    <row r="95" spans="1:20" ht="16.5" customHeight="1" x14ac:dyDescent="0.35">
      <c r="A95" s="71" t="str">
        <f>IF(JAN_26!A95="","",JAN_26!A95)</f>
        <v>Dextrose  5% 250ml</v>
      </c>
      <c r="B95" s="71" t="str">
        <f>IF(JAN_26!B95="","",JAN_26!B95)</f>
        <v/>
      </c>
      <c r="C95" s="53">
        <f>IF(JAN_26!C95="","",JAN_26!C95)</f>
        <v>1000</v>
      </c>
      <c r="D95" s="53">
        <f>IF(SEP_26!A95="","",SEP_26!F95)</f>
        <v>114</v>
      </c>
      <c r="E95" s="61"/>
      <c r="F95" s="53">
        <f t="shared" si="11"/>
        <v>114</v>
      </c>
      <c r="G95" s="61"/>
      <c r="H95" s="61"/>
      <c r="I95" s="53">
        <f t="shared" si="12"/>
        <v>0</v>
      </c>
      <c r="J95" s="53" t="str">
        <f t="shared" si="13"/>
        <v/>
      </c>
      <c r="K95" s="53">
        <f t="shared" si="14"/>
        <v>0</v>
      </c>
      <c r="L95" s="53">
        <f t="shared" si="15"/>
        <v>114000</v>
      </c>
      <c r="M95" s="64">
        <f>IF(A95="",0,(IF(ISNUMBER(AUG_26!G95),AUG_26!G95,0)+IF(ISNUMBER(SEP_26!G95),SEP_26!G95,0)+IF(ISNUMBER(OCT_26!G95),OCT_26!G95,0))/3)</f>
        <v>0</v>
      </c>
      <c r="N95" s="64">
        <f t="shared" si="16"/>
        <v>0</v>
      </c>
      <c r="O95" s="64">
        <f t="shared" si="17"/>
        <v>0</v>
      </c>
      <c r="P95" s="64">
        <f t="shared" si="18"/>
        <v>0</v>
      </c>
      <c r="Q95" s="65" t="str">
        <f t="shared" si="19"/>
        <v/>
      </c>
      <c r="R95" s="66" t="str">
        <f t="shared" si="20"/>
        <v>OVERSTOCK</v>
      </c>
      <c r="S95" s="66" t="str">
        <f t="shared" si="21"/>
        <v>N/A</v>
      </c>
      <c r="T95" s="60"/>
    </row>
    <row r="96" spans="1:20" ht="16.5" customHeight="1" x14ac:dyDescent="0.35">
      <c r="A96" s="72" t="str">
        <f>IF(JAN_26!A96="","",JAN_26!A96)</f>
        <v>diazepam inj</v>
      </c>
      <c r="B96" s="72" t="str">
        <f>IF(JAN_26!B96="","",JAN_26!B96)</f>
        <v>amp</v>
      </c>
      <c r="C96" s="55">
        <f>IF(JAN_26!C96="","",JAN_26!C96)</f>
        <v>500</v>
      </c>
      <c r="D96" s="55">
        <f>IF(SEP_26!A96="","",SEP_26!F96)</f>
        <v>98</v>
      </c>
      <c r="E96" s="61"/>
      <c r="F96" s="55">
        <f t="shared" si="11"/>
        <v>98</v>
      </c>
      <c r="G96" s="61"/>
      <c r="H96" s="61"/>
      <c r="I96" s="55">
        <f t="shared" si="12"/>
        <v>0</v>
      </c>
      <c r="J96" s="55" t="str">
        <f t="shared" si="13"/>
        <v/>
      </c>
      <c r="K96" s="55">
        <f t="shared" si="14"/>
        <v>0</v>
      </c>
      <c r="L96" s="55">
        <f t="shared" si="15"/>
        <v>49000</v>
      </c>
      <c r="M96" s="67">
        <f>IF(A96="",0,(IF(ISNUMBER(AUG_26!G96),AUG_26!G96,0)+IF(ISNUMBER(SEP_26!G96),SEP_26!G96,0)+IF(ISNUMBER(OCT_26!G96),OCT_26!G96,0))/3)</f>
        <v>0</v>
      </c>
      <c r="N96" s="67">
        <f t="shared" si="16"/>
        <v>0</v>
      </c>
      <c r="O96" s="67">
        <f t="shared" si="17"/>
        <v>0</v>
      </c>
      <c r="P96" s="67">
        <f t="shared" si="18"/>
        <v>0</v>
      </c>
      <c r="Q96" s="68" t="str">
        <f t="shared" si="19"/>
        <v/>
      </c>
      <c r="R96" s="69" t="str">
        <f t="shared" si="20"/>
        <v>OVERSTOCK</v>
      </c>
      <c r="S96" s="69" t="str">
        <f t="shared" si="21"/>
        <v>N/A</v>
      </c>
      <c r="T96" s="60"/>
    </row>
    <row r="97" spans="1:20" ht="16.5" customHeight="1" x14ac:dyDescent="0.35">
      <c r="A97" s="71" t="str">
        <f>IF(JAN_26!A97="","",JAN_26!A97)</f>
        <v>Diclofena tablets</v>
      </c>
      <c r="B97" s="71" t="str">
        <f>IF(JAN_26!B97="","",JAN_26!B97)</f>
        <v>tablet</v>
      </c>
      <c r="C97" s="53">
        <f>IF(JAN_26!C97="","",JAN_26!C97)</f>
        <v>15</v>
      </c>
      <c r="D97" s="53">
        <f>IF(SEP_26!A97="","",SEP_26!F97)</f>
        <v>630</v>
      </c>
      <c r="E97" s="61"/>
      <c r="F97" s="53">
        <f t="shared" si="11"/>
        <v>630</v>
      </c>
      <c r="G97" s="61"/>
      <c r="H97" s="61"/>
      <c r="I97" s="53">
        <f t="shared" si="12"/>
        <v>0</v>
      </c>
      <c r="J97" s="53" t="str">
        <f t="shared" si="13"/>
        <v/>
      </c>
      <c r="K97" s="53">
        <f t="shared" si="14"/>
        <v>0</v>
      </c>
      <c r="L97" s="53">
        <f t="shared" si="15"/>
        <v>9450</v>
      </c>
      <c r="M97" s="64">
        <f>IF(A97="",0,(IF(ISNUMBER(AUG_26!G97),AUG_26!G97,0)+IF(ISNUMBER(SEP_26!G97),SEP_26!G97,0)+IF(ISNUMBER(OCT_26!G97),OCT_26!G97,0))/3)</f>
        <v>0</v>
      </c>
      <c r="N97" s="64">
        <f t="shared" si="16"/>
        <v>0</v>
      </c>
      <c r="O97" s="64">
        <f t="shared" si="17"/>
        <v>0</v>
      </c>
      <c r="P97" s="64">
        <f t="shared" si="18"/>
        <v>0</v>
      </c>
      <c r="Q97" s="65" t="str">
        <f t="shared" si="19"/>
        <v/>
      </c>
      <c r="R97" s="66" t="str">
        <f t="shared" si="20"/>
        <v>OVERSTOCK</v>
      </c>
      <c r="S97" s="66" t="str">
        <f t="shared" si="21"/>
        <v>N/A</v>
      </c>
      <c r="T97" s="60"/>
    </row>
    <row r="98" spans="1:20" ht="16.5" customHeight="1" x14ac:dyDescent="0.35">
      <c r="A98" s="72" t="str">
        <f>IF(JAN_26!A98="","",JAN_26!A98)</f>
        <v>Diclofenac gel</v>
      </c>
      <c r="B98" s="72" t="str">
        <f>IF(JAN_26!B98="","",JAN_26!B98)</f>
        <v>pomade</v>
      </c>
      <c r="C98" s="55">
        <f>IF(JAN_26!C98="","",JAN_26!C98)</f>
        <v>1000</v>
      </c>
      <c r="D98" s="55">
        <f>IF(SEP_26!A98="","",SEP_26!F98)</f>
        <v>0</v>
      </c>
      <c r="E98" s="61"/>
      <c r="F98" s="55">
        <f t="shared" si="11"/>
        <v>0</v>
      </c>
      <c r="G98" s="61"/>
      <c r="H98" s="61"/>
      <c r="I98" s="55">
        <f t="shared" si="12"/>
        <v>0</v>
      </c>
      <c r="J98" s="55" t="str">
        <f t="shared" si="13"/>
        <v/>
      </c>
      <c r="K98" s="55">
        <f t="shared" si="14"/>
        <v>0</v>
      </c>
      <c r="L98" s="55">
        <f t="shared" si="15"/>
        <v>0</v>
      </c>
      <c r="M98" s="67">
        <f>IF(A98="",0,(IF(ISNUMBER(AUG_26!G98),AUG_26!G98,0)+IF(ISNUMBER(SEP_26!G98),SEP_26!G98,0)+IF(ISNUMBER(OCT_26!G98),OCT_26!G98,0))/3)</f>
        <v>0</v>
      </c>
      <c r="N98" s="67">
        <f t="shared" si="16"/>
        <v>0</v>
      </c>
      <c r="O98" s="67">
        <f t="shared" si="17"/>
        <v>0</v>
      </c>
      <c r="P98" s="67">
        <f t="shared" si="18"/>
        <v>0</v>
      </c>
      <c r="Q98" s="68" t="str">
        <f t="shared" si="19"/>
        <v/>
      </c>
      <c r="R98" s="69" t="str">
        <f t="shared" si="20"/>
        <v>STOCKOUT</v>
      </c>
      <c r="S98" s="69" t="str">
        <f t="shared" si="21"/>
        <v>N/A</v>
      </c>
      <c r="T98" s="60"/>
    </row>
    <row r="99" spans="1:20" ht="16.5" customHeight="1" x14ac:dyDescent="0.35">
      <c r="A99" s="71" t="str">
        <f>IF(JAN_26!A99="","",JAN_26!A99)</f>
        <v>Diclofenac injection</v>
      </c>
      <c r="B99" s="71" t="str">
        <f>IF(JAN_26!B99="","",JAN_26!B99)</f>
        <v>amps</v>
      </c>
      <c r="C99" s="53">
        <f>IF(JAN_26!C99="","",JAN_26!C99)</f>
        <v>200</v>
      </c>
      <c r="D99" s="53">
        <f>IF(SEP_26!A99="","",SEP_26!F99)</f>
        <v>501</v>
      </c>
      <c r="E99" s="61"/>
      <c r="F99" s="53">
        <f t="shared" si="11"/>
        <v>501</v>
      </c>
      <c r="G99" s="61"/>
      <c r="H99" s="61"/>
      <c r="I99" s="53">
        <f t="shared" si="12"/>
        <v>0</v>
      </c>
      <c r="J99" s="53" t="str">
        <f t="shared" si="13"/>
        <v/>
      </c>
      <c r="K99" s="53">
        <f t="shared" si="14"/>
        <v>0</v>
      </c>
      <c r="L99" s="53">
        <f t="shared" si="15"/>
        <v>100200</v>
      </c>
      <c r="M99" s="64">
        <f>IF(A99="",0,(IF(ISNUMBER(AUG_26!G99),AUG_26!G99,0)+IF(ISNUMBER(SEP_26!G99),SEP_26!G99,0)+IF(ISNUMBER(OCT_26!G99),OCT_26!G99,0))/3)</f>
        <v>0</v>
      </c>
      <c r="N99" s="64">
        <f t="shared" si="16"/>
        <v>0</v>
      </c>
      <c r="O99" s="64">
        <f t="shared" si="17"/>
        <v>0</v>
      </c>
      <c r="P99" s="64">
        <f t="shared" si="18"/>
        <v>0</v>
      </c>
      <c r="Q99" s="65" t="str">
        <f t="shared" si="19"/>
        <v/>
      </c>
      <c r="R99" s="66" t="str">
        <f t="shared" si="20"/>
        <v>OVERSTOCK</v>
      </c>
      <c r="S99" s="66" t="str">
        <f t="shared" si="21"/>
        <v>N/A</v>
      </c>
      <c r="T99" s="60"/>
    </row>
    <row r="100" spans="1:20" ht="16.5" customHeight="1" x14ac:dyDescent="0.35">
      <c r="A100" s="72" t="str">
        <f>IF(JAN_26!A100="","",JAN_26!A100)</f>
        <v>diprostene</v>
      </c>
      <c r="B100" s="72" t="str">
        <f>IF(JAN_26!B100="","",JAN_26!B100)</f>
        <v>amp</v>
      </c>
      <c r="C100" s="55">
        <f>IF(JAN_26!C100="","",JAN_26!C100)</f>
        <v>4500</v>
      </c>
      <c r="D100" s="55">
        <f>IF(SEP_26!A100="","",SEP_26!F100)</f>
        <v>0</v>
      </c>
      <c r="E100" s="61"/>
      <c r="F100" s="55">
        <f t="shared" si="11"/>
        <v>0</v>
      </c>
      <c r="G100" s="61"/>
      <c r="H100" s="61"/>
      <c r="I100" s="55">
        <f t="shared" si="12"/>
        <v>0</v>
      </c>
      <c r="J100" s="55" t="str">
        <f t="shared" si="13"/>
        <v/>
      </c>
      <c r="K100" s="55">
        <f t="shared" si="14"/>
        <v>0</v>
      </c>
      <c r="L100" s="55">
        <f t="shared" si="15"/>
        <v>0</v>
      </c>
      <c r="M100" s="67">
        <f>IF(A100="",0,(IF(ISNUMBER(AUG_26!G100),AUG_26!G100,0)+IF(ISNUMBER(SEP_26!G100),SEP_26!G100,0)+IF(ISNUMBER(OCT_26!G100),OCT_26!G100,0))/3)</f>
        <v>0</v>
      </c>
      <c r="N100" s="67">
        <f t="shared" si="16"/>
        <v>0</v>
      </c>
      <c r="O100" s="67">
        <f t="shared" si="17"/>
        <v>0</v>
      </c>
      <c r="P100" s="67">
        <f t="shared" si="18"/>
        <v>0</v>
      </c>
      <c r="Q100" s="68" t="str">
        <f t="shared" si="19"/>
        <v/>
      </c>
      <c r="R100" s="69" t="str">
        <f t="shared" si="20"/>
        <v>STOCKOUT</v>
      </c>
      <c r="S100" s="69" t="str">
        <f t="shared" si="21"/>
        <v>N/A</v>
      </c>
      <c r="T100" s="60"/>
    </row>
    <row r="101" spans="1:20" ht="16.5" customHeight="1" x14ac:dyDescent="0.35">
      <c r="A101" s="71" t="str">
        <f>IF(JAN_26!A101="","",JAN_26!A101)</f>
        <v>disposable gloves</v>
      </c>
      <c r="B101" s="71" t="str">
        <f>IF(JAN_26!B101="","",JAN_26!B101)</f>
        <v>box</v>
      </c>
      <c r="C101" s="53">
        <f>IF(JAN_26!C101="","",JAN_26!C101)</f>
        <v>100</v>
      </c>
      <c r="D101" s="53">
        <f>IF(SEP_26!A101="","",SEP_26!F101)</f>
        <v>300</v>
      </c>
      <c r="E101" s="61"/>
      <c r="F101" s="53">
        <f t="shared" si="11"/>
        <v>300</v>
      </c>
      <c r="G101" s="61"/>
      <c r="H101" s="61"/>
      <c r="I101" s="53">
        <f t="shared" si="12"/>
        <v>0</v>
      </c>
      <c r="J101" s="53" t="str">
        <f t="shared" si="13"/>
        <v/>
      </c>
      <c r="K101" s="53">
        <f t="shared" si="14"/>
        <v>0</v>
      </c>
      <c r="L101" s="53">
        <f t="shared" si="15"/>
        <v>30000</v>
      </c>
      <c r="M101" s="64">
        <f>IF(A101="",0,(IF(ISNUMBER(AUG_26!G101),AUG_26!G101,0)+IF(ISNUMBER(SEP_26!G101),SEP_26!G101,0)+IF(ISNUMBER(OCT_26!G101),OCT_26!G101,0))/3)</f>
        <v>0</v>
      </c>
      <c r="N101" s="64">
        <f t="shared" si="16"/>
        <v>0</v>
      </c>
      <c r="O101" s="64">
        <f t="shared" si="17"/>
        <v>0</v>
      </c>
      <c r="P101" s="64">
        <f t="shared" si="18"/>
        <v>0</v>
      </c>
      <c r="Q101" s="65" t="str">
        <f t="shared" si="19"/>
        <v/>
      </c>
      <c r="R101" s="66" t="str">
        <f t="shared" si="20"/>
        <v>OVERSTOCK</v>
      </c>
      <c r="S101" s="66" t="str">
        <f t="shared" si="21"/>
        <v>N/A</v>
      </c>
      <c r="T101" s="60"/>
    </row>
    <row r="102" spans="1:20" ht="16.5" customHeight="1" x14ac:dyDescent="0.35">
      <c r="A102" s="72" t="str">
        <f>IF(JAN_26!A102="","",JAN_26!A102)</f>
        <v>Disposable syringe 10ml</v>
      </c>
      <c r="B102" s="72" t="str">
        <f>IF(JAN_26!B102="","",JAN_26!B102)</f>
        <v>piece</v>
      </c>
      <c r="C102" s="55">
        <f>IF(JAN_26!C102="","",JAN_26!C102)</f>
        <v>100</v>
      </c>
      <c r="D102" s="55">
        <f>IF(SEP_26!A102="","",SEP_26!F102)</f>
        <v>18</v>
      </c>
      <c r="E102" s="61"/>
      <c r="F102" s="55">
        <f t="shared" si="11"/>
        <v>18</v>
      </c>
      <c r="G102" s="61"/>
      <c r="H102" s="61"/>
      <c r="I102" s="55">
        <f t="shared" si="12"/>
        <v>0</v>
      </c>
      <c r="J102" s="55" t="str">
        <f t="shared" si="13"/>
        <v/>
      </c>
      <c r="K102" s="55">
        <f t="shared" si="14"/>
        <v>0</v>
      </c>
      <c r="L102" s="55">
        <f t="shared" si="15"/>
        <v>1800</v>
      </c>
      <c r="M102" s="67">
        <f>IF(A102="",0,(IF(ISNUMBER(AUG_26!G102),AUG_26!G102,0)+IF(ISNUMBER(SEP_26!G102),SEP_26!G102,0)+IF(ISNUMBER(OCT_26!G102),OCT_26!G102,0))/3)</f>
        <v>0</v>
      </c>
      <c r="N102" s="67">
        <f t="shared" si="16"/>
        <v>0</v>
      </c>
      <c r="O102" s="67">
        <f t="shared" si="17"/>
        <v>0</v>
      </c>
      <c r="P102" s="67">
        <f t="shared" si="18"/>
        <v>0</v>
      </c>
      <c r="Q102" s="68" t="str">
        <f t="shared" si="19"/>
        <v/>
      </c>
      <c r="R102" s="69" t="str">
        <f t="shared" si="20"/>
        <v>OVERSTOCK</v>
      </c>
      <c r="S102" s="69" t="str">
        <f t="shared" si="21"/>
        <v>N/A</v>
      </c>
      <c r="T102" s="60"/>
    </row>
    <row r="103" spans="1:20" ht="16.5" customHeight="1" x14ac:dyDescent="0.35">
      <c r="A103" s="71" t="str">
        <f>IF(JAN_26!A103="","",JAN_26!A103)</f>
        <v>Disposable syringe 2.5ml</v>
      </c>
      <c r="B103" s="71" t="str">
        <f>IF(JAN_26!B103="","",JAN_26!B103)</f>
        <v>piece</v>
      </c>
      <c r="C103" s="53">
        <f>IF(JAN_26!C103="","",JAN_26!C103)</f>
        <v>100</v>
      </c>
      <c r="D103" s="53">
        <f>IF(SEP_26!A103="","",SEP_26!F103)</f>
        <v>157</v>
      </c>
      <c r="E103" s="61"/>
      <c r="F103" s="53">
        <f t="shared" si="11"/>
        <v>157</v>
      </c>
      <c r="G103" s="61"/>
      <c r="H103" s="61"/>
      <c r="I103" s="53">
        <f t="shared" si="12"/>
        <v>0</v>
      </c>
      <c r="J103" s="53" t="str">
        <f t="shared" si="13"/>
        <v/>
      </c>
      <c r="K103" s="53">
        <f t="shared" si="14"/>
        <v>0</v>
      </c>
      <c r="L103" s="53">
        <f t="shared" si="15"/>
        <v>15700</v>
      </c>
      <c r="M103" s="64">
        <f>IF(A103="",0,(IF(ISNUMBER(AUG_26!G103),AUG_26!G103,0)+IF(ISNUMBER(SEP_26!G103),SEP_26!G103,0)+IF(ISNUMBER(OCT_26!G103),OCT_26!G103,0))/3)</f>
        <v>0</v>
      </c>
      <c r="N103" s="64">
        <f t="shared" si="16"/>
        <v>0</v>
      </c>
      <c r="O103" s="64">
        <f t="shared" si="17"/>
        <v>0</v>
      </c>
      <c r="P103" s="64">
        <f t="shared" si="18"/>
        <v>0</v>
      </c>
      <c r="Q103" s="65" t="str">
        <f t="shared" si="19"/>
        <v/>
      </c>
      <c r="R103" s="66" t="str">
        <f t="shared" si="20"/>
        <v>OVERSTOCK</v>
      </c>
      <c r="S103" s="66" t="str">
        <f t="shared" si="21"/>
        <v>N/A</v>
      </c>
      <c r="T103" s="60"/>
    </row>
    <row r="104" spans="1:20" ht="16.5" customHeight="1" x14ac:dyDescent="0.35">
      <c r="A104" s="72" t="str">
        <f>IF(JAN_26!A104="","",JAN_26!A104)</f>
        <v>Disposable syringe 5ml</v>
      </c>
      <c r="B104" s="72" t="str">
        <f>IF(JAN_26!B104="","",JAN_26!B104)</f>
        <v>piece</v>
      </c>
      <c r="C104" s="55">
        <f>IF(JAN_26!C104="","",JAN_26!C104)</f>
        <v>100</v>
      </c>
      <c r="D104" s="55">
        <f>IF(SEP_26!A104="","",SEP_26!F104)</f>
        <v>128</v>
      </c>
      <c r="E104" s="61"/>
      <c r="F104" s="55">
        <f t="shared" si="11"/>
        <v>128</v>
      </c>
      <c r="G104" s="61"/>
      <c r="H104" s="61"/>
      <c r="I104" s="55">
        <f t="shared" si="12"/>
        <v>0</v>
      </c>
      <c r="J104" s="55" t="str">
        <f t="shared" si="13"/>
        <v/>
      </c>
      <c r="K104" s="55">
        <f t="shared" si="14"/>
        <v>0</v>
      </c>
      <c r="L104" s="55">
        <f t="shared" si="15"/>
        <v>12800</v>
      </c>
      <c r="M104" s="67">
        <f>IF(A104="",0,(IF(ISNUMBER(AUG_26!G104),AUG_26!G104,0)+IF(ISNUMBER(SEP_26!G104),SEP_26!G104,0)+IF(ISNUMBER(OCT_26!G104),OCT_26!G104,0))/3)</f>
        <v>0</v>
      </c>
      <c r="N104" s="67">
        <f t="shared" si="16"/>
        <v>0</v>
      </c>
      <c r="O104" s="67">
        <f t="shared" si="17"/>
        <v>0</v>
      </c>
      <c r="P104" s="67">
        <f t="shared" si="18"/>
        <v>0</v>
      </c>
      <c r="Q104" s="68" t="str">
        <f t="shared" si="19"/>
        <v/>
      </c>
      <c r="R104" s="69" t="str">
        <f t="shared" si="20"/>
        <v>OVERSTOCK</v>
      </c>
      <c r="S104" s="69" t="str">
        <f t="shared" si="21"/>
        <v>N/A</v>
      </c>
      <c r="T104" s="60"/>
    </row>
    <row r="105" spans="1:20" ht="16.5" customHeight="1" x14ac:dyDescent="0.35">
      <c r="A105" s="71" t="str">
        <f>IF(JAN_26!A105="","",JAN_26!A105)</f>
        <v>distem</v>
      </c>
      <c r="B105" s="71" t="str">
        <f>IF(JAN_26!B105="","",JAN_26!B105)</f>
        <v>tablet</v>
      </c>
      <c r="C105" s="53">
        <f>IF(JAN_26!C105="","",JAN_26!C105)</f>
        <v>90</v>
      </c>
      <c r="D105" s="53">
        <f>IF(SEP_26!A105="","",SEP_26!F105)</f>
        <v>0</v>
      </c>
      <c r="E105" s="61"/>
      <c r="F105" s="53">
        <f t="shared" si="11"/>
        <v>0</v>
      </c>
      <c r="G105" s="61"/>
      <c r="H105" s="61"/>
      <c r="I105" s="53">
        <f t="shared" si="12"/>
        <v>0</v>
      </c>
      <c r="J105" s="53" t="str">
        <f t="shared" si="13"/>
        <v/>
      </c>
      <c r="K105" s="53">
        <f t="shared" si="14"/>
        <v>0</v>
      </c>
      <c r="L105" s="53">
        <f t="shared" si="15"/>
        <v>0</v>
      </c>
      <c r="M105" s="64">
        <f>IF(A105="",0,(IF(ISNUMBER(AUG_26!G105),AUG_26!G105,0)+IF(ISNUMBER(SEP_26!G105),SEP_26!G105,0)+IF(ISNUMBER(OCT_26!G105),OCT_26!G105,0))/3)</f>
        <v>0</v>
      </c>
      <c r="N105" s="64">
        <f t="shared" si="16"/>
        <v>0</v>
      </c>
      <c r="O105" s="64">
        <f t="shared" si="17"/>
        <v>0</v>
      </c>
      <c r="P105" s="64">
        <f t="shared" si="18"/>
        <v>0</v>
      </c>
      <c r="Q105" s="65" t="str">
        <f t="shared" si="19"/>
        <v/>
      </c>
      <c r="R105" s="66" t="str">
        <f t="shared" si="20"/>
        <v>STOCKOUT</v>
      </c>
      <c r="S105" s="66" t="str">
        <f t="shared" si="21"/>
        <v>N/A</v>
      </c>
      <c r="T105" s="60"/>
    </row>
    <row r="106" spans="1:20" ht="16.5" customHeight="1" x14ac:dyDescent="0.35">
      <c r="A106" s="72" t="str">
        <f>IF(JAN_26!A106="","",JAN_26!A106)</f>
        <v>dolospam</v>
      </c>
      <c r="B106" s="72" t="str">
        <f>IF(JAN_26!B106="","",JAN_26!B106)</f>
        <v>tabs</v>
      </c>
      <c r="C106" s="55">
        <f>IF(JAN_26!C106="","",JAN_26!C106)</f>
        <v>200</v>
      </c>
      <c r="D106" s="55">
        <f>IF(SEP_26!A106="","",SEP_26!F106)</f>
        <v>0</v>
      </c>
      <c r="E106" s="61"/>
      <c r="F106" s="55">
        <f t="shared" si="11"/>
        <v>0</v>
      </c>
      <c r="G106" s="61"/>
      <c r="H106" s="61"/>
      <c r="I106" s="55">
        <f t="shared" si="12"/>
        <v>0</v>
      </c>
      <c r="J106" s="55" t="str">
        <f t="shared" si="13"/>
        <v/>
      </c>
      <c r="K106" s="55">
        <f t="shared" si="14"/>
        <v>0</v>
      </c>
      <c r="L106" s="55">
        <f t="shared" si="15"/>
        <v>0</v>
      </c>
      <c r="M106" s="67">
        <f>IF(A106="",0,(IF(ISNUMBER(AUG_26!G106),AUG_26!G106,0)+IF(ISNUMBER(SEP_26!G106),SEP_26!G106,0)+IF(ISNUMBER(OCT_26!G106),OCT_26!G106,0))/3)</f>
        <v>0</v>
      </c>
      <c r="N106" s="67">
        <f t="shared" si="16"/>
        <v>0</v>
      </c>
      <c r="O106" s="67">
        <f t="shared" si="17"/>
        <v>0</v>
      </c>
      <c r="P106" s="67">
        <f t="shared" si="18"/>
        <v>0</v>
      </c>
      <c r="Q106" s="68" t="str">
        <f t="shared" si="19"/>
        <v/>
      </c>
      <c r="R106" s="69" t="str">
        <f t="shared" si="20"/>
        <v>STOCKOUT</v>
      </c>
      <c r="S106" s="69" t="str">
        <f t="shared" si="21"/>
        <v>N/A</v>
      </c>
      <c r="T106" s="60"/>
    </row>
    <row r="107" spans="1:20" ht="16.5" customHeight="1" x14ac:dyDescent="0.35">
      <c r="A107" s="71" t="str">
        <f>IF(JAN_26!A107="","",JAN_26!A107)</f>
        <v>Doxycicline</v>
      </c>
      <c r="B107" s="71" t="str">
        <f>IF(JAN_26!B107="","",JAN_26!B107)</f>
        <v>tablet</v>
      </c>
      <c r="C107" s="53">
        <f>IF(JAN_26!C107="","",JAN_26!C107)</f>
        <v>30</v>
      </c>
      <c r="D107" s="53">
        <f>IF(SEP_26!A107="","",SEP_26!F107)</f>
        <v>390</v>
      </c>
      <c r="E107" s="61"/>
      <c r="F107" s="53">
        <f t="shared" si="11"/>
        <v>390</v>
      </c>
      <c r="G107" s="61"/>
      <c r="H107" s="61"/>
      <c r="I107" s="53">
        <f t="shared" si="12"/>
        <v>0</v>
      </c>
      <c r="J107" s="53" t="str">
        <f t="shared" si="13"/>
        <v/>
      </c>
      <c r="K107" s="53">
        <f t="shared" si="14"/>
        <v>0</v>
      </c>
      <c r="L107" s="53">
        <f t="shared" si="15"/>
        <v>11700</v>
      </c>
      <c r="M107" s="64">
        <f>IF(A107="",0,(IF(ISNUMBER(AUG_26!G107),AUG_26!G107,0)+IF(ISNUMBER(SEP_26!G107),SEP_26!G107,0)+IF(ISNUMBER(OCT_26!G107),OCT_26!G107,0))/3)</f>
        <v>0</v>
      </c>
      <c r="N107" s="64">
        <f t="shared" si="16"/>
        <v>0</v>
      </c>
      <c r="O107" s="64">
        <f t="shared" si="17"/>
        <v>0</v>
      </c>
      <c r="P107" s="64">
        <f t="shared" si="18"/>
        <v>0</v>
      </c>
      <c r="Q107" s="65" t="str">
        <f t="shared" si="19"/>
        <v/>
      </c>
      <c r="R107" s="66" t="str">
        <f t="shared" si="20"/>
        <v>OVERSTOCK</v>
      </c>
      <c r="S107" s="66" t="str">
        <f t="shared" si="21"/>
        <v>N/A</v>
      </c>
      <c r="T107" s="60"/>
    </row>
    <row r="108" spans="1:20" ht="16.5" customHeight="1" x14ac:dyDescent="0.35">
      <c r="A108" s="72" t="str">
        <f>IF(JAN_26!A108="","",JAN_26!A108)</f>
        <v>Drip set</v>
      </c>
      <c r="B108" s="72" t="str">
        <f>IF(JAN_26!B108="","",JAN_26!B108)</f>
        <v>Item</v>
      </c>
      <c r="C108" s="55">
        <f>IF(JAN_26!C108="","",JAN_26!C108)</f>
        <v>300</v>
      </c>
      <c r="D108" s="55">
        <f>IF(SEP_26!A108="","",SEP_26!F108)</f>
        <v>76</v>
      </c>
      <c r="E108" s="61"/>
      <c r="F108" s="55">
        <f t="shared" si="11"/>
        <v>76</v>
      </c>
      <c r="G108" s="61"/>
      <c r="H108" s="61"/>
      <c r="I108" s="55">
        <f t="shared" si="12"/>
        <v>0</v>
      </c>
      <c r="J108" s="55" t="str">
        <f t="shared" si="13"/>
        <v/>
      </c>
      <c r="K108" s="55">
        <f t="shared" si="14"/>
        <v>0</v>
      </c>
      <c r="L108" s="55">
        <f t="shared" si="15"/>
        <v>22800</v>
      </c>
      <c r="M108" s="67">
        <f>IF(A108="",0,(IF(ISNUMBER(AUG_26!G108),AUG_26!G108,0)+IF(ISNUMBER(SEP_26!G108),SEP_26!G108,0)+IF(ISNUMBER(OCT_26!G108),OCT_26!G108,0))/3)</f>
        <v>0</v>
      </c>
      <c r="N108" s="67">
        <f t="shared" si="16"/>
        <v>0</v>
      </c>
      <c r="O108" s="67">
        <f t="shared" si="17"/>
        <v>0</v>
      </c>
      <c r="P108" s="67">
        <f t="shared" si="18"/>
        <v>0</v>
      </c>
      <c r="Q108" s="68" t="str">
        <f t="shared" si="19"/>
        <v/>
      </c>
      <c r="R108" s="69" t="str">
        <f t="shared" si="20"/>
        <v>OVERSTOCK</v>
      </c>
      <c r="S108" s="69" t="str">
        <f t="shared" si="21"/>
        <v>N/A</v>
      </c>
      <c r="T108" s="60"/>
    </row>
    <row r="109" spans="1:20" ht="16.5" customHeight="1" x14ac:dyDescent="0.35">
      <c r="A109" s="71" t="str">
        <f>IF(JAN_26!A109="","",JAN_26!A109)</f>
        <v>Drug envelope</v>
      </c>
      <c r="B109" s="71" t="str">
        <f>IF(JAN_26!B109="","",JAN_26!B109)</f>
        <v>item</v>
      </c>
      <c r="C109" s="53" t="str">
        <f>IF(JAN_26!C109="","",JAN_26!C109)</f>
        <v/>
      </c>
      <c r="D109" s="53">
        <f>IF(SEP_26!A109="","",SEP_26!F109)</f>
        <v>0</v>
      </c>
      <c r="E109" s="61"/>
      <c r="F109" s="53">
        <f t="shared" si="11"/>
        <v>0</v>
      </c>
      <c r="G109" s="61"/>
      <c r="H109" s="61"/>
      <c r="I109" s="53">
        <f t="shared" si="12"/>
        <v>0</v>
      </c>
      <c r="J109" s="53" t="str">
        <f t="shared" si="13"/>
        <v/>
      </c>
      <c r="K109" s="53">
        <f t="shared" si="14"/>
        <v>0</v>
      </c>
      <c r="L109" s="53">
        <f t="shared" si="15"/>
        <v>0</v>
      </c>
      <c r="M109" s="64">
        <f>IF(A109="",0,(IF(ISNUMBER(AUG_26!G109),AUG_26!G109,0)+IF(ISNUMBER(SEP_26!G109),SEP_26!G109,0)+IF(ISNUMBER(OCT_26!G109),OCT_26!G109,0))/3)</f>
        <v>0</v>
      </c>
      <c r="N109" s="64">
        <f t="shared" si="16"/>
        <v>0</v>
      </c>
      <c r="O109" s="64">
        <f t="shared" si="17"/>
        <v>0</v>
      </c>
      <c r="P109" s="64">
        <f t="shared" si="18"/>
        <v>0</v>
      </c>
      <c r="Q109" s="65" t="str">
        <f t="shared" si="19"/>
        <v/>
      </c>
      <c r="R109" s="66" t="str">
        <f t="shared" si="20"/>
        <v>STOCKOUT</v>
      </c>
      <c r="S109" s="66" t="str">
        <f t="shared" si="21"/>
        <v>N/A</v>
      </c>
      <c r="T109" s="60"/>
    </row>
    <row r="110" spans="1:20" ht="16.5" customHeight="1" x14ac:dyDescent="0.35">
      <c r="A110" s="72" t="str">
        <f>IF(JAN_26!A110="","",JAN_26!A110)</f>
        <v>Duphalax (Microlax)</v>
      </c>
      <c r="B110" s="72" t="str">
        <f>IF(JAN_26!B110="","",JAN_26!B110)</f>
        <v>sachet</v>
      </c>
      <c r="C110" s="55">
        <f>IF(JAN_26!C110="","",JAN_26!C110)</f>
        <v>250</v>
      </c>
      <c r="D110" s="55">
        <f>IF(SEP_26!A110="","",SEP_26!F110)</f>
        <v>0</v>
      </c>
      <c r="E110" s="61"/>
      <c r="F110" s="55">
        <f t="shared" si="11"/>
        <v>0</v>
      </c>
      <c r="G110" s="61"/>
      <c r="H110" s="61"/>
      <c r="I110" s="55">
        <f t="shared" si="12"/>
        <v>0</v>
      </c>
      <c r="J110" s="55" t="str">
        <f t="shared" si="13"/>
        <v/>
      </c>
      <c r="K110" s="55">
        <f t="shared" si="14"/>
        <v>0</v>
      </c>
      <c r="L110" s="55">
        <f t="shared" si="15"/>
        <v>0</v>
      </c>
      <c r="M110" s="67">
        <f>IF(A110="",0,(IF(ISNUMBER(AUG_26!G110),AUG_26!G110,0)+IF(ISNUMBER(SEP_26!G110),SEP_26!G110,0)+IF(ISNUMBER(OCT_26!G110),OCT_26!G110,0))/3)</f>
        <v>0</v>
      </c>
      <c r="N110" s="67">
        <f t="shared" si="16"/>
        <v>0</v>
      </c>
      <c r="O110" s="67">
        <f t="shared" si="17"/>
        <v>0</v>
      </c>
      <c r="P110" s="67">
        <f t="shared" si="18"/>
        <v>0</v>
      </c>
      <c r="Q110" s="68" t="str">
        <f t="shared" si="19"/>
        <v/>
      </c>
      <c r="R110" s="69" t="str">
        <f t="shared" si="20"/>
        <v>STOCKOUT</v>
      </c>
      <c r="S110" s="69" t="str">
        <f t="shared" si="21"/>
        <v>N/A</v>
      </c>
      <c r="T110" s="60"/>
    </row>
    <row r="111" spans="1:20" ht="16.5" customHeight="1" x14ac:dyDescent="0.35">
      <c r="A111" s="71" t="str">
        <f>IF(JAN_26!A111="","",JAN_26!A111)</f>
        <v>Entamizole</v>
      </c>
      <c r="B111" s="71" t="str">
        <f>IF(JAN_26!B111="","",JAN_26!B111)</f>
        <v>tab</v>
      </c>
      <c r="C111" s="53">
        <f>IF(JAN_26!C111="","",JAN_26!C111)</f>
        <v>110</v>
      </c>
      <c r="D111" s="53">
        <f>IF(SEP_26!A111="","",SEP_26!F111)</f>
        <v>0</v>
      </c>
      <c r="E111" s="61"/>
      <c r="F111" s="53">
        <f t="shared" si="11"/>
        <v>0</v>
      </c>
      <c r="G111" s="61"/>
      <c r="H111" s="61"/>
      <c r="I111" s="53">
        <f t="shared" si="12"/>
        <v>0</v>
      </c>
      <c r="J111" s="53" t="str">
        <f t="shared" si="13"/>
        <v/>
      </c>
      <c r="K111" s="53">
        <f t="shared" si="14"/>
        <v>0</v>
      </c>
      <c r="L111" s="53">
        <f t="shared" si="15"/>
        <v>0</v>
      </c>
      <c r="M111" s="64">
        <f>IF(A111="",0,(IF(ISNUMBER(AUG_26!G111),AUG_26!G111,0)+IF(ISNUMBER(SEP_26!G111),SEP_26!G111,0)+IF(ISNUMBER(OCT_26!G111),OCT_26!G111,0))/3)</f>
        <v>0</v>
      </c>
      <c r="N111" s="64">
        <f t="shared" si="16"/>
        <v>0</v>
      </c>
      <c r="O111" s="64">
        <f t="shared" si="17"/>
        <v>0</v>
      </c>
      <c r="P111" s="64">
        <f t="shared" si="18"/>
        <v>0</v>
      </c>
      <c r="Q111" s="65" t="str">
        <f t="shared" si="19"/>
        <v/>
      </c>
      <c r="R111" s="66" t="str">
        <f t="shared" si="20"/>
        <v>STOCKOUT</v>
      </c>
      <c r="S111" s="66" t="str">
        <f t="shared" si="21"/>
        <v>N/A</v>
      </c>
      <c r="T111" s="60"/>
    </row>
    <row r="112" spans="1:20" ht="16.5" customHeight="1" x14ac:dyDescent="0.35">
      <c r="A112" s="72" t="str">
        <f>IF(JAN_26!A112="","",JAN_26!A112)</f>
        <v>ergometrin</v>
      </c>
      <c r="B112" s="72" t="str">
        <f>IF(JAN_26!B112="","",JAN_26!B112)</f>
        <v>amp</v>
      </c>
      <c r="C112" s="55">
        <f>IF(JAN_26!C112="","",JAN_26!C112)</f>
        <v>500</v>
      </c>
      <c r="D112" s="55">
        <f>IF(SEP_26!A112="","",SEP_26!F112)</f>
        <v>0</v>
      </c>
      <c r="E112" s="61"/>
      <c r="F112" s="55">
        <f t="shared" si="11"/>
        <v>0</v>
      </c>
      <c r="G112" s="61"/>
      <c r="H112" s="61"/>
      <c r="I112" s="55">
        <f t="shared" si="12"/>
        <v>0</v>
      </c>
      <c r="J112" s="55" t="str">
        <f t="shared" si="13"/>
        <v/>
      </c>
      <c r="K112" s="55">
        <f t="shared" si="14"/>
        <v>0</v>
      </c>
      <c r="L112" s="55">
        <f t="shared" si="15"/>
        <v>0</v>
      </c>
      <c r="M112" s="67">
        <f>IF(A112="",0,(IF(ISNUMBER(AUG_26!G112),AUG_26!G112,0)+IF(ISNUMBER(SEP_26!G112),SEP_26!G112,0)+IF(ISNUMBER(OCT_26!G112),OCT_26!G112,0))/3)</f>
        <v>0</v>
      </c>
      <c r="N112" s="67">
        <f t="shared" si="16"/>
        <v>0</v>
      </c>
      <c r="O112" s="67">
        <f t="shared" si="17"/>
        <v>0</v>
      </c>
      <c r="P112" s="67">
        <f t="shared" si="18"/>
        <v>0</v>
      </c>
      <c r="Q112" s="68" t="str">
        <f t="shared" si="19"/>
        <v/>
      </c>
      <c r="R112" s="69" t="str">
        <f t="shared" si="20"/>
        <v>STOCKOUT</v>
      </c>
      <c r="S112" s="69" t="str">
        <f t="shared" si="21"/>
        <v>N/A</v>
      </c>
      <c r="T112" s="60"/>
    </row>
    <row r="113" spans="1:20" ht="16.5" customHeight="1" x14ac:dyDescent="0.35">
      <c r="A113" s="71" t="str">
        <f>IF(JAN_26!A113="","",JAN_26!A113)</f>
        <v>Erythromycin</v>
      </c>
      <c r="B113" s="71" t="str">
        <f>IF(JAN_26!B113="","",JAN_26!B113)</f>
        <v>inj</v>
      </c>
      <c r="C113" s="53">
        <f>IF(JAN_26!C113="","",JAN_26!C113)</f>
        <v>500</v>
      </c>
      <c r="D113" s="53">
        <f>IF(SEP_26!A113="","",SEP_26!F113)</f>
        <v>0</v>
      </c>
      <c r="E113" s="61"/>
      <c r="F113" s="53">
        <f t="shared" si="11"/>
        <v>0</v>
      </c>
      <c r="G113" s="61"/>
      <c r="H113" s="61"/>
      <c r="I113" s="53">
        <f t="shared" si="12"/>
        <v>0</v>
      </c>
      <c r="J113" s="53" t="str">
        <f t="shared" si="13"/>
        <v/>
      </c>
      <c r="K113" s="53">
        <f t="shared" si="14"/>
        <v>0</v>
      </c>
      <c r="L113" s="53">
        <f t="shared" si="15"/>
        <v>0</v>
      </c>
      <c r="M113" s="64">
        <f>IF(A113="",0,(IF(ISNUMBER(AUG_26!G113),AUG_26!G113,0)+IF(ISNUMBER(SEP_26!G113),SEP_26!G113,0)+IF(ISNUMBER(OCT_26!G113),OCT_26!G113,0))/3)</f>
        <v>0</v>
      </c>
      <c r="N113" s="64">
        <f t="shared" si="16"/>
        <v>0</v>
      </c>
      <c r="O113" s="64">
        <f t="shared" si="17"/>
        <v>0</v>
      </c>
      <c r="P113" s="64">
        <f t="shared" si="18"/>
        <v>0</v>
      </c>
      <c r="Q113" s="65" t="str">
        <f t="shared" si="19"/>
        <v/>
      </c>
      <c r="R113" s="66" t="str">
        <f t="shared" si="20"/>
        <v>STOCKOUT</v>
      </c>
      <c r="S113" s="66" t="str">
        <f t="shared" si="21"/>
        <v>N/A</v>
      </c>
      <c r="T113" s="60"/>
    </row>
    <row r="114" spans="1:20" ht="16.5" customHeight="1" x14ac:dyDescent="0.35">
      <c r="A114" s="72" t="str">
        <f>IF(JAN_26!A114="","",JAN_26!A114)</f>
        <v>Erythromycine 500mg</v>
      </c>
      <c r="B114" s="72" t="str">
        <f>IF(JAN_26!B114="","",JAN_26!B114)</f>
        <v>tabs</v>
      </c>
      <c r="C114" s="55">
        <f>IF(JAN_26!C114="","",JAN_26!C114)</f>
        <v>80</v>
      </c>
      <c r="D114" s="55">
        <f>IF(SEP_26!A114="","",SEP_26!F114)</f>
        <v>150</v>
      </c>
      <c r="E114" s="61"/>
      <c r="F114" s="55">
        <f t="shared" si="11"/>
        <v>150</v>
      </c>
      <c r="G114" s="61"/>
      <c r="H114" s="61"/>
      <c r="I114" s="55">
        <f t="shared" si="12"/>
        <v>0</v>
      </c>
      <c r="J114" s="55" t="str">
        <f t="shared" si="13"/>
        <v/>
      </c>
      <c r="K114" s="55">
        <f t="shared" si="14"/>
        <v>0</v>
      </c>
      <c r="L114" s="55">
        <f t="shared" si="15"/>
        <v>12000</v>
      </c>
      <c r="M114" s="67">
        <f>IF(A114="",0,(IF(ISNUMBER(AUG_26!G114),AUG_26!G114,0)+IF(ISNUMBER(SEP_26!G114),SEP_26!G114,0)+IF(ISNUMBER(OCT_26!G114),OCT_26!G114,0))/3)</f>
        <v>0</v>
      </c>
      <c r="N114" s="67">
        <f t="shared" si="16"/>
        <v>0</v>
      </c>
      <c r="O114" s="67">
        <f t="shared" si="17"/>
        <v>0</v>
      </c>
      <c r="P114" s="67">
        <f t="shared" si="18"/>
        <v>0</v>
      </c>
      <c r="Q114" s="68" t="str">
        <f t="shared" si="19"/>
        <v/>
      </c>
      <c r="R114" s="69" t="str">
        <f t="shared" si="20"/>
        <v>OVERSTOCK</v>
      </c>
      <c r="S114" s="69" t="str">
        <f t="shared" si="21"/>
        <v>N/A</v>
      </c>
      <c r="T114" s="60"/>
    </row>
    <row r="115" spans="1:20" ht="16.5" customHeight="1" x14ac:dyDescent="0.35">
      <c r="A115" s="71" t="str">
        <f>IF(JAN_26!A115="","",JAN_26!A115)</f>
        <v>FENA</v>
      </c>
      <c r="B115" s="71" t="str">
        <f>IF(JAN_26!B115="","",JAN_26!B115)</f>
        <v>tabs</v>
      </c>
      <c r="C115" s="53">
        <f>IF(JAN_26!C115="","",JAN_26!C115)</f>
        <v>200</v>
      </c>
      <c r="D115" s="53">
        <f>IF(SEP_26!A115="","",SEP_26!F115)</f>
        <v>0</v>
      </c>
      <c r="E115" s="61"/>
      <c r="F115" s="53">
        <f t="shared" si="11"/>
        <v>0</v>
      </c>
      <c r="G115" s="61"/>
      <c r="H115" s="61"/>
      <c r="I115" s="53">
        <f t="shared" si="12"/>
        <v>0</v>
      </c>
      <c r="J115" s="53" t="str">
        <f t="shared" si="13"/>
        <v/>
      </c>
      <c r="K115" s="53">
        <f t="shared" si="14"/>
        <v>0</v>
      </c>
      <c r="L115" s="53">
        <f t="shared" si="15"/>
        <v>0</v>
      </c>
      <c r="M115" s="64">
        <f>IF(A115="",0,(IF(ISNUMBER(AUG_26!G115),AUG_26!G115,0)+IF(ISNUMBER(SEP_26!G115),SEP_26!G115,0)+IF(ISNUMBER(OCT_26!G115),OCT_26!G115,0))/3)</f>
        <v>0</v>
      </c>
      <c r="N115" s="64">
        <f t="shared" si="16"/>
        <v>0</v>
      </c>
      <c r="O115" s="64">
        <f t="shared" si="17"/>
        <v>0</v>
      </c>
      <c r="P115" s="64">
        <f t="shared" si="18"/>
        <v>0</v>
      </c>
      <c r="Q115" s="65" t="str">
        <f t="shared" si="19"/>
        <v/>
      </c>
      <c r="R115" s="66" t="str">
        <f t="shared" si="20"/>
        <v>STOCKOUT</v>
      </c>
      <c r="S115" s="66" t="str">
        <f t="shared" si="21"/>
        <v>N/A</v>
      </c>
      <c r="T115" s="60"/>
    </row>
    <row r="116" spans="1:20" ht="16.5" customHeight="1" x14ac:dyDescent="0.35">
      <c r="A116" s="72" t="str">
        <f>IF(JAN_26!A116="","",JAN_26!A116)</f>
        <v>Ferosulphate</v>
      </c>
      <c r="B116" s="72" t="str">
        <f>IF(JAN_26!B116="","",JAN_26!B116)</f>
        <v>tab</v>
      </c>
      <c r="C116" s="55">
        <f>IF(JAN_26!C116="","",JAN_26!C116)</f>
        <v>10</v>
      </c>
      <c r="D116" s="55">
        <f>IF(SEP_26!A116="","",SEP_26!F116)</f>
        <v>0</v>
      </c>
      <c r="E116" s="61"/>
      <c r="F116" s="55">
        <f t="shared" si="11"/>
        <v>0</v>
      </c>
      <c r="G116" s="61"/>
      <c r="H116" s="61"/>
      <c r="I116" s="55">
        <f t="shared" si="12"/>
        <v>0</v>
      </c>
      <c r="J116" s="55" t="str">
        <f t="shared" si="13"/>
        <v/>
      </c>
      <c r="K116" s="55">
        <f t="shared" si="14"/>
        <v>0</v>
      </c>
      <c r="L116" s="55">
        <f t="shared" si="15"/>
        <v>0</v>
      </c>
      <c r="M116" s="67">
        <f>IF(A116="",0,(IF(ISNUMBER(AUG_26!G116),AUG_26!G116,0)+IF(ISNUMBER(SEP_26!G116),SEP_26!G116,0)+IF(ISNUMBER(OCT_26!G116),OCT_26!G116,0))/3)</f>
        <v>0</v>
      </c>
      <c r="N116" s="67">
        <f t="shared" si="16"/>
        <v>0</v>
      </c>
      <c r="O116" s="67">
        <f t="shared" si="17"/>
        <v>0</v>
      </c>
      <c r="P116" s="67">
        <f t="shared" si="18"/>
        <v>0</v>
      </c>
      <c r="Q116" s="68" t="str">
        <f t="shared" si="19"/>
        <v/>
      </c>
      <c r="R116" s="69" t="str">
        <f t="shared" si="20"/>
        <v>STOCKOUT</v>
      </c>
      <c r="S116" s="69" t="str">
        <f t="shared" si="21"/>
        <v>N/A</v>
      </c>
      <c r="T116" s="60"/>
    </row>
    <row r="117" spans="1:20" ht="16.5" customHeight="1" x14ac:dyDescent="0.35">
      <c r="A117" s="71" t="str">
        <f>IF(JAN_26!A117="","",JAN_26!A117)</f>
        <v>ferrous sulfate</v>
      </c>
      <c r="B117" s="71" t="str">
        <f>IF(JAN_26!B117="","",JAN_26!B117)</f>
        <v>tab</v>
      </c>
      <c r="C117" s="53">
        <f>IF(JAN_26!C117="","",JAN_26!C117)</f>
        <v>10</v>
      </c>
      <c r="D117" s="53">
        <f>IF(SEP_26!A117="","",SEP_26!F117)</f>
        <v>0</v>
      </c>
      <c r="E117" s="61"/>
      <c r="F117" s="53">
        <f t="shared" si="11"/>
        <v>0</v>
      </c>
      <c r="G117" s="61"/>
      <c r="H117" s="61"/>
      <c r="I117" s="53">
        <f t="shared" si="12"/>
        <v>0</v>
      </c>
      <c r="J117" s="53" t="str">
        <f t="shared" si="13"/>
        <v/>
      </c>
      <c r="K117" s="53">
        <f t="shared" si="14"/>
        <v>0</v>
      </c>
      <c r="L117" s="53">
        <f t="shared" si="15"/>
        <v>0</v>
      </c>
      <c r="M117" s="64">
        <f>IF(A117="",0,(IF(ISNUMBER(AUG_26!G117),AUG_26!G117,0)+IF(ISNUMBER(SEP_26!G117),SEP_26!G117,0)+IF(ISNUMBER(OCT_26!G117),OCT_26!G117,0))/3)</f>
        <v>0</v>
      </c>
      <c r="N117" s="64">
        <f t="shared" si="16"/>
        <v>0</v>
      </c>
      <c r="O117" s="64">
        <f t="shared" si="17"/>
        <v>0</v>
      </c>
      <c r="P117" s="64">
        <f t="shared" si="18"/>
        <v>0</v>
      </c>
      <c r="Q117" s="65" t="str">
        <f t="shared" si="19"/>
        <v/>
      </c>
      <c r="R117" s="66" t="str">
        <f t="shared" si="20"/>
        <v>STOCKOUT</v>
      </c>
      <c r="S117" s="66" t="str">
        <f t="shared" si="21"/>
        <v>N/A</v>
      </c>
      <c r="T117" s="60"/>
    </row>
    <row r="118" spans="1:20" ht="16.5" customHeight="1" x14ac:dyDescent="0.35">
      <c r="A118" s="72" t="str">
        <f>IF(JAN_26!A118="","",JAN_26!A118)</f>
        <v>files</v>
      </c>
      <c r="B118" s="72" t="str">
        <f>IF(JAN_26!B118="","",JAN_26!B118)</f>
        <v>item</v>
      </c>
      <c r="C118" s="55">
        <f>IF(JAN_26!C118="","",JAN_26!C118)</f>
        <v>1000</v>
      </c>
      <c r="D118" s="55">
        <f>IF(SEP_26!A118="","",SEP_26!F118)</f>
        <v>0</v>
      </c>
      <c r="E118" s="61"/>
      <c r="F118" s="55">
        <f t="shared" si="11"/>
        <v>0</v>
      </c>
      <c r="G118" s="61"/>
      <c r="H118" s="61"/>
      <c r="I118" s="55">
        <f t="shared" si="12"/>
        <v>0</v>
      </c>
      <c r="J118" s="55" t="str">
        <f t="shared" si="13"/>
        <v/>
      </c>
      <c r="K118" s="55">
        <f t="shared" si="14"/>
        <v>0</v>
      </c>
      <c r="L118" s="55">
        <f t="shared" si="15"/>
        <v>0</v>
      </c>
      <c r="M118" s="67">
        <f>IF(A118="",0,(IF(ISNUMBER(AUG_26!G118),AUG_26!G118,0)+IF(ISNUMBER(SEP_26!G118),SEP_26!G118,0)+IF(ISNUMBER(OCT_26!G118),OCT_26!G118,0))/3)</f>
        <v>0</v>
      </c>
      <c r="N118" s="67">
        <f t="shared" si="16"/>
        <v>0</v>
      </c>
      <c r="O118" s="67">
        <f t="shared" si="17"/>
        <v>0</v>
      </c>
      <c r="P118" s="67">
        <f t="shared" si="18"/>
        <v>0</v>
      </c>
      <c r="Q118" s="68" t="str">
        <f t="shared" si="19"/>
        <v/>
      </c>
      <c r="R118" s="69" t="str">
        <f t="shared" si="20"/>
        <v>STOCKOUT</v>
      </c>
      <c r="S118" s="69" t="str">
        <f t="shared" si="21"/>
        <v>N/A</v>
      </c>
      <c r="T118" s="60"/>
    </row>
    <row r="119" spans="1:20" ht="16.5" customHeight="1" x14ac:dyDescent="0.35">
      <c r="A119" s="71" t="str">
        <f>IF(JAN_26!A119="","",JAN_26!A119)</f>
        <v>Fluconazole 200mg</v>
      </c>
      <c r="B119" s="71" t="str">
        <f>IF(JAN_26!B119="","",JAN_26!B119)</f>
        <v>tablet</v>
      </c>
      <c r="C119" s="53">
        <f>IF(JAN_26!C119="","",JAN_26!C119)</f>
        <v>400</v>
      </c>
      <c r="D119" s="53">
        <f>IF(SEP_26!A119="","",SEP_26!F119)</f>
        <v>0</v>
      </c>
      <c r="E119" s="61"/>
      <c r="F119" s="53">
        <f t="shared" si="11"/>
        <v>0</v>
      </c>
      <c r="G119" s="61"/>
      <c r="H119" s="61"/>
      <c r="I119" s="53">
        <f t="shared" si="12"/>
        <v>0</v>
      </c>
      <c r="J119" s="53" t="str">
        <f t="shared" si="13"/>
        <v/>
      </c>
      <c r="K119" s="53">
        <f t="shared" si="14"/>
        <v>0</v>
      </c>
      <c r="L119" s="53">
        <f t="shared" si="15"/>
        <v>0</v>
      </c>
      <c r="M119" s="64">
        <f>IF(A119="",0,(IF(ISNUMBER(AUG_26!G119),AUG_26!G119,0)+IF(ISNUMBER(SEP_26!G119),SEP_26!G119,0)+IF(ISNUMBER(OCT_26!G119),OCT_26!G119,0))/3)</f>
        <v>0</v>
      </c>
      <c r="N119" s="64">
        <f t="shared" si="16"/>
        <v>0</v>
      </c>
      <c r="O119" s="64">
        <f t="shared" si="17"/>
        <v>0</v>
      </c>
      <c r="P119" s="64">
        <f t="shared" si="18"/>
        <v>0</v>
      </c>
      <c r="Q119" s="65" t="str">
        <f t="shared" si="19"/>
        <v/>
      </c>
      <c r="R119" s="66" t="str">
        <f t="shared" si="20"/>
        <v>STOCKOUT</v>
      </c>
      <c r="S119" s="66" t="str">
        <f t="shared" si="21"/>
        <v>N/A</v>
      </c>
      <c r="T119" s="60"/>
    </row>
    <row r="120" spans="1:20" ht="16.5" customHeight="1" x14ac:dyDescent="0.35">
      <c r="A120" s="72" t="str">
        <f>IF(JAN_26!A120="","",JAN_26!A120)</f>
        <v>Fluconazole syrup</v>
      </c>
      <c r="B120" s="72" t="str">
        <f>IF(JAN_26!B120="","",JAN_26!B120)</f>
        <v>syrup</v>
      </c>
      <c r="C120" s="55">
        <f>IF(JAN_26!C120="","",JAN_26!C120)</f>
        <v>2150</v>
      </c>
      <c r="D120" s="55">
        <f>IF(SEP_26!A120="","",SEP_26!F120)</f>
        <v>0</v>
      </c>
      <c r="E120" s="61"/>
      <c r="F120" s="55">
        <f t="shared" si="11"/>
        <v>0</v>
      </c>
      <c r="G120" s="61"/>
      <c r="H120" s="61"/>
      <c r="I120" s="55">
        <f t="shared" si="12"/>
        <v>0</v>
      </c>
      <c r="J120" s="55" t="str">
        <f t="shared" si="13"/>
        <v/>
      </c>
      <c r="K120" s="55">
        <f t="shared" si="14"/>
        <v>0</v>
      </c>
      <c r="L120" s="55">
        <f t="shared" si="15"/>
        <v>0</v>
      </c>
      <c r="M120" s="67">
        <f>IF(A120="",0,(IF(ISNUMBER(AUG_26!G120),AUG_26!G120,0)+IF(ISNUMBER(SEP_26!G120),SEP_26!G120,0)+IF(ISNUMBER(OCT_26!G120),OCT_26!G120,0))/3)</f>
        <v>0</v>
      </c>
      <c r="N120" s="67">
        <f t="shared" si="16"/>
        <v>0</v>
      </c>
      <c r="O120" s="67">
        <f t="shared" si="17"/>
        <v>0</v>
      </c>
      <c r="P120" s="67">
        <f t="shared" si="18"/>
        <v>0</v>
      </c>
      <c r="Q120" s="68" t="str">
        <f t="shared" si="19"/>
        <v/>
      </c>
      <c r="R120" s="69" t="str">
        <f t="shared" si="20"/>
        <v>STOCKOUT</v>
      </c>
      <c r="S120" s="69" t="str">
        <f t="shared" si="21"/>
        <v>N/A</v>
      </c>
      <c r="T120" s="60"/>
    </row>
    <row r="121" spans="1:20" ht="16.5" customHeight="1" x14ac:dyDescent="0.35">
      <c r="A121" s="71" t="str">
        <f>IF(JAN_26!A121="","",JAN_26!A121)</f>
        <v>Frusemide injection</v>
      </c>
      <c r="B121" s="71" t="str">
        <f>IF(JAN_26!B121="","",JAN_26!B121)</f>
        <v>amp</v>
      </c>
      <c r="C121" s="53">
        <f>IF(JAN_26!C121="","",JAN_26!C121)</f>
        <v>100</v>
      </c>
      <c r="D121" s="53">
        <f>IF(SEP_26!A121="","",SEP_26!F121)</f>
        <v>100</v>
      </c>
      <c r="E121" s="61"/>
      <c r="F121" s="53">
        <f t="shared" si="11"/>
        <v>100</v>
      </c>
      <c r="G121" s="61"/>
      <c r="H121" s="61"/>
      <c r="I121" s="53">
        <f t="shared" si="12"/>
        <v>0</v>
      </c>
      <c r="J121" s="53" t="str">
        <f t="shared" si="13"/>
        <v/>
      </c>
      <c r="K121" s="53">
        <f t="shared" si="14"/>
        <v>0</v>
      </c>
      <c r="L121" s="53">
        <f t="shared" si="15"/>
        <v>10000</v>
      </c>
      <c r="M121" s="64">
        <f>IF(A121="",0,(IF(ISNUMBER(AUG_26!G121),AUG_26!G121,0)+IF(ISNUMBER(SEP_26!G121),SEP_26!G121,0)+IF(ISNUMBER(OCT_26!G121),OCT_26!G121,0))/3)</f>
        <v>0</v>
      </c>
      <c r="N121" s="64">
        <f t="shared" si="16"/>
        <v>0</v>
      </c>
      <c r="O121" s="64">
        <f t="shared" si="17"/>
        <v>0</v>
      </c>
      <c r="P121" s="64">
        <f t="shared" si="18"/>
        <v>0</v>
      </c>
      <c r="Q121" s="65" t="str">
        <f t="shared" si="19"/>
        <v/>
      </c>
      <c r="R121" s="66" t="str">
        <f t="shared" si="20"/>
        <v>OVERSTOCK</v>
      </c>
      <c r="S121" s="66" t="str">
        <f t="shared" si="21"/>
        <v>N/A</v>
      </c>
      <c r="T121" s="60"/>
    </row>
    <row r="122" spans="1:20" ht="16.5" customHeight="1" x14ac:dyDescent="0.35">
      <c r="A122" s="72" t="str">
        <f>IF(JAN_26!A122="","",JAN_26!A122)</f>
        <v>Frusemide tablets</v>
      </c>
      <c r="B122" s="72" t="str">
        <f>IF(JAN_26!B122="","",JAN_26!B122)</f>
        <v>tablet</v>
      </c>
      <c r="C122" s="55">
        <f>IF(JAN_26!C122="","",JAN_26!C122)</f>
        <v>10</v>
      </c>
      <c r="D122" s="55">
        <f>IF(SEP_26!A122="","",SEP_26!F122)</f>
        <v>300</v>
      </c>
      <c r="E122" s="61"/>
      <c r="F122" s="55">
        <f t="shared" si="11"/>
        <v>300</v>
      </c>
      <c r="G122" s="61"/>
      <c r="H122" s="61"/>
      <c r="I122" s="55">
        <f t="shared" si="12"/>
        <v>0</v>
      </c>
      <c r="J122" s="55" t="str">
        <f t="shared" si="13"/>
        <v/>
      </c>
      <c r="K122" s="55">
        <f t="shared" si="14"/>
        <v>0</v>
      </c>
      <c r="L122" s="55">
        <f t="shared" si="15"/>
        <v>3000</v>
      </c>
      <c r="M122" s="67">
        <f>IF(A122="",0,(IF(ISNUMBER(AUG_26!G122),AUG_26!G122,0)+IF(ISNUMBER(SEP_26!G122),SEP_26!G122,0)+IF(ISNUMBER(OCT_26!G122),OCT_26!G122,0))/3)</f>
        <v>0</v>
      </c>
      <c r="N122" s="67">
        <f t="shared" si="16"/>
        <v>0</v>
      </c>
      <c r="O122" s="67">
        <f t="shared" si="17"/>
        <v>0</v>
      </c>
      <c r="P122" s="67">
        <f t="shared" si="18"/>
        <v>0</v>
      </c>
      <c r="Q122" s="68" t="str">
        <f t="shared" si="19"/>
        <v/>
      </c>
      <c r="R122" s="69" t="str">
        <f t="shared" si="20"/>
        <v>OVERSTOCK</v>
      </c>
      <c r="S122" s="69" t="str">
        <f t="shared" si="21"/>
        <v>N/A</v>
      </c>
      <c r="T122" s="60"/>
    </row>
    <row r="123" spans="1:20" ht="16.5" customHeight="1" x14ac:dyDescent="0.35">
      <c r="A123" s="71" t="str">
        <f>IF(JAN_26!A123="","",JAN_26!A123)</f>
        <v>G- tablets</v>
      </c>
      <c r="B123" s="71" t="str">
        <f>IF(JAN_26!B123="","",JAN_26!B123)</f>
        <v>tablet</v>
      </c>
      <c r="C123" s="53">
        <f>IF(JAN_26!C123="","",JAN_26!C123)</f>
        <v>15</v>
      </c>
      <c r="D123" s="53">
        <f>IF(SEP_26!A123="","",SEP_26!F123)</f>
        <v>0</v>
      </c>
      <c r="E123" s="61"/>
      <c r="F123" s="53">
        <f t="shared" si="11"/>
        <v>0</v>
      </c>
      <c r="G123" s="61"/>
      <c r="H123" s="61"/>
      <c r="I123" s="53">
        <f t="shared" si="12"/>
        <v>0</v>
      </c>
      <c r="J123" s="53" t="str">
        <f t="shared" si="13"/>
        <v/>
      </c>
      <c r="K123" s="53">
        <f t="shared" si="14"/>
        <v>0</v>
      </c>
      <c r="L123" s="53">
        <f t="shared" si="15"/>
        <v>0</v>
      </c>
      <c r="M123" s="64">
        <f>IF(A123="",0,(IF(ISNUMBER(AUG_26!G123),AUG_26!G123,0)+IF(ISNUMBER(SEP_26!G123),SEP_26!G123,0)+IF(ISNUMBER(OCT_26!G123),OCT_26!G123,0))/3)</f>
        <v>0</v>
      </c>
      <c r="N123" s="64">
        <f t="shared" si="16"/>
        <v>0</v>
      </c>
      <c r="O123" s="64">
        <f t="shared" si="17"/>
        <v>0</v>
      </c>
      <c r="P123" s="64">
        <f t="shared" si="18"/>
        <v>0</v>
      </c>
      <c r="Q123" s="65" t="str">
        <f t="shared" si="19"/>
        <v/>
      </c>
      <c r="R123" s="66" t="str">
        <f t="shared" si="20"/>
        <v>STOCKOUT</v>
      </c>
      <c r="S123" s="66" t="str">
        <f t="shared" si="21"/>
        <v>N/A</v>
      </c>
      <c r="T123" s="60"/>
    </row>
    <row r="124" spans="1:20" ht="16.5" customHeight="1" x14ac:dyDescent="0.35">
      <c r="A124" s="72" t="str">
        <f>IF(JAN_26!A124="","",JAN_26!A124)</f>
        <v>gastrokit</v>
      </c>
      <c r="B124" s="72" t="str">
        <f>IF(JAN_26!B124="","",JAN_26!B124)</f>
        <v>tablet</v>
      </c>
      <c r="C124" s="55">
        <f>IF(JAN_26!C124="","",JAN_26!C124)</f>
        <v>1150</v>
      </c>
      <c r="D124" s="55">
        <f>IF(SEP_26!A124="","",SEP_26!F124)</f>
        <v>0</v>
      </c>
      <c r="E124" s="61"/>
      <c r="F124" s="55">
        <f t="shared" si="11"/>
        <v>0</v>
      </c>
      <c r="G124" s="61"/>
      <c r="H124" s="61"/>
      <c r="I124" s="55">
        <f t="shared" si="12"/>
        <v>0</v>
      </c>
      <c r="J124" s="55" t="str">
        <f t="shared" si="13"/>
        <v/>
      </c>
      <c r="K124" s="55">
        <f t="shared" si="14"/>
        <v>0</v>
      </c>
      <c r="L124" s="55">
        <f t="shared" si="15"/>
        <v>0</v>
      </c>
      <c r="M124" s="67">
        <f>IF(A124="",0,(IF(ISNUMBER(AUG_26!G124),AUG_26!G124,0)+IF(ISNUMBER(SEP_26!G124),SEP_26!G124,0)+IF(ISNUMBER(OCT_26!G124),OCT_26!G124,0))/3)</f>
        <v>0</v>
      </c>
      <c r="N124" s="67">
        <f t="shared" si="16"/>
        <v>0</v>
      </c>
      <c r="O124" s="67">
        <f t="shared" si="17"/>
        <v>0</v>
      </c>
      <c r="P124" s="67">
        <f t="shared" si="18"/>
        <v>0</v>
      </c>
      <c r="Q124" s="68" t="str">
        <f t="shared" si="19"/>
        <v/>
      </c>
      <c r="R124" s="69" t="str">
        <f t="shared" si="20"/>
        <v>STOCKOUT</v>
      </c>
      <c r="S124" s="69" t="str">
        <f t="shared" si="21"/>
        <v>N/A</v>
      </c>
      <c r="T124" s="60"/>
    </row>
    <row r="125" spans="1:20" ht="16.5" customHeight="1" x14ac:dyDescent="0.35">
      <c r="A125" s="71" t="str">
        <f>IF(JAN_26!A125="","",JAN_26!A125)</f>
        <v>Genta (250mg)</v>
      </c>
      <c r="B125" s="71" t="str">
        <f>IF(JAN_26!B125="","",JAN_26!B125)</f>
        <v>amp</v>
      </c>
      <c r="C125" s="53">
        <f>IF(JAN_26!C125="","",JAN_26!C125)</f>
        <v>250</v>
      </c>
      <c r="D125" s="53">
        <f>IF(SEP_26!A125="","",SEP_26!F125)</f>
        <v>0</v>
      </c>
      <c r="E125" s="61"/>
      <c r="F125" s="53">
        <f t="shared" si="11"/>
        <v>0</v>
      </c>
      <c r="G125" s="61"/>
      <c r="H125" s="61"/>
      <c r="I125" s="53">
        <f t="shared" si="12"/>
        <v>0</v>
      </c>
      <c r="J125" s="53" t="str">
        <f t="shared" si="13"/>
        <v/>
      </c>
      <c r="K125" s="53">
        <f t="shared" si="14"/>
        <v>0</v>
      </c>
      <c r="L125" s="53">
        <f t="shared" si="15"/>
        <v>0</v>
      </c>
      <c r="M125" s="64">
        <f>IF(A125="",0,(IF(ISNUMBER(AUG_26!G125),AUG_26!G125,0)+IF(ISNUMBER(SEP_26!G125),SEP_26!G125,0)+IF(ISNUMBER(OCT_26!G125),OCT_26!G125,0))/3)</f>
        <v>0</v>
      </c>
      <c r="N125" s="64">
        <f t="shared" si="16"/>
        <v>0</v>
      </c>
      <c r="O125" s="64">
        <f t="shared" si="17"/>
        <v>0</v>
      </c>
      <c r="P125" s="64">
        <f t="shared" si="18"/>
        <v>0</v>
      </c>
      <c r="Q125" s="65" t="str">
        <f t="shared" si="19"/>
        <v/>
      </c>
      <c r="R125" s="66" t="str">
        <f t="shared" si="20"/>
        <v>STOCKOUT</v>
      </c>
      <c r="S125" s="66" t="str">
        <f t="shared" si="21"/>
        <v>N/A</v>
      </c>
      <c r="T125" s="60"/>
    </row>
    <row r="126" spans="1:20" ht="16.5" customHeight="1" x14ac:dyDescent="0.35">
      <c r="A126" s="72" t="str">
        <f>IF(JAN_26!A126="","",JAN_26!A126)</f>
        <v>genta eydrop</v>
      </c>
      <c r="B126" s="72" t="str">
        <f>IF(JAN_26!B126="","",JAN_26!B126)</f>
        <v>syrup</v>
      </c>
      <c r="C126" s="55">
        <f>IF(JAN_26!C126="","",JAN_26!C126)</f>
        <v>500</v>
      </c>
      <c r="D126" s="55">
        <f>IF(SEP_26!A126="","",SEP_26!F126)</f>
        <v>0</v>
      </c>
      <c r="E126" s="61"/>
      <c r="F126" s="55">
        <f t="shared" si="11"/>
        <v>0</v>
      </c>
      <c r="G126" s="61"/>
      <c r="H126" s="61"/>
      <c r="I126" s="55">
        <f t="shared" si="12"/>
        <v>0</v>
      </c>
      <c r="J126" s="55" t="str">
        <f t="shared" si="13"/>
        <v/>
      </c>
      <c r="K126" s="55">
        <f t="shared" si="14"/>
        <v>0</v>
      </c>
      <c r="L126" s="55">
        <f t="shared" si="15"/>
        <v>0</v>
      </c>
      <c r="M126" s="67">
        <f>IF(A126="",0,(IF(ISNUMBER(AUG_26!G126),AUG_26!G126,0)+IF(ISNUMBER(SEP_26!G126),SEP_26!G126,0)+IF(ISNUMBER(OCT_26!G126),OCT_26!G126,0))/3)</f>
        <v>0</v>
      </c>
      <c r="N126" s="67">
        <f t="shared" si="16"/>
        <v>0</v>
      </c>
      <c r="O126" s="67">
        <f t="shared" si="17"/>
        <v>0</v>
      </c>
      <c r="P126" s="67">
        <f t="shared" si="18"/>
        <v>0</v>
      </c>
      <c r="Q126" s="68" t="str">
        <f t="shared" si="19"/>
        <v/>
      </c>
      <c r="R126" s="69" t="str">
        <f t="shared" si="20"/>
        <v>STOCKOUT</v>
      </c>
      <c r="S126" s="69" t="str">
        <f t="shared" si="21"/>
        <v>N/A</v>
      </c>
      <c r="T126" s="60"/>
    </row>
    <row r="127" spans="1:20" ht="16.5" customHeight="1" x14ac:dyDescent="0.35">
      <c r="A127" s="71" t="str">
        <f>IF(JAN_26!A127="","",JAN_26!A127)</f>
        <v>Gentamycine Injection</v>
      </c>
      <c r="B127" s="71" t="str">
        <f>IF(JAN_26!B127="","",JAN_26!B127)</f>
        <v>amp</v>
      </c>
      <c r="C127" s="53">
        <f>IF(JAN_26!C127="","",JAN_26!C127)</f>
        <v>200</v>
      </c>
      <c r="D127" s="53">
        <f>IF(SEP_26!A127="","",SEP_26!F127)</f>
        <v>355</v>
      </c>
      <c r="E127" s="61"/>
      <c r="F127" s="53">
        <f t="shared" si="11"/>
        <v>355</v>
      </c>
      <c r="G127" s="61"/>
      <c r="H127" s="61"/>
      <c r="I127" s="53">
        <f t="shared" si="12"/>
        <v>0</v>
      </c>
      <c r="J127" s="53" t="str">
        <f t="shared" si="13"/>
        <v/>
      </c>
      <c r="K127" s="53">
        <f t="shared" si="14"/>
        <v>0</v>
      </c>
      <c r="L127" s="53">
        <f t="shared" si="15"/>
        <v>71000</v>
      </c>
      <c r="M127" s="64">
        <f>IF(A127="",0,(IF(ISNUMBER(AUG_26!G127),AUG_26!G127,0)+IF(ISNUMBER(SEP_26!G127),SEP_26!G127,0)+IF(ISNUMBER(OCT_26!G127),OCT_26!G127,0))/3)</f>
        <v>0</v>
      </c>
      <c r="N127" s="64">
        <f t="shared" si="16"/>
        <v>0</v>
      </c>
      <c r="O127" s="64">
        <f t="shared" si="17"/>
        <v>0</v>
      </c>
      <c r="P127" s="64">
        <f t="shared" si="18"/>
        <v>0</v>
      </c>
      <c r="Q127" s="65" t="str">
        <f t="shared" si="19"/>
        <v/>
      </c>
      <c r="R127" s="66" t="str">
        <f t="shared" si="20"/>
        <v>OVERSTOCK</v>
      </c>
      <c r="S127" s="66" t="str">
        <f t="shared" si="21"/>
        <v>N/A</v>
      </c>
      <c r="T127" s="60"/>
    </row>
    <row r="128" spans="1:20" ht="16.5" customHeight="1" x14ac:dyDescent="0.35">
      <c r="A128" s="72" t="str">
        <f>IF(JAN_26!A128="","",JAN_26!A128)</f>
        <v>Gentian violet</v>
      </c>
      <c r="B128" s="72" t="str">
        <f>IF(JAN_26!B128="","",JAN_26!B128)</f>
        <v>bottle</v>
      </c>
      <c r="C128" s="55">
        <f>IF(JAN_26!C128="","",JAN_26!C128)</f>
        <v>1000</v>
      </c>
      <c r="D128" s="55">
        <f>IF(SEP_26!A128="","",SEP_26!F128)</f>
        <v>0</v>
      </c>
      <c r="E128" s="61"/>
      <c r="F128" s="55">
        <f t="shared" si="11"/>
        <v>0</v>
      </c>
      <c r="G128" s="61"/>
      <c r="H128" s="61"/>
      <c r="I128" s="55">
        <f t="shared" si="12"/>
        <v>0</v>
      </c>
      <c r="J128" s="55" t="str">
        <f t="shared" si="13"/>
        <v/>
      </c>
      <c r="K128" s="55">
        <f t="shared" si="14"/>
        <v>0</v>
      </c>
      <c r="L128" s="55">
        <f t="shared" si="15"/>
        <v>0</v>
      </c>
      <c r="M128" s="67">
        <f>IF(A128="",0,(IF(ISNUMBER(AUG_26!G128),AUG_26!G128,0)+IF(ISNUMBER(SEP_26!G128),SEP_26!G128,0)+IF(ISNUMBER(OCT_26!G128),OCT_26!G128,0))/3)</f>
        <v>0</v>
      </c>
      <c r="N128" s="67">
        <f t="shared" si="16"/>
        <v>0</v>
      </c>
      <c r="O128" s="67">
        <f t="shared" si="17"/>
        <v>0</v>
      </c>
      <c r="P128" s="67">
        <f t="shared" si="18"/>
        <v>0</v>
      </c>
      <c r="Q128" s="68" t="str">
        <f t="shared" si="19"/>
        <v/>
      </c>
      <c r="R128" s="69" t="str">
        <f t="shared" si="20"/>
        <v>STOCKOUT</v>
      </c>
      <c r="S128" s="69" t="str">
        <f t="shared" si="21"/>
        <v>N/A</v>
      </c>
      <c r="T128" s="60"/>
    </row>
    <row r="129" spans="1:20" ht="16.5" customHeight="1" x14ac:dyDescent="0.35">
      <c r="A129" s="71" t="str">
        <f>IF(JAN_26!A129="","",JAN_26!A129)</f>
        <v>Glibenclamide</v>
      </c>
      <c r="B129" s="71" t="str">
        <f>IF(JAN_26!B129="","",JAN_26!B129)</f>
        <v>tab</v>
      </c>
      <c r="C129" s="53">
        <f>IF(JAN_26!C129="","",JAN_26!C129)</f>
        <v>10</v>
      </c>
      <c r="D129" s="53">
        <f>IF(SEP_26!A129="","",SEP_26!F129)</f>
        <v>100</v>
      </c>
      <c r="E129" s="61"/>
      <c r="F129" s="53">
        <f t="shared" si="11"/>
        <v>100</v>
      </c>
      <c r="G129" s="61"/>
      <c r="H129" s="61"/>
      <c r="I129" s="53">
        <f t="shared" si="12"/>
        <v>0</v>
      </c>
      <c r="J129" s="53" t="str">
        <f t="shared" si="13"/>
        <v/>
      </c>
      <c r="K129" s="53">
        <f t="shared" si="14"/>
        <v>0</v>
      </c>
      <c r="L129" s="53">
        <f t="shared" si="15"/>
        <v>1000</v>
      </c>
      <c r="M129" s="64">
        <f>IF(A129="",0,(IF(ISNUMBER(AUG_26!G129),AUG_26!G129,0)+IF(ISNUMBER(SEP_26!G129),SEP_26!G129,0)+IF(ISNUMBER(OCT_26!G129),OCT_26!G129,0))/3)</f>
        <v>0</v>
      </c>
      <c r="N129" s="64">
        <f t="shared" si="16"/>
        <v>0</v>
      </c>
      <c r="O129" s="64">
        <f t="shared" si="17"/>
        <v>0</v>
      </c>
      <c r="P129" s="64">
        <f t="shared" si="18"/>
        <v>0</v>
      </c>
      <c r="Q129" s="65" t="str">
        <f t="shared" si="19"/>
        <v/>
      </c>
      <c r="R129" s="66" t="str">
        <f t="shared" si="20"/>
        <v>OVERSTOCK</v>
      </c>
      <c r="S129" s="66" t="str">
        <f t="shared" si="21"/>
        <v>N/A</v>
      </c>
      <c r="T129" s="60"/>
    </row>
    <row r="130" spans="1:20" ht="16.5" customHeight="1" x14ac:dyDescent="0.35">
      <c r="A130" s="72" t="str">
        <f>IF(JAN_26!A130="","",JAN_26!A130)</f>
        <v>Glocuse 10%</v>
      </c>
      <c r="B130" s="72" t="str">
        <f>IF(JAN_26!B130="","",JAN_26!B130)</f>
        <v>Item</v>
      </c>
      <c r="C130" s="55">
        <f>IF(JAN_26!C130="","",JAN_26!C130)</f>
        <v>1000</v>
      </c>
      <c r="D130" s="55">
        <f>IF(SEP_26!A130="","",SEP_26!F130)</f>
        <v>10</v>
      </c>
      <c r="E130" s="61"/>
      <c r="F130" s="55">
        <f t="shared" si="11"/>
        <v>10</v>
      </c>
      <c r="G130" s="61"/>
      <c r="H130" s="61"/>
      <c r="I130" s="55">
        <f t="shared" si="12"/>
        <v>0</v>
      </c>
      <c r="J130" s="55" t="str">
        <f t="shared" si="13"/>
        <v/>
      </c>
      <c r="K130" s="55">
        <f t="shared" si="14"/>
        <v>0</v>
      </c>
      <c r="L130" s="55">
        <f t="shared" si="15"/>
        <v>10000</v>
      </c>
      <c r="M130" s="67">
        <f>IF(A130="",0,(IF(ISNUMBER(AUG_26!G130),AUG_26!G130,0)+IF(ISNUMBER(SEP_26!G130),SEP_26!G130,0)+IF(ISNUMBER(OCT_26!G130),OCT_26!G130,0))/3)</f>
        <v>0</v>
      </c>
      <c r="N130" s="67">
        <f t="shared" si="16"/>
        <v>0</v>
      </c>
      <c r="O130" s="67">
        <f t="shared" si="17"/>
        <v>0</v>
      </c>
      <c r="P130" s="67">
        <f t="shared" si="18"/>
        <v>0</v>
      </c>
      <c r="Q130" s="68" t="str">
        <f t="shared" si="19"/>
        <v/>
      </c>
      <c r="R130" s="69" t="str">
        <f t="shared" si="20"/>
        <v>OVERSTOCK</v>
      </c>
      <c r="S130" s="69" t="str">
        <f t="shared" si="21"/>
        <v>N/A</v>
      </c>
      <c r="T130" s="60"/>
    </row>
    <row r="131" spans="1:20" ht="16.5" customHeight="1" x14ac:dyDescent="0.35">
      <c r="A131" s="71" t="str">
        <f>IF(JAN_26!A131="","",JAN_26!A131)</f>
        <v>Glovessterile size 7.5 (pair)</v>
      </c>
      <c r="B131" s="71" t="str">
        <f>IF(JAN_26!B131="","",JAN_26!B131)</f>
        <v>pair/piece</v>
      </c>
      <c r="C131" s="53">
        <f>IF(JAN_26!C131="","",JAN_26!C131)</f>
        <v>300</v>
      </c>
      <c r="D131" s="53">
        <f>IF(SEP_26!A131="","",SEP_26!F131)</f>
        <v>123</v>
      </c>
      <c r="E131" s="61"/>
      <c r="F131" s="53">
        <f t="shared" ref="F131:F194" si="22">IF(A131="","",D131+IF(ISNUMBER(E131),E131,0)-IF(ISNUMBER(G131),G131,0))</f>
        <v>123</v>
      </c>
      <c r="G131" s="61"/>
      <c r="H131" s="61"/>
      <c r="I131" s="53">
        <f t="shared" ref="I131:I194" si="23">IF(AND(ISNUMBER(G131),ISNUMBER(C131)),G131*C131,0)</f>
        <v>0</v>
      </c>
      <c r="J131" s="53" t="str">
        <f t="shared" ref="J131:J194" si="24">IF(AND(ISNUMBER(G131),ISNUMBER(H131)),H131-I131,"")</f>
        <v/>
      </c>
      <c r="K131" s="53">
        <f t="shared" ref="K131:K194" si="25">IF(OR(A131="",M131=0),0,MAX(O131-F131,0))</f>
        <v>0</v>
      </c>
      <c r="L131" s="53">
        <f t="shared" ref="L131:L194" si="26">IF(AND(ISNUMBER(C131),ISNUMBER(F131)),F131*C131,0)</f>
        <v>36900</v>
      </c>
      <c r="M131" s="64">
        <f>IF(A131="",0,(IF(ISNUMBER(AUG_26!G131),AUG_26!G131,0)+IF(ISNUMBER(SEP_26!G131),SEP_26!G131,0)+IF(ISNUMBER(OCT_26!G131),OCT_26!G131,0))/3)</f>
        <v>0</v>
      </c>
      <c r="N131" s="64">
        <f t="shared" ref="N131:N194" si="27">IF(M131=0,0,M131*Lead_Time_Months)</f>
        <v>0</v>
      </c>
      <c r="O131" s="64">
        <f t="shared" ref="O131:O194" si="28">IF(M131=0,0,M131*Max_Stock_Months)</f>
        <v>0</v>
      </c>
      <c r="P131" s="64">
        <f t="shared" ref="P131:P194" si="29">IF(M131=0,0,M131*Security_Stock_Months)</f>
        <v>0</v>
      </c>
      <c r="Q131" s="65" t="str">
        <f t="shared" ref="Q131:Q194" si="30">IF(OR(A131="",M131=0,F131&lt;=0),"",ROUND(F131/M131,1))</f>
        <v/>
      </c>
      <c r="R131" s="66" t="str">
        <f t="shared" ref="R131:R194" si="31">IF(A131="","",IF(F131&lt;=0,"STOCKOUT",IF(F131&lt;=P131,"LOW STOCK",IF(F131&gt;O131,"OVERSTOCK","ADEQUATE"))))</f>
        <v>OVERSTOCK</v>
      </c>
      <c r="S131" s="66" t="str">
        <f t="shared" ref="S131:S194" si="32">IF(AND(ISNUMBER(G131),ISNUMBER(H131)),IF(J131&gt;=0,"BALANCED","DEFICIT"),"N/A")</f>
        <v>N/A</v>
      </c>
      <c r="T131" s="60"/>
    </row>
    <row r="132" spans="1:20" ht="16.5" customHeight="1" x14ac:dyDescent="0.35">
      <c r="A132" s="72" t="str">
        <f>IF(JAN_26!A132="","",JAN_26!A132)</f>
        <v>Glovessterile size 8 (pair)</v>
      </c>
      <c r="B132" s="72" t="str">
        <f>IF(JAN_26!B132="","",JAN_26!B132)</f>
        <v>pair/piece</v>
      </c>
      <c r="C132" s="55">
        <f>IF(JAN_26!C132="","",JAN_26!C132)</f>
        <v>300</v>
      </c>
      <c r="D132" s="55">
        <f>IF(SEP_26!A132="","",SEP_26!F132)</f>
        <v>100</v>
      </c>
      <c r="E132" s="61"/>
      <c r="F132" s="55">
        <f t="shared" si="22"/>
        <v>100</v>
      </c>
      <c r="G132" s="61"/>
      <c r="H132" s="61"/>
      <c r="I132" s="55">
        <f t="shared" si="23"/>
        <v>0</v>
      </c>
      <c r="J132" s="55" t="str">
        <f t="shared" si="24"/>
        <v/>
      </c>
      <c r="K132" s="55">
        <f t="shared" si="25"/>
        <v>0</v>
      </c>
      <c r="L132" s="55">
        <f t="shared" si="26"/>
        <v>30000</v>
      </c>
      <c r="M132" s="67">
        <f>IF(A132="",0,(IF(ISNUMBER(AUG_26!G132),AUG_26!G132,0)+IF(ISNUMBER(SEP_26!G132),SEP_26!G132,0)+IF(ISNUMBER(OCT_26!G132),OCT_26!G132,0))/3)</f>
        <v>0</v>
      </c>
      <c r="N132" s="67">
        <f t="shared" si="27"/>
        <v>0</v>
      </c>
      <c r="O132" s="67">
        <f t="shared" si="28"/>
        <v>0</v>
      </c>
      <c r="P132" s="67">
        <f t="shared" si="29"/>
        <v>0</v>
      </c>
      <c r="Q132" s="68" t="str">
        <f t="shared" si="30"/>
        <v/>
      </c>
      <c r="R132" s="69" t="str">
        <f t="shared" si="31"/>
        <v>OVERSTOCK</v>
      </c>
      <c r="S132" s="69" t="str">
        <f t="shared" si="32"/>
        <v>N/A</v>
      </c>
      <c r="T132" s="60"/>
    </row>
    <row r="133" spans="1:20" ht="16.5" customHeight="1" x14ac:dyDescent="0.35">
      <c r="A133" s="71" t="str">
        <f>IF(JAN_26!A133="","",JAN_26!A133)</f>
        <v>Glucose 5%</v>
      </c>
      <c r="B133" s="71" t="str">
        <f>IF(JAN_26!B133="","",JAN_26!B133)</f>
        <v>Item</v>
      </c>
      <c r="C133" s="53">
        <f>IF(JAN_26!C133="","",JAN_26!C133)</f>
        <v>1000</v>
      </c>
      <c r="D133" s="53">
        <f>IF(SEP_26!A133="","",SEP_26!F133)</f>
        <v>420</v>
      </c>
      <c r="E133" s="61"/>
      <c r="F133" s="53">
        <f t="shared" si="22"/>
        <v>420</v>
      </c>
      <c r="G133" s="61"/>
      <c r="H133" s="61"/>
      <c r="I133" s="53">
        <f t="shared" si="23"/>
        <v>0</v>
      </c>
      <c r="J133" s="53" t="str">
        <f t="shared" si="24"/>
        <v/>
      </c>
      <c r="K133" s="53">
        <f t="shared" si="25"/>
        <v>0</v>
      </c>
      <c r="L133" s="53">
        <f t="shared" si="26"/>
        <v>420000</v>
      </c>
      <c r="M133" s="64">
        <f>IF(A133="",0,(IF(ISNUMBER(AUG_26!G133),AUG_26!G133,0)+IF(ISNUMBER(SEP_26!G133),SEP_26!G133,0)+IF(ISNUMBER(OCT_26!G133),OCT_26!G133,0))/3)</f>
        <v>0</v>
      </c>
      <c r="N133" s="64">
        <f t="shared" si="27"/>
        <v>0</v>
      </c>
      <c r="O133" s="64">
        <f t="shared" si="28"/>
        <v>0</v>
      </c>
      <c r="P133" s="64">
        <f t="shared" si="29"/>
        <v>0</v>
      </c>
      <c r="Q133" s="65" t="str">
        <f t="shared" si="30"/>
        <v/>
      </c>
      <c r="R133" s="66" t="str">
        <f t="shared" si="31"/>
        <v>OVERSTOCK</v>
      </c>
      <c r="S133" s="66" t="str">
        <f t="shared" si="32"/>
        <v>N/A</v>
      </c>
      <c r="T133" s="60"/>
    </row>
    <row r="134" spans="1:20" ht="16.5" customHeight="1" x14ac:dyDescent="0.35">
      <c r="A134" s="72" t="str">
        <f>IF(JAN_26!A134="","",JAN_26!A134)</f>
        <v>Griseoflovine</v>
      </c>
      <c r="B134" s="72" t="str">
        <f>IF(JAN_26!B134="","",JAN_26!B134)</f>
        <v>tablet</v>
      </c>
      <c r="C134" s="55">
        <f>IF(JAN_26!C134="","",JAN_26!C134)</f>
        <v>50</v>
      </c>
      <c r="D134" s="55">
        <f>IF(SEP_26!A134="","",SEP_26!F134)</f>
        <v>70</v>
      </c>
      <c r="E134" s="61"/>
      <c r="F134" s="55">
        <f t="shared" si="22"/>
        <v>70</v>
      </c>
      <c r="G134" s="61"/>
      <c r="H134" s="61"/>
      <c r="I134" s="55">
        <f t="shared" si="23"/>
        <v>0</v>
      </c>
      <c r="J134" s="55" t="str">
        <f t="shared" si="24"/>
        <v/>
      </c>
      <c r="K134" s="55">
        <f t="shared" si="25"/>
        <v>0</v>
      </c>
      <c r="L134" s="55">
        <f t="shared" si="26"/>
        <v>3500</v>
      </c>
      <c r="M134" s="67">
        <f>IF(A134="",0,(IF(ISNUMBER(AUG_26!G134),AUG_26!G134,0)+IF(ISNUMBER(SEP_26!G134),SEP_26!G134,0)+IF(ISNUMBER(OCT_26!G134),OCT_26!G134,0))/3)</f>
        <v>0</v>
      </c>
      <c r="N134" s="67">
        <f t="shared" si="27"/>
        <v>0</v>
      </c>
      <c r="O134" s="67">
        <f t="shared" si="28"/>
        <v>0</v>
      </c>
      <c r="P134" s="67">
        <f t="shared" si="29"/>
        <v>0</v>
      </c>
      <c r="Q134" s="68" t="str">
        <f t="shared" si="30"/>
        <v/>
      </c>
      <c r="R134" s="69" t="str">
        <f t="shared" si="31"/>
        <v>OVERSTOCK</v>
      </c>
      <c r="S134" s="69" t="str">
        <f t="shared" si="32"/>
        <v>N/A</v>
      </c>
      <c r="T134" s="60"/>
    </row>
    <row r="135" spans="1:20" ht="16.5" customHeight="1" x14ac:dyDescent="0.35">
      <c r="A135" s="71" t="str">
        <f>IF(JAN_26!A135="","",JAN_26!A135)</f>
        <v>guaze</v>
      </c>
      <c r="B135" s="71" t="str">
        <f>IF(JAN_26!B135="","",JAN_26!B135)</f>
        <v>item</v>
      </c>
      <c r="C135" s="53">
        <f>IF(JAN_26!C135="","",JAN_26!C135)</f>
        <v>100</v>
      </c>
      <c r="D135" s="53">
        <f>IF(SEP_26!A135="","",SEP_26!F135)</f>
        <v>0</v>
      </c>
      <c r="E135" s="61"/>
      <c r="F135" s="53">
        <f t="shared" si="22"/>
        <v>0</v>
      </c>
      <c r="G135" s="61"/>
      <c r="H135" s="61"/>
      <c r="I135" s="53">
        <f t="shared" si="23"/>
        <v>0</v>
      </c>
      <c r="J135" s="53" t="str">
        <f t="shared" si="24"/>
        <v/>
      </c>
      <c r="K135" s="53">
        <f t="shared" si="25"/>
        <v>0</v>
      </c>
      <c r="L135" s="53">
        <f t="shared" si="26"/>
        <v>0</v>
      </c>
      <c r="M135" s="64">
        <f>IF(A135="",0,(IF(ISNUMBER(AUG_26!G135),AUG_26!G135,0)+IF(ISNUMBER(SEP_26!G135),SEP_26!G135,0)+IF(ISNUMBER(OCT_26!G135),OCT_26!G135,0))/3)</f>
        <v>0</v>
      </c>
      <c r="N135" s="64">
        <f t="shared" si="27"/>
        <v>0</v>
      </c>
      <c r="O135" s="64">
        <f t="shared" si="28"/>
        <v>0</v>
      </c>
      <c r="P135" s="64">
        <f t="shared" si="29"/>
        <v>0</v>
      </c>
      <c r="Q135" s="65" t="str">
        <f t="shared" si="30"/>
        <v/>
      </c>
      <c r="R135" s="66" t="str">
        <f t="shared" si="31"/>
        <v>STOCKOUT</v>
      </c>
      <c r="S135" s="66" t="str">
        <f t="shared" si="32"/>
        <v>N/A</v>
      </c>
      <c r="T135" s="60"/>
    </row>
    <row r="136" spans="1:20" ht="16.5" customHeight="1" x14ac:dyDescent="0.35">
      <c r="A136" s="72" t="str">
        <f>IF(JAN_26!A136="","",JAN_26!A136)</f>
        <v>GYNANFORT</v>
      </c>
      <c r="B136" s="72" t="str">
        <f>IF(JAN_26!B136="","",JAN_26!B136)</f>
        <v>Ovule</v>
      </c>
      <c r="C136" s="55">
        <f>IF(JAN_26!C136="","",JAN_26!C136)</f>
        <v>350</v>
      </c>
      <c r="D136" s="55">
        <f>IF(SEP_26!A136="","",SEP_26!F136)</f>
        <v>0</v>
      </c>
      <c r="E136" s="61"/>
      <c r="F136" s="55">
        <f t="shared" si="22"/>
        <v>0</v>
      </c>
      <c r="G136" s="61"/>
      <c r="H136" s="61"/>
      <c r="I136" s="55">
        <f t="shared" si="23"/>
        <v>0</v>
      </c>
      <c r="J136" s="55" t="str">
        <f t="shared" si="24"/>
        <v/>
      </c>
      <c r="K136" s="55">
        <f t="shared" si="25"/>
        <v>0</v>
      </c>
      <c r="L136" s="55">
        <f t="shared" si="26"/>
        <v>0</v>
      </c>
      <c r="M136" s="67">
        <f>IF(A136="",0,(IF(ISNUMBER(AUG_26!G136),AUG_26!G136,0)+IF(ISNUMBER(SEP_26!G136),SEP_26!G136,0)+IF(ISNUMBER(OCT_26!G136),OCT_26!G136,0))/3)</f>
        <v>0</v>
      </c>
      <c r="N136" s="67">
        <f t="shared" si="27"/>
        <v>0</v>
      </c>
      <c r="O136" s="67">
        <f t="shared" si="28"/>
        <v>0</v>
      </c>
      <c r="P136" s="67">
        <f t="shared" si="29"/>
        <v>0</v>
      </c>
      <c r="Q136" s="68" t="str">
        <f t="shared" si="30"/>
        <v/>
      </c>
      <c r="R136" s="69" t="str">
        <f t="shared" si="31"/>
        <v>STOCKOUT</v>
      </c>
      <c r="S136" s="69" t="str">
        <f t="shared" si="32"/>
        <v>N/A</v>
      </c>
      <c r="T136" s="60"/>
    </row>
    <row r="137" spans="1:20" ht="16.5" customHeight="1" x14ac:dyDescent="0.35">
      <c r="A137" s="71" t="str">
        <f>IF(JAN_26!A137="","",JAN_26!A137)</f>
        <v>HCT</v>
      </c>
      <c r="B137" s="71" t="str">
        <f>IF(JAN_26!B137="","",JAN_26!B137)</f>
        <v>tablet</v>
      </c>
      <c r="C137" s="53">
        <f>IF(JAN_26!C137="","",JAN_26!C137)</f>
        <v>10</v>
      </c>
      <c r="D137" s="53">
        <f>IF(SEP_26!A137="","",SEP_26!F137)</f>
        <v>1010</v>
      </c>
      <c r="E137" s="61"/>
      <c r="F137" s="53">
        <f t="shared" si="22"/>
        <v>1010</v>
      </c>
      <c r="G137" s="61"/>
      <c r="H137" s="61"/>
      <c r="I137" s="53">
        <f t="shared" si="23"/>
        <v>0</v>
      </c>
      <c r="J137" s="53" t="str">
        <f t="shared" si="24"/>
        <v/>
      </c>
      <c r="K137" s="53">
        <f t="shared" si="25"/>
        <v>0</v>
      </c>
      <c r="L137" s="53">
        <f t="shared" si="26"/>
        <v>10100</v>
      </c>
      <c r="M137" s="64">
        <f>IF(A137="",0,(IF(ISNUMBER(AUG_26!G137),AUG_26!G137,0)+IF(ISNUMBER(SEP_26!G137),SEP_26!G137,0)+IF(ISNUMBER(OCT_26!G137),OCT_26!G137,0))/3)</f>
        <v>0</v>
      </c>
      <c r="N137" s="64">
        <f t="shared" si="27"/>
        <v>0</v>
      </c>
      <c r="O137" s="64">
        <f t="shared" si="28"/>
        <v>0</v>
      </c>
      <c r="P137" s="64">
        <f t="shared" si="29"/>
        <v>0</v>
      </c>
      <c r="Q137" s="65" t="str">
        <f t="shared" si="30"/>
        <v/>
      </c>
      <c r="R137" s="66" t="str">
        <f t="shared" si="31"/>
        <v>OVERSTOCK</v>
      </c>
      <c r="S137" s="66" t="str">
        <f t="shared" si="32"/>
        <v>N/A</v>
      </c>
      <c r="T137" s="60"/>
    </row>
    <row r="138" spans="1:20" ht="16.5" customHeight="1" x14ac:dyDescent="0.35">
      <c r="A138" s="72" t="str">
        <f>IF(JAN_26!A138="","",JAN_26!A138)</f>
        <v>hydrogen peroxide</v>
      </c>
      <c r="B138" s="72" t="str">
        <f>IF(JAN_26!B138="","",JAN_26!B138)</f>
        <v>bottle</v>
      </c>
      <c r="C138" s="55">
        <f>IF(JAN_26!C138="","",JAN_26!C138)</f>
        <v>1500</v>
      </c>
      <c r="D138" s="55">
        <f>IF(SEP_26!A138="","",SEP_26!F138)</f>
        <v>0</v>
      </c>
      <c r="E138" s="61"/>
      <c r="F138" s="55">
        <f t="shared" si="22"/>
        <v>0</v>
      </c>
      <c r="G138" s="61"/>
      <c r="H138" s="61"/>
      <c r="I138" s="55">
        <f t="shared" si="23"/>
        <v>0</v>
      </c>
      <c r="J138" s="55" t="str">
        <f t="shared" si="24"/>
        <v/>
      </c>
      <c r="K138" s="55">
        <f t="shared" si="25"/>
        <v>0</v>
      </c>
      <c r="L138" s="55">
        <f t="shared" si="26"/>
        <v>0</v>
      </c>
      <c r="M138" s="67">
        <f>IF(A138="",0,(IF(ISNUMBER(AUG_26!G138),AUG_26!G138,0)+IF(ISNUMBER(SEP_26!G138),SEP_26!G138,0)+IF(ISNUMBER(OCT_26!G138),OCT_26!G138,0))/3)</f>
        <v>0</v>
      </c>
      <c r="N138" s="67">
        <f t="shared" si="27"/>
        <v>0</v>
      </c>
      <c r="O138" s="67">
        <f t="shared" si="28"/>
        <v>0</v>
      </c>
      <c r="P138" s="67">
        <f t="shared" si="29"/>
        <v>0</v>
      </c>
      <c r="Q138" s="68" t="str">
        <f t="shared" si="30"/>
        <v/>
      </c>
      <c r="R138" s="69" t="str">
        <f t="shared" si="31"/>
        <v>STOCKOUT</v>
      </c>
      <c r="S138" s="69" t="str">
        <f t="shared" si="32"/>
        <v>N/A</v>
      </c>
      <c r="T138" s="60"/>
    </row>
    <row r="139" spans="1:20" ht="16.5" customHeight="1" x14ac:dyDescent="0.35">
      <c r="A139" s="71" t="str">
        <f>IF(JAN_26!A139="","",JAN_26!A139)</f>
        <v>hyoscine inject</v>
      </c>
      <c r="B139" s="71" t="str">
        <f>IF(JAN_26!B139="","",JAN_26!B139)</f>
        <v>amp</v>
      </c>
      <c r="C139" s="53">
        <f>IF(JAN_26!C139="","",JAN_26!C139)</f>
        <v>400</v>
      </c>
      <c r="D139" s="53">
        <f>IF(SEP_26!A139="","",SEP_26!F139)</f>
        <v>0</v>
      </c>
      <c r="E139" s="61"/>
      <c r="F139" s="53">
        <f t="shared" si="22"/>
        <v>0</v>
      </c>
      <c r="G139" s="61"/>
      <c r="H139" s="61"/>
      <c r="I139" s="53">
        <f t="shared" si="23"/>
        <v>0</v>
      </c>
      <c r="J139" s="53" t="str">
        <f t="shared" si="24"/>
        <v/>
      </c>
      <c r="K139" s="53">
        <f t="shared" si="25"/>
        <v>0</v>
      </c>
      <c r="L139" s="53">
        <f t="shared" si="26"/>
        <v>0</v>
      </c>
      <c r="M139" s="64">
        <f>IF(A139="",0,(IF(ISNUMBER(AUG_26!G139),AUG_26!G139,0)+IF(ISNUMBER(SEP_26!G139),SEP_26!G139,0)+IF(ISNUMBER(OCT_26!G139),OCT_26!G139,0))/3)</f>
        <v>0</v>
      </c>
      <c r="N139" s="64">
        <f t="shared" si="27"/>
        <v>0</v>
      </c>
      <c r="O139" s="64">
        <f t="shared" si="28"/>
        <v>0</v>
      </c>
      <c r="P139" s="64">
        <f t="shared" si="29"/>
        <v>0</v>
      </c>
      <c r="Q139" s="65" t="str">
        <f t="shared" si="30"/>
        <v/>
      </c>
      <c r="R139" s="66" t="str">
        <f t="shared" si="31"/>
        <v>STOCKOUT</v>
      </c>
      <c r="S139" s="66" t="str">
        <f t="shared" si="32"/>
        <v>N/A</v>
      </c>
      <c r="T139" s="60"/>
    </row>
    <row r="140" spans="1:20" ht="16.5" customHeight="1" x14ac:dyDescent="0.35">
      <c r="A140" s="72" t="str">
        <f>IF(JAN_26!A140="","",JAN_26!A140)</f>
        <v>hyoscine tabs</v>
      </c>
      <c r="B140" s="72" t="str">
        <f>IF(JAN_26!B140="","",JAN_26!B140)</f>
        <v>tablet</v>
      </c>
      <c r="C140" s="55">
        <f>IF(JAN_26!C140="","",JAN_26!C140)</f>
        <v>25</v>
      </c>
      <c r="D140" s="55">
        <f>IF(SEP_26!A140="","",SEP_26!F140)</f>
        <v>0</v>
      </c>
      <c r="E140" s="61"/>
      <c r="F140" s="55">
        <f t="shared" si="22"/>
        <v>0</v>
      </c>
      <c r="G140" s="61"/>
      <c r="H140" s="61"/>
      <c r="I140" s="55">
        <f t="shared" si="23"/>
        <v>0</v>
      </c>
      <c r="J140" s="55" t="str">
        <f t="shared" si="24"/>
        <v/>
      </c>
      <c r="K140" s="55">
        <f t="shared" si="25"/>
        <v>0</v>
      </c>
      <c r="L140" s="55">
        <f t="shared" si="26"/>
        <v>0</v>
      </c>
      <c r="M140" s="67">
        <f>IF(A140="",0,(IF(ISNUMBER(AUG_26!G140),AUG_26!G140,0)+IF(ISNUMBER(SEP_26!G140),SEP_26!G140,0)+IF(ISNUMBER(OCT_26!G140),OCT_26!G140,0))/3)</f>
        <v>0</v>
      </c>
      <c r="N140" s="67">
        <f t="shared" si="27"/>
        <v>0</v>
      </c>
      <c r="O140" s="67">
        <f t="shared" si="28"/>
        <v>0</v>
      </c>
      <c r="P140" s="67">
        <f t="shared" si="29"/>
        <v>0</v>
      </c>
      <c r="Q140" s="68" t="str">
        <f t="shared" si="30"/>
        <v/>
      </c>
      <c r="R140" s="69" t="str">
        <f t="shared" si="31"/>
        <v>STOCKOUT</v>
      </c>
      <c r="S140" s="69" t="str">
        <f t="shared" si="32"/>
        <v>N/A</v>
      </c>
      <c r="T140" s="60"/>
    </row>
    <row r="141" spans="1:20" ht="16.5" customHeight="1" x14ac:dyDescent="0.35">
      <c r="A141" s="71" t="str">
        <f>IF(JAN_26!A141="","",JAN_26!A141)</f>
        <v>Ibumol (para + ibu) syrup</v>
      </c>
      <c r="B141" s="71" t="str">
        <f>IF(JAN_26!B141="","",JAN_26!B141)</f>
        <v>syrup</v>
      </c>
      <c r="C141" s="53">
        <f>IF(JAN_26!C141="","",JAN_26!C141)</f>
        <v>1500</v>
      </c>
      <c r="D141" s="53">
        <f>IF(SEP_26!A141="","",SEP_26!F141)</f>
        <v>0</v>
      </c>
      <c r="E141" s="61"/>
      <c r="F141" s="53">
        <f t="shared" si="22"/>
        <v>0</v>
      </c>
      <c r="G141" s="61"/>
      <c r="H141" s="61"/>
      <c r="I141" s="53">
        <f t="shared" si="23"/>
        <v>0</v>
      </c>
      <c r="J141" s="53" t="str">
        <f t="shared" si="24"/>
        <v/>
      </c>
      <c r="K141" s="53">
        <f t="shared" si="25"/>
        <v>0</v>
      </c>
      <c r="L141" s="53">
        <f t="shared" si="26"/>
        <v>0</v>
      </c>
      <c r="M141" s="64">
        <f>IF(A141="",0,(IF(ISNUMBER(AUG_26!G141),AUG_26!G141,0)+IF(ISNUMBER(SEP_26!G141),SEP_26!G141,0)+IF(ISNUMBER(OCT_26!G141),OCT_26!G141,0))/3)</f>
        <v>0</v>
      </c>
      <c r="N141" s="64">
        <f t="shared" si="27"/>
        <v>0</v>
      </c>
      <c r="O141" s="64">
        <f t="shared" si="28"/>
        <v>0</v>
      </c>
      <c r="P141" s="64">
        <f t="shared" si="29"/>
        <v>0</v>
      </c>
      <c r="Q141" s="65" t="str">
        <f t="shared" si="30"/>
        <v/>
      </c>
      <c r="R141" s="66" t="str">
        <f t="shared" si="31"/>
        <v>STOCKOUT</v>
      </c>
      <c r="S141" s="66" t="str">
        <f t="shared" si="32"/>
        <v>N/A</v>
      </c>
      <c r="T141" s="60"/>
    </row>
    <row r="142" spans="1:20" ht="16.5" customHeight="1" x14ac:dyDescent="0.35">
      <c r="A142" s="72" t="str">
        <f>IF(JAN_26!A142="","",JAN_26!A142)</f>
        <v>ibumol (para + ibu) tab</v>
      </c>
      <c r="B142" s="72" t="str">
        <f>IF(JAN_26!B142="","",JAN_26!B142)</f>
        <v>tablet</v>
      </c>
      <c r="C142" s="55">
        <f>IF(JAN_26!C142="","",JAN_26!C142)</f>
        <v>90</v>
      </c>
      <c r="D142" s="55">
        <f>IF(SEP_26!A142="","",SEP_26!F142)</f>
        <v>0</v>
      </c>
      <c r="E142" s="61"/>
      <c r="F142" s="55">
        <f t="shared" si="22"/>
        <v>0</v>
      </c>
      <c r="G142" s="61"/>
      <c r="H142" s="61"/>
      <c r="I142" s="55">
        <f t="shared" si="23"/>
        <v>0</v>
      </c>
      <c r="J142" s="55" t="str">
        <f t="shared" si="24"/>
        <v/>
      </c>
      <c r="K142" s="55">
        <f t="shared" si="25"/>
        <v>0</v>
      </c>
      <c r="L142" s="55">
        <f t="shared" si="26"/>
        <v>0</v>
      </c>
      <c r="M142" s="67">
        <f>IF(A142="",0,(IF(ISNUMBER(AUG_26!G142),AUG_26!G142,0)+IF(ISNUMBER(SEP_26!G142),SEP_26!G142,0)+IF(ISNUMBER(OCT_26!G142),OCT_26!G142,0))/3)</f>
        <v>0</v>
      </c>
      <c r="N142" s="67">
        <f t="shared" si="27"/>
        <v>0</v>
      </c>
      <c r="O142" s="67">
        <f t="shared" si="28"/>
        <v>0</v>
      </c>
      <c r="P142" s="67">
        <f t="shared" si="29"/>
        <v>0</v>
      </c>
      <c r="Q142" s="68" t="str">
        <f t="shared" si="30"/>
        <v/>
      </c>
      <c r="R142" s="69" t="str">
        <f t="shared" si="31"/>
        <v>STOCKOUT</v>
      </c>
      <c r="S142" s="69" t="str">
        <f t="shared" si="32"/>
        <v>N/A</v>
      </c>
      <c r="T142" s="60"/>
    </row>
    <row r="143" spans="1:20" ht="16.5" customHeight="1" x14ac:dyDescent="0.35">
      <c r="A143" s="71" t="str">
        <f>IF(JAN_26!A143="","",JAN_26!A143)</f>
        <v>Ibuprofen</v>
      </c>
      <c r="B143" s="71" t="str">
        <f>IF(JAN_26!B143="","",JAN_26!B143)</f>
        <v>tablet</v>
      </c>
      <c r="C143" s="53">
        <f>IF(JAN_26!C143="","",JAN_26!C143)</f>
        <v>15</v>
      </c>
      <c r="D143" s="53">
        <f>IF(SEP_26!A143="","",SEP_26!F143)</f>
        <v>880</v>
      </c>
      <c r="E143" s="61"/>
      <c r="F143" s="53">
        <f t="shared" si="22"/>
        <v>880</v>
      </c>
      <c r="G143" s="61"/>
      <c r="H143" s="61"/>
      <c r="I143" s="53">
        <f t="shared" si="23"/>
        <v>0</v>
      </c>
      <c r="J143" s="53" t="str">
        <f t="shared" si="24"/>
        <v/>
      </c>
      <c r="K143" s="53">
        <f t="shared" si="25"/>
        <v>0</v>
      </c>
      <c r="L143" s="53">
        <f t="shared" si="26"/>
        <v>13200</v>
      </c>
      <c r="M143" s="64">
        <f>IF(A143="",0,(IF(ISNUMBER(AUG_26!G143),AUG_26!G143,0)+IF(ISNUMBER(SEP_26!G143),SEP_26!G143,0)+IF(ISNUMBER(OCT_26!G143),OCT_26!G143,0))/3)</f>
        <v>0</v>
      </c>
      <c r="N143" s="64">
        <f t="shared" si="27"/>
        <v>0</v>
      </c>
      <c r="O143" s="64">
        <f t="shared" si="28"/>
        <v>0</v>
      </c>
      <c r="P143" s="64">
        <f t="shared" si="29"/>
        <v>0</v>
      </c>
      <c r="Q143" s="65" t="str">
        <f t="shared" si="30"/>
        <v/>
      </c>
      <c r="R143" s="66" t="str">
        <f t="shared" si="31"/>
        <v>OVERSTOCK</v>
      </c>
      <c r="S143" s="66" t="str">
        <f t="shared" si="32"/>
        <v>N/A</v>
      </c>
      <c r="T143" s="60"/>
    </row>
    <row r="144" spans="1:20" ht="16.5" customHeight="1" x14ac:dyDescent="0.35">
      <c r="A144" s="72" t="str">
        <f>IF(JAN_26!A144="","",JAN_26!A144)</f>
        <v>ibuprofen syrup</v>
      </c>
      <c r="B144" s="72" t="str">
        <f>IF(JAN_26!B144="","",JAN_26!B144)</f>
        <v>bottle</v>
      </c>
      <c r="C144" s="55">
        <f>IF(JAN_26!C144="","",JAN_26!C144)</f>
        <v>1500</v>
      </c>
      <c r="D144" s="55">
        <f>IF(SEP_26!A144="","",SEP_26!F144)</f>
        <v>0</v>
      </c>
      <c r="E144" s="61"/>
      <c r="F144" s="55">
        <f t="shared" si="22"/>
        <v>0</v>
      </c>
      <c r="G144" s="61"/>
      <c r="H144" s="61"/>
      <c r="I144" s="55">
        <f t="shared" si="23"/>
        <v>0</v>
      </c>
      <c r="J144" s="55" t="str">
        <f t="shared" si="24"/>
        <v/>
      </c>
      <c r="K144" s="55">
        <f t="shared" si="25"/>
        <v>0</v>
      </c>
      <c r="L144" s="55">
        <f t="shared" si="26"/>
        <v>0</v>
      </c>
      <c r="M144" s="67">
        <f>IF(A144="",0,(IF(ISNUMBER(AUG_26!G144),AUG_26!G144,0)+IF(ISNUMBER(SEP_26!G144),SEP_26!G144,0)+IF(ISNUMBER(OCT_26!G144),OCT_26!G144,0))/3)</f>
        <v>0</v>
      </c>
      <c r="N144" s="67">
        <f t="shared" si="27"/>
        <v>0</v>
      </c>
      <c r="O144" s="67">
        <f t="shared" si="28"/>
        <v>0</v>
      </c>
      <c r="P144" s="67">
        <f t="shared" si="29"/>
        <v>0</v>
      </c>
      <c r="Q144" s="68" t="str">
        <f t="shared" si="30"/>
        <v/>
      </c>
      <c r="R144" s="69" t="str">
        <f t="shared" si="31"/>
        <v>STOCKOUT</v>
      </c>
      <c r="S144" s="69" t="str">
        <f t="shared" si="32"/>
        <v>N/A</v>
      </c>
      <c r="T144" s="60"/>
    </row>
    <row r="145" spans="1:20" ht="16.5" customHeight="1" x14ac:dyDescent="0.35">
      <c r="A145" s="71" t="str">
        <f>IF(JAN_26!A145="","",JAN_26!A145)</f>
        <v>iodine</v>
      </c>
      <c r="B145" s="71" t="str">
        <f>IF(JAN_26!B145="","",JAN_26!B145)</f>
        <v>bottle</v>
      </c>
      <c r="C145" s="53">
        <f>IF(JAN_26!C145="","",JAN_26!C145)</f>
        <v>1500</v>
      </c>
      <c r="D145" s="53">
        <f>IF(SEP_26!A145="","",SEP_26!F145)</f>
        <v>0</v>
      </c>
      <c r="E145" s="61"/>
      <c r="F145" s="53">
        <f t="shared" si="22"/>
        <v>0</v>
      </c>
      <c r="G145" s="61"/>
      <c r="H145" s="61"/>
      <c r="I145" s="53">
        <f t="shared" si="23"/>
        <v>0</v>
      </c>
      <c r="J145" s="53" t="str">
        <f t="shared" si="24"/>
        <v/>
      </c>
      <c r="K145" s="53">
        <f t="shared" si="25"/>
        <v>0</v>
      </c>
      <c r="L145" s="53">
        <f t="shared" si="26"/>
        <v>0</v>
      </c>
      <c r="M145" s="64">
        <f>IF(A145="",0,(IF(ISNUMBER(AUG_26!G145),AUG_26!G145,0)+IF(ISNUMBER(SEP_26!G145),SEP_26!G145,0)+IF(ISNUMBER(OCT_26!G145),OCT_26!G145,0))/3)</f>
        <v>0</v>
      </c>
      <c r="N145" s="64">
        <f t="shared" si="27"/>
        <v>0</v>
      </c>
      <c r="O145" s="64">
        <f t="shared" si="28"/>
        <v>0</v>
      </c>
      <c r="P145" s="64">
        <f t="shared" si="29"/>
        <v>0</v>
      </c>
      <c r="Q145" s="65" t="str">
        <f t="shared" si="30"/>
        <v/>
      </c>
      <c r="R145" s="66" t="str">
        <f t="shared" si="31"/>
        <v>STOCKOUT</v>
      </c>
      <c r="S145" s="66" t="str">
        <f t="shared" si="32"/>
        <v>N/A</v>
      </c>
      <c r="T145" s="60"/>
    </row>
    <row r="146" spans="1:20" ht="16.5" customHeight="1" x14ac:dyDescent="0.35">
      <c r="A146" s="72" t="str">
        <f>IF(JAN_26!A146="","",JAN_26!A146)</f>
        <v>Iron/Folicacid/vit B12 Syrup 200ml</v>
      </c>
      <c r="B146" s="72" t="str">
        <f>IF(JAN_26!B146="","",JAN_26!B146)</f>
        <v>bottle</v>
      </c>
      <c r="C146" s="55">
        <f>IF(JAN_26!C146="","",JAN_26!C146)</f>
        <v>1000</v>
      </c>
      <c r="D146" s="55">
        <f>IF(SEP_26!A146="","",SEP_26!F146)</f>
        <v>17</v>
      </c>
      <c r="E146" s="61"/>
      <c r="F146" s="55">
        <f t="shared" si="22"/>
        <v>17</v>
      </c>
      <c r="G146" s="61"/>
      <c r="H146" s="61"/>
      <c r="I146" s="55">
        <f t="shared" si="23"/>
        <v>0</v>
      </c>
      <c r="J146" s="55" t="str">
        <f t="shared" si="24"/>
        <v/>
      </c>
      <c r="K146" s="55">
        <f t="shared" si="25"/>
        <v>0</v>
      </c>
      <c r="L146" s="55">
        <f t="shared" si="26"/>
        <v>17000</v>
      </c>
      <c r="M146" s="67">
        <f>IF(A146="",0,(IF(ISNUMBER(AUG_26!G146),AUG_26!G146,0)+IF(ISNUMBER(SEP_26!G146),SEP_26!G146,0)+IF(ISNUMBER(OCT_26!G146),OCT_26!G146,0))/3)</f>
        <v>0</v>
      </c>
      <c r="N146" s="67">
        <f t="shared" si="27"/>
        <v>0</v>
      </c>
      <c r="O146" s="67">
        <f t="shared" si="28"/>
        <v>0</v>
      </c>
      <c r="P146" s="67">
        <f t="shared" si="29"/>
        <v>0</v>
      </c>
      <c r="Q146" s="68" t="str">
        <f t="shared" si="30"/>
        <v/>
      </c>
      <c r="R146" s="69" t="str">
        <f t="shared" si="31"/>
        <v>OVERSTOCK</v>
      </c>
      <c r="S146" s="69" t="str">
        <f t="shared" si="32"/>
        <v>N/A</v>
      </c>
      <c r="T146" s="60"/>
    </row>
    <row r="147" spans="1:20" ht="16.5" customHeight="1" x14ac:dyDescent="0.35">
      <c r="A147" s="71" t="str">
        <f>IF(JAN_26!A147="","",JAN_26!A147)</f>
        <v>jadelle</v>
      </c>
      <c r="B147" s="71" t="str">
        <f>IF(JAN_26!B147="","",JAN_26!B147)</f>
        <v>item</v>
      </c>
      <c r="C147" s="53">
        <f>IF(JAN_26!C147="","",JAN_26!C147)</f>
        <v>4000</v>
      </c>
      <c r="D147" s="53">
        <f>IF(SEP_26!A147="","",SEP_26!F147)</f>
        <v>0</v>
      </c>
      <c r="E147" s="61"/>
      <c r="F147" s="53">
        <f t="shared" si="22"/>
        <v>0</v>
      </c>
      <c r="G147" s="61"/>
      <c r="H147" s="61"/>
      <c r="I147" s="53">
        <f t="shared" si="23"/>
        <v>0</v>
      </c>
      <c r="J147" s="53" t="str">
        <f t="shared" si="24"/>
        <v/>
      </c>
      <c r="K147" s="53">
        <f t="shared" si="25"/>
        <v>0</v>
      </c>
      <c r="L147" s="53">
        <f t="shared" si="26"/>
        <v>0</v>
      </c>
      <c r="M147" s="64">
        <f>IF(A147="",0,(IF(ISNUMBER(AUG_26!G147),AUG_26!G147,0)+IF(ISNUMBER(SEP_26!G147),SEP_26!G147,0)+IF(ISNUMBER(OCT_26!G147),OCT_26!G147,0))/3)</f>
        <v>0</v>
      </c>
      <c r="N147" s="64">
        <f t="shared" si="27"/>
        <v>0</v>
      </c>
      <c r="O147" s="64">
        <f t="shared" si="28"/>
        <v>0</v>
      </c>
      <c r="P147" s="64">
        <f t="shared" si="29"/>
        <v>0</v>
      </c>
      <c r="Q147" s="65" t="str">
        <f t="shared" si="30"/>
        <v/>
      </c>
      <c r="R147" s="66" t="str">
        <f t="shared" si="31"/>
        <v>STOCKOUT</v>
      </c>
      <c r="S147" s="66" t="str">
        <f t="shared" si="32"/>
        <v>N/A</v>
      </c>
      <c r="T147" s="60"/>
    </row>
    <row r="148" spans="1:20" ht="16.5" customHeight="1" x14ac:dyDescent="0.35">
      <c r="A148" s="72" t="str">
        <f>IF(JAN_26!A148="","",JAN_26!A148)</f>
        <v>ketamin</v>
      </c>
      <c r="B148" s="72" t="str">
        <f>IF(JAN_26!B148="","",JAN_26!B148)</f>
        <v>vial</v>
      </c>
      <c r="C148" s="55">
        <f>IF(JAN_26!C148="","",JAN_26!C148)</f>
        <v>1000</v>
      </c>
      <c r="D148" s="55">
        <f>IF(SEP_26!A148="","",SEP_26!F148)</f>
        <v>20</v>
      </c>
      <c r="E148" s="61"/>
      <c r="F148" s="55">
        <f t="shared" si="22"/>
        <v>20</v>
      </c>
      <c r="G148" s="61"/>
      <c r="H148" s="61"/>
      <c r="I148" s="55">
        <f t="shared" si="23"/>
        <v>0</v>
      </c>
      <c r="J148" s="55" t="str">
        <f t="shared" si="24"/>
        <v/>
      </c>
      <c r="K148" s="55">
        <f t="shared" si="25"/>
        <v>0</v>
      </c>
      <c r="L148" s="55">
        <f t="shared" si="26"/>
        <v>20000</v>
      </c>
      <c r="M148" s="67">
        <f>IF(A148="",0,(IF(ISNUMBER(AUG_26!G148),AUG_26!G148,0)+IF(ISNUMBER(SEP_26!G148),SEP_26!G148,0)+IF(ISNUMBER(OCT_26!G148),OCT_26!G148,0))/3)</f>
        <v>0</v>
      </c>
      <c r="N148" s="67">
        <f t="shared" si="27"/>
        <v>0</v>
      </c>
      <c r="O148" s="67">
        <f t="shared" si="28"/>
        <v>0</v>
      </c>
      <c r="P148" s="67">
        <f t="shared" si="29"/>
        <v>0</v>
      </c>
      <c r="Q148" s="68" t="str">
        <f t="shared" si="30"/>
        <v/>
      </c>
      <c r="R148" s="69" t="str">
        <f t="shared" si="31"/>
        <v>OVERSTOCK</v>
      </c>
      <c r="S148" s="69" t="str">
        <f t="shared" si="32"/>
        <v>N/A</v>
      </c>
      <c r="T148" s="60"/>
    </row>
    <row r="149" spans="1:20" ht="16.5" customHeight="1" x14ac:dyDescent="0.35">
      <c r="A149" s="71" t="str">
        <f>IF(JAN_26!A149="","",JAN_26!A149)</f>
        <v>ketoconazole cream</v>
      </c>
      <c r="B149" s="71" t="str">
        <f>IF(JAN_26!B149="","",JAN_26!B149)</f>
        <v>item</v>
      </c>
      <c r="C149" s="53">
        <f>IF(JAN_26!C149="","",JAN_26!C149)</f>
        <v>1000</v>
      </c>
      <c r="D149" s="53">
        <f>IF(SEP_26!A149="","",SEP_26!F149)</f>
        <v>0</v>
      </c>
      <c r="E149" s="61"/>
      <c r="F149" s="53">
        <f t="shared" si="22"/>
        <v>0</v>
      </c>
      <c r="G149" s="61"/>
      <c r="H149" s="61"/>
      <c r="I149" s="53">
        <f t="shared" si="23"/>
        <v>0</v>
      </c>
      <c r="J149" s="53" t="str">
        <f t="shared" si="24"/>
        <v/>
      </c>
      <c r="K149" s="53">
        <f t="shared" si="25"/>
        <v>0</v>
      </c>
      <c r="L149" s="53">
        <f t="shared" si="26"/>
        <v>0</v>
      </c>
      <c r="M149" s="64">
        <f>IF(A149="",0,(IF(ISNUMBER(AUG_26!G149),AUG_26!G149,0)+IF(ISNUMBER(SEP_26!G149),SEP_26!G149,0)+IF(ISNUMBER(OCT_26!G149),OCT_26!G149,0))/3)</f>
        <v>0</v>
      </c>
      <c r="N149" s="64">
        <f t="shared" si="27"/>
        <v>0</v>
      </c>
      <c r="O149" s="64">
        <f t="shared" si="28"/>
        <v>0</v>
      </c>
      <c r="P149" s="64">
        <f t="shared" si="29"/>
        <v>0</v>
      </c>
      <c r="Q149" s="65" t="str">
        <f t="shared" si="30"/>
        <v/>
      </c>
      <c r="R149" s="66" t="str">
        <f t="shared" si="31"/>
        <v>STOCKOUT</v>
      </c>
      <c r="S149" s="66" t="str">
        <f t="shared" si="32"/>
        <v>N/A</v>
      </c>
      <c r="T149" s="60"/>
    </row>
    <row r="150" spans="1:20" ht="16.5" customHeight="1" x14ac:dyDescent="0.35">
      <c r="A150" s="72" t="str">
        <f>IF(JAN_26!A150="","",JAN_26!A150)</f>
        <v>ketoconazole TABLETS</v>
      </c>
      <c r="B150" s="72" t="str">
        <f>IF(JAN_26!B150="","",JAN_26!B150)</f>
        <v>tablet</v>
      </c>
      <c r="C150" s="55">
        <f>IF(JAN_26!C150="","",JAN_26!C150)</f>
        <v>100</v>
      </c>
      <c r="D150" s="55">
        <f>IF(SEP_26!A150="","",SEP_26!F150)</f>
        <v>0</v>
      </c>
      <c r="E150" s="61"/>
      <c r="F150" s="55">
        <f t="shared" si="22"/>
        <v>0</v>
      </c>
      <c r="G150" s="61"/>
      <c r="H150" s="61"/>
      <c r="I150" s="55">
        <f t="shared" si="23"/>
        <v>0</v>
      </c>
      <c r="J150" s="55" t="str">
        <f t="shared" si="24"/>
        <v/>
      </c>
      <c r="K150" s="55">
        <f t="shared" si="25"/>
        <v>0</v>
      </c>
      <c r="L150" s="55">
        <f t="shared" si="26"/>
        <v>0</v>
      </c>
      <c r="M150" s="67">
        <f>IF(A150="",0,(IF(ISNUMBER(AUG_26!G150),AUG_26!G150,0)+IF(ISNUMBER(SEP_26!G150),SEP_26!G150,0)+IF(ISNUMBER(OCT_26!G150),OCT_26!G150,0))/3)</f>
        <v>0</v>
      </c>
      <c r="N150" s="67">
        <f t="shared" si="27"/>
        <v>0</v>
      </c>
      <c r="O150" s="67">
        <f t="shared" si="28"/>
        <v>0</v>
      </c>
      <c r="P150" s="67">
        <f t="shared" si="29"/>
        <v>0</v>
      </c>
      <c r="Q150" s="68" t="str">
        <f t="shared" si="30"/>
        <v/>
      </c>
      <c r="R150" s="69" t="str">
        <f t="shared" si="31"/>
        <v>STOCKOUT</v>
      </c>
      <c r="S150" s="69" t="str">
        <f t="shared" si="32"/>
        <v>N/A</v>
      </c>
      <c r="T150" s="60"/>
    </row>
    <row r="151" spans="1:20" ht="16.5" customHeight="1" x14ac:dyDescent="0.35">
      <c r="A151" s="71" t="str">
        <f>IF(JAN_26!A151="","",JAN_26!A151)</f>
        <v>KLIPAL</v>
      </c>
      <c r="B151" s="71" t="str">
        <f>IF(JAN_26!B151="","",JAN_26!B151)</f>
        <v>tablet</v>
      </c>
      <c r="C151" s="53">
        <f>IF(JAN_26!C151="","",JAN_26!C151)</f>
        <v>200</v>
      </c>
      <c r="D151" s="53">
        <f>IF(SEP_26!A151="","",SEP_26!F151)</f>
        <v>0</v>
      </c>
      <c r="E151" s="61"/>
      <c r="F151" s="53">
        <f t="shared" si="22"/>
        <v>0</v>
      </c>
      <c r="G151" s="61"/>
      <c r="H151" s="61"/>
      <c r="I151" s="53">
        <f t="shared" si="23"/>
        <v>0</v>
      </c>
      <c r="J151" s="53" t="str">
        <f t="shared" si="24"/>
        <v/>
      </c>
      <c r="K151" s="53">
        <f t="shared" si="25"/>
        <v>0</v>
      </c>
      <c r="L151" s="53">
        <f t="shared" si="26"/>
        <v>0</v>
      </c>
      <c r="M151" s="64">
        <f>IF(A151="",0,(IF(ISNUMBER(AUG_26!G151),AUG_26!G151,0)+IF(ISNUMBER(SEP_26!G151),SEP_26!G151,0)+IF(ISNUMBER(OCT_26!G151),OCT_26!G151,0))/3)</f>
        <v>0</v>
      </c>
      <c r="N151" s="64">
        <f t="shared" si="27"/>
        <v>0</v>
      </c>
      <c r="O151" s="64">
        <f t="shared" si="28"/>
        <v>0</v>
      </c>
      <c r="P151" s="64">
        <f t="shared" si="29"/>
        <v>0</v>
      </c>
      <c r="Q151" s="65" t="str">
        <f t="shared" si="30"/>
        <v/>
      </c>
      <c r="R151" s="66" t="str">
        <f t="shared" si="31"/>
        <v>STOCKOUT</v>
      </c>
      <c r="S151" s="66" t="str">
        <f t="shared" si="32"/>
        <v>N/A</v>
      </c>
      <c r="T151" s="60"/>
    </row>
    <row r="152" spans="1:20" ht="16.5" customHeight="1" x14ac:dyDescent="0.35">
      <c r="A152" s="72" t="str">
        <f>IF(JAN_26!A152="","",JAN_26!A152)</f>
        <v>levefloxacine</v>
      </c>
      <c r="B152" s="72" t="str">
        <f>IF(JAN_26!B152="","",JAN_26!B152)</f>
        <v>tabs</v>
      </c>
      <c r="C152" s="55">
        <f>IF(JAN_26!C152="","",JAN_26!C152)</f>
        <v>150</v>
      </c>
      <c r="D152" s="55">
        <f>IF(SEP_26!A152="","",SEP_26!F152)</f>
        <v>0</v>
      </c>
      <c r="E152" s="61"/>
      <c r="F152" s="55">
        <f t="shared" si="22"/>
        <v>0</v>
      </c>
      <c r="G152" s="61"/>
      <c r="H152" s="61"/>
      <c r="I152" s="55">
        <f t="shared" si="23"/>
        <v>0</v>
      </c>
      <c r="J152" s="55" t="str">
        <f t="shared" si="24"/>
        <v/>
      </c>
      <c r="K152" s="55">
        <f t="shared" si="25"/>
        <v>0</v>
      </c>
      <c r="L152" s="55">
        <f t="shared" si="26"/>
        <v>0</v>
      </c>
      <c r="M152" s="67">
        <f>IF(A152="",0,(IF(ISNUMBER(AUG_26!G152),AUG_26!G152,0)+IF(ISNUMBER(SEP_26!G152),SEP_26!G152,0)+IF(ISNUMBER(OCT_26!G152),OCT_26!G152,0))/3)</f>
        <v>0</v>
      </c>
      <c r="N152" s="67">
        <f t="shared" si="27"/>
        <v>0</v>
      </c>
      <c r="O152" s="67">
        <f t="shared" si="28"/>
        <v>0</v>
      </c>
      <c r="P152" s="67">
        <f t="shared" si="29"/>
        <v>0</v>
      </c>
      <c r="Q152" s="68" t="str">
        <f t="shared" si="30"/>
        <v/>
      </c>
      <c r="R152" s="69" t="str">
        <f t="shared" si="31"/>
        <v>STOCKOUT</v>
      </c>
      <c r="S152" s="69" t="str">
        <f t="shared" si="32"/>
        <v>N/A</v>
      </c>
      <c r="T152" s="60"/>
    </row>
    <row r="153" spans="1:20" ht="16.5" customHeight="1" x14ac:dyDescent="0.35">
      <c r="A153" s="71" t="str">
        <f>IF(JAN_26!A153="","",JAN_26!A153)</f>
        <v>lidocaine</v>
      </c>
      <c r="B153" s="71" t="str">
        <f>IF(JAN_26!B153="","",JAN_26!B153)</f>
        <v>vial</v>
      </c>
      <c r="C153" s="53">
        <f>IF(JAN_26!C153="","",JAN_26!C153)</f>
        <v>1200</v>
      </c>
      <c r="D153" s="53">
        <f>IF(SEP_26!A153="","",SEP_26!F153)</f>
        <v>47</v>
      </c>
      <c r="E153" s="61"/>
      <c r="F153" s="53">
        <f t="shared" si="22"/>
        <v>47</v>
      </c>
      <c r="G153" s="61"/>
      <c r="H153" s="61"/>
      <c r="I153" s="53">
        <f t="shared" si="23"/>
        <v>0</v>
      </c>
      <c r="J153" s="53" t="str">
        <f t="shared" si="24"/>
        <v/>
      </c>
      <c r="K153" s="53">
        <f t="shared" si="25"/>
        <v>0</v>
      </c>
      <c r="L153" s="53">
        <f t="shared" si="26"/>
        <v>56400</v>
      </c>
      <c r="M153" s="64">
        <f>IF(A153="",0,(IF(ISNUMBER(AUG_26!G153),AUG_26!G153,0)+IF(ISNUMBER(SEP_26!G153),SEP_26!G153,0)+IF(ISNUMBER(OCT_26!G153),OCT_26!G153,0))/3)</f>
        <v>0</v>
      </c>
      <c r="N153" s="64">
        <f t="shared" si="27"/>
        <v>0</v>
      </c>
      <c r="O153" s="64">
        <f t="shared" si="28"/>
        <v>0</v>
      </c>
      <c r="P153" s="64">
        <f t="shared" si="29"/>
        <v>0</v>
      </c>
      <c r="Q153" s="65" t="str">
        <f t="shared" si="30"/>
        <v/>
      </c>
      <c r="R153" s="66" t="str">
        <f t="shared" si="31"/>
        <v>OVERSTOCK</v>
      </c>
      <c r="S153" s="66" t="str">
        <f t="shared" si="32"/>
        <v>N/A</v>
      </c>
      <c r="T153" s="60"/>
    </row>
    <row r="154" spans="1:20" ht="16.5" customHeight="1" x14ac:dyDescent="0.35">
      <c r="A154" s="72" t="str">
        <f>IF(JAN_26!A154="","",JAN_26!A154)</f>
        <v>lidocaine (1%)</v>
      </c>
      <c r="B154" s="72" t="str">
        <f>IF(JAN_26!B154="","",JAN_26!B154)</f>
        <v>inj</v>
      </c>
      <c r="C154" s="55">
        <f>IF(JAN_26!C154="","",JAN_26!C154)</f>
        <v>500</v>
      </c>
      <c r="D154" s="55">
        <f>IF(SEP_26!A154="","",SEP_26!F154)</f>
        <v>0</v>
      </c>
      <c r="E154" s="61"/>
      <c r="F154" s="55">
        <f t="shared" si="22"/>
        <v>0</v>
      </c>
      <c r="G154" s="61"/>
      <c r="H154" s="61"/>
      <c r="I154" s="55">
        <f t="shared" si="23"/>
        <v>0</v>
      </c>
      <c r="J154" s="55" t="str">
        <f t="shared" si="24"/>
        <v/>
      </c>
      <c r="K154" s="55">
        <f t="shared" si="25"/>
        <v>0</v>
      </c>
      <c r="L154" s="55">
        <f t="shared" si="26"/>
        <v>0</v>
      </c>
      <c r="M154" s="67">
        <f>IF(A154="",0,(IF(ISNUMBER(AUG_26!G154),AUG_26!G154,0)+IF(ISNUMBER(SEP_26!G154),SEP_26!G154,0)+IF(ISNUMBER(OCT_26!G154),OCT_26!G154,0))/3)</f>
        <v>0</v>
      </c>
      <c r="N154" s="67">
        <f t="shared" si="27"/>
        <v>0</v>
      </c>
      <c r="O154" s="67">
        <f t="shared" si="28"/>
        <v>0</v>
      </c>
      <c r="P154" s="67">
        <f t="shared" si="29"/>
        <v>0</v>
      </c>
      <c r="Q154" s="68" t="str">
        <f t="shared" si="30"/>
        <v/>
      </c>
      <c r="R154" s="69" t="str">
        <f t="shared" si="31"/>
        <v>STOCKOUT</v>
      </c>
      <c r="S154" s="69" t="str">
        <f t="shared" si="32"/>
        <v>N/A</v>
      </c>
      <c r="T154" s="60"/>
    </row>
    <row r="155" spans="1:20" ht="16.5" customHeight="1" x14ac:dyDescent="0.35">
      <c r="A155" s="71" t="str">
        <f>IF(JAN_26!A155="","",JAN_26!A155)</f>
        <v>lidocaine + adrenaline</v>
      </c>
      <c r="B155" s="71" t="str">
        <f>IF(JAN_26!B155="","",JAN_26!B155)</f>
        <v>vial</v>
      </c>
      <c r="C155" s="53">
        <f>IF(JAN_26!C155="","",JAN_26!C155)</f>
        <v>1500</v>
      </c>
      <c r="D155" s="53">
        <f>IF(SEP_26!A155="","",SEP_26!F155)</f>
        <v>0</v>
      </c>
      <c r="E155" s="61"/>
      <c r="F155" s="53">
        <f t="shared" si="22"/>
        <v>0</v>
      </c>
      <c r="G155" s="61"/>
      <c r="H155" s="61"/>
      <c r="I155" s="53">
        <f t="shared" si="23"/>
        <v>0</v>
      </c>
      <c r="J155" s="53" t="str">
        <f t="shared" si="24"/>
        <v/>
      </c>
      <c r="K155" s="53">
        <f t="shared" si="25"/>
        <v>0</v>
      </c>
      <c r="L155" s="53">
        <f t="shared" si="26"/>
        <v>0</v>
      </c>
      <c r="M155" s="64">
        <f>IF(A155="",0,(IF(ISNUMBER(AUG_26!G155),AUG_26!G155,0)+IF(ISNUMBER(SEP_26!G155),SEP_26!G155,0)+IF(ISNUMBER(OCT_26!G155),OCT_26!G155,0))/3)</f>
        <v>0</v>
      </c>
      <c r="N155" s="64">
        <f t="shared" si="27"/>
        <v>0</v>
      </c>
      <c r="O155" s="64">
        <f t="shared" si="28"/>
        <v>0</v>
      </c>
      <c r="P155" s="64">
        <f t="shared" si="29"/>
        <v>0</v>
      </c>
      <c r="Q155" s="65" t="str">
        <f t="shared" si="30"/>
        <v/>
      </c>
      <c r="R155" s="66" t="str">
        <f t="shared" si="31"/>
        <v>STOCKOUT</v>
      </c>
      <c r="S155" s="66" t="str">
        <f t="shared" si="32"/>
        <v>N/A</v>
      </c>
      <c r="T155" s="60"/>
    </row>
    <row r="156" spans="1:20" ht="16.5" customHeight="1" x14ac:dyDescent="0.35">
      <c r="A156" s="72" t="str">
        <f>IF(JAN_26!A156="","",JAN_26!A156)</f>
        <v>Lisinopril 10 mg</v>
      </c>
      <c r="B156" s="72" t="str">
        <f>IF(JAN_26!B156="","",JAN_26!B156)</f>
        <v>tablet</v>
      </c>
      <c r="C156" s="55">
        <f>IF(JAN_26!C156="","",JAN_26!C156)</f>
        <v>300</v>
      </c>
      <c r="D156" s="55">
        <f>IF(SEP_26!A156="","",SEP_26!F156)</f>
        <v>0</v>
      </c>
      <c r="E156" s="61"/>
      <c r="F156" s="55">
        <f t="shared" si="22"/>
        <v>0</v>
      </c>
      <c r="G156" s="61"/>
      <c r="H156" s="61"/>
      <c r="I156" s="55">
        <f t="shared" si="23"/>
        <v>0</v>
      </c>
      <c r="J156" s="55" t="str">
        <f t="shared" si="24"/>
        <v/>
      </c>
      <c r="K156" s="55">
        <f t="shared" si="25"/>
        <v>0</v>
      </c>
      <c r="L156" s="55">
        <f t="shared" si="26"/>
        <v>0</v>
      </c>
      <c r="M156" s="67">
        <f>IF(A156="",0,(IF(ISNUMBER(AUG_26!G156),AUG_26!G156,0)+IF(ISNUMBER(SEP_26!G156),SEP_26!G156,0)+IF(ISNUMBER(OCT_26!G156),OCT_26!G156,0))/3)</f>
        <v>0</v>
      </c>
      <c r="N156" s="67">
        <f t="shared" si="27"/>
        <v>0</v>
      </c>
      <c r="O156" s="67">
        <f t="shared" si="28"/>
        <v>0</v>
      </c>
      <c r="P156" s="67">
        <f t="shared" si="29"/>
        <v>0</v>
      </c>
      <c r="Q156" s="68" t="str">
        <f t="shared" si="30"/>
        <v/>
      </c>
      <c r="R156" s="69" t="str">
        <f t="shared" si="31"/>
        <v>STOCKOUT</v>
      </c>
      <c r="S156" s="69" t="str">
        <f t="shared" si="32"/>
        <v>N/A</v>
      </c>
      <c r="T156" s="60"/>
    </row>
    <row r="157" spans="1:20" ht="16.5" customHeight="1" x14ac:dyDescent="0.35">
      <c r="A157" s="71" t="str">
        <f>IF(JAN_26!A157="","",JAN_26!A157)</f>
        <v>Lisinoprile 20mg</v>
      </c>
      <c r="B157" s="71" t="str">
        <f>IF(JAN_26!B157="","",JAN_26!B157)</f>
        <v>tablet</v>
      </c>
      <c r="C157" s="53">
        <f>IF(JAN_26!C157="","",JAN_26!C157)</f>
        <v>350</v>
      </c>
      <c r="D157" s="53">
        <f>IF(SEP_26!A157="","",SEP_26!F157)</f>
        <v>0</v>
      </c>
      <c r="E157" s="61"/>
      <c r="F157" s="53">
        <f t="shared" si="22"/>
        <v>0</v>
      </c>
      <c r="G157" s="61"/>
      <c r="H157" s="61"/>
      <c r="I157" s="53">
        <f t="shared" si="23"/>
        <v>0</v>
      </c>
      <c r="J157" s="53" t="str">
        <f t="shared" si="24"/>
        <v/>
      </c>
      <c r="K157" s="53">
        <f t="shared" si="25"/>
        <v>0</v>
      </c>
      <c r="L157" s="53">
        <f t="shared" si="26"/>
        <v>0</v>
      </c>
      <c r="M157" s="64">
        <f>IF(A157="",0,(IF(ISNUMBER(AUG_26!G157),AUG_26!G157,0)+IF(ISNUMBER(SEP_26!G157),SEP_26!G157,0)+IF(ISNUMBER(OCT_26!G157),OCT_26!G157,0))/3)</f>
        <v>0</v>
      </c>
      <c r="N157" s="64">
        <f t="shared" si="27"/>
        <v>0</v>
      </c>
      <c r="O157" s="64">
        <f t="shared" si="28"/>
        <v>0</v>
      </c>
      <c r="P157" s="64">
        <f t="shared" si="29"/>
        <v>0</v>
      </c>
      <c r="Q157" s="65" t="str">
        <f t="shared" si="30"/>
        <v/>
      </c>
      <c r="R157" s="66" t="str">
        <f t="shared" si="31"/>
        <v>STOCKOUT</v>
      </c>
      <c r="S157" s="66" t="str">
        <f t="shared" si="32"/>
        <v>N/A</v>
      </c>
      <c r="T157" s="60"/>
    </row>
    <row r="158" spans="1:20" ht="16.5" customHeight="1" x14ac:dyDescent="0.35">
      <c r="A158" s="72" t="str">
        <f>IF(JAN_26!A158="","",JAN_26!A158)</f>
        <v>litacod tab</v>
      </c>
      <c r="B158" s="72" t="str">
        <f>IF(JAN_26!B158="","",JAN_26!B158)</f>
        <v>tablet</v>
      </c>
      <c r="C158" s="55">
        <f>IF(JAN_26!C158="","",JAN_26!C158)</f>
        <v>75</v>
      </c>
      <c r="D158" s="55">
        <f>IF(SEP_26!A158="","",SEP_26!F158)</f>
        <v>0</v>
      </c>
      <c r="E158" s="61"/>
      <c r="F158" s="55">
        <f t="shared" si="22"/>
        <v>0</v>
      </c>
      <c r="G158" s="61"/>
      <c r="H158" s="61"/>
      <c r="I158" s="55">
        <f t="shared" si="23"/>
        <v>0</v>
      </c>
      <c r="J158" s="55" t="str">
        <f t="shared" si="24"/>
        <v/>
      </c>
      <c r="K158" s="55">
        <f t="shared" si="25"/>
        <v>0</v>
      </c>
      <c r="L158" s="55">
        <f t="shared" si="26"/>
        <v>0</v>
      </c>
      <c r="M158" s="67">
        <f>IF(A158="",0,(IF(ISNUMBER(AUG_26!G158),AUG_26!G158,0)+IF(ISNUMBER(SEP_26!G158),SEP_26!G158,0)+IF(ISNUMBER(OCT_26!G158),OCT_26!G158,0))/3)</f>
        <v>0</v>
      </c>
      <c r="N158" s="67">
        <f t="shared" si="27"/>
        <v>0</v>
      </c>
      <c r="O158" s="67">
        <f t="shared" si="28"/>
        <v>0</v>
      </c>
      <c r="P158" s="67">
        <f t="shared" si="29"/>
        <v>0</v>
      </c>
      <c r="Q158" s="68" t="str">
        <f t="shared" si="30"/>
        <v/>
      </c>
      <c r="R158" s="69" t="str">
        <f t="shared" si="31"/>
        <v>STOCKOUT</v>
      </c>
      <c r="S158" s="69" t="str">
        <f t="shared" si="32"/>
        <v>N/A</v>
      </c>
      <c r="T158" s="60"/>
    </row>
    <row r="159" spans="1:20" ht="16.5" customHeight="1" x14ac:dyDescent="0.35">
      <c r="A159" s="71" t="str">
        <f>IF(JAN_26!A159="","",JAN_26!A159)</f>
        <v>litacold sp</v>
      </c>
      <c r="B159" s="71" t="str">
        <f>IF(JAN_26!B159="","",JAN_26!B159)</f>
        <v>bottle</v>
      </c>
      <c r="C159" s="53">
        <f>IF(JAN_26!C159="","",JAN_26!C159)</f>
        <v>1700</v>
      </c>
      <c r="D159" s="53">
        <f>IF(SEP_26!A159="","",SEP_26!F159)</f>
        <v>0</v>
      </c>
      <c r="E159" s="61"/>
      <c r="F159" s="53">
        <f t="shared" si="22"/>
        <v>0</v>
      </c>
      <c r="G159" s="61"/>
      <c r="H159" s="61"/>
      <c r="I159" s="53">
        <f t="shared" si="23"/>
        <v>0</v>
      </c>
      <c r="J159" s="53" t="str">
        <f t="shared" si="24"/>
        <v/>
      </c>
      <c r="K159" s="53">
        <f t="shared" si="25"/>
        <v>0</v>
      </c>
      <c r="L159" s="53">
        <f t="shared" si="26"/>
        <v>0</v>
      </c>
      <c r="M159" s="64">
        <f>IF(A159="",0,(IF(ISNUMBER(AUG_26!G159),AUG_26!G159,0)+IF(ISNUMBER(SEP_26!G159),SEP_26!G159,0)+IF(ISNUMBER(OCT_26!G159),OCT_26!G159,0))/3)</f>
        <v>0</v>
      </c>
      <c r="N159" s="64">
        <f t="shared" si="27"/>
        <v>0</v>
      </c>
      <c r="O159" s="64">
        <f t="shared" si="28"/>
        <v>0</v>
      </c>
      <c r="P159" s="64">
        <f t="shared" si="29"/>
        <v>0</v>
      </c>
      <c r="Q159" s="65" t="str">
        <f t="shared" si="30"/>
        <v/>
      </c>
      <c r="R159" s="66" t="str">
        <f t="shared" si="31"/>
        <v>STOCKOUT</v>
      </c>
      <c r="S159" s="66" t="str">
        <f t="shared" si="32"/>
        <v>N/A</v>
      </c>
      <c r="T159" s="60"/>
    </row>
    <row r="160" spans="1:20" ht="16.5" customHeight="1" x14ac:dyDescent="0.35">
      <c r="A160" s="72" t="str">
        <f>IF(JAN_26!A160="","",JAN_26!A160)</f>
        <v>LLINS</v>
      </c>
      <c r="B160" s="72" t="str">
        <f>IF(JAN_26!B160="","",JAN_26!B160)</f>
        <v>item</v>
      </c>
      <c r="C160" s="55" t="str">
        <f>IF(JAN_26!C160="","",JAN_26!C160)</f>
        <v/>
      </c>
      <c r="D160" s="55">
        <f>IF(SEP_26!A160="","",SEP_26!F160)</f>
        <v>0</v>
      </c>
      <c r="E160" s="61"/>
      <c r="F160" s="55">
        <f t="shared" si="22"/>
        <v>0</v>
      </c>
      <c r="G160" s="61"/>
      <c r="H160" s="61"/>
      <c r="I160" s="55">
        <f t="shared" si="23"/>
        <v>0</v>
      </c>
      <c r="J160" s="55" t="str">
        <f t="shared" si="24"/>
        <v/>
      </c>
      <c r="K160" s="55">
        <f t="shared" si="25"/>
        <v>0</v>
      </c>
      <c r="L160" s="55">
        <f t="shared" si="26"/>
        <v>0</v>
      </c>
      <c r="M160" s="67">
        <f>IF(A160="",0,(IF(ISNUMBER(AUG_26!G160),AUG_26!G160,0)+IF(ISNUMBER(SEP_26!G160),SEP_26!G160,0)+IF(ISNUMBER(OCT_26!G160),OCT_26!G160,0))/3)</f>
        <v>0</v>
      </c>
      <c r="N160" s="67">
        <f t="shared" si="27"/>
        <v>0</v>
      </c>
      <c r="O160" s="67">
        <f t="shared" si="28"/>
        <v>0</v>
      </c>
      <c r="P160" s="67">
        <f t="shared" si="29"/>
        <v>0</v>
      </c>
      <c r="Q160" s="68" t="str">
        <f t="shared" si="30"/>
        <v/>
      </c>
      <c r="R160" s="69" t="str">
        <f t="shared" si="31"/>
        <v>STOCKOUT</v>
      </c>
      <c r="S160" s="69" t="str">
        <f t="shared" si="32"/>
        <v>N/A</v>
      </c>
      <c r="T160" s="60"/>
    </row>
    <row r="161" spans="1:20" ht="16.5" customHeight="1" x14ac:dyDescent="0.35">
      <c r="A161" s="71" t="str">
        <f>IF(JAN_26!A161="","",JAN_26!A161)</f>
        <v>Loperamide</v>
      </c>
      <c r="B161" s="71" t="str">
        <f>IF(JAN_26!B161="","",JAN_26!B161)</f>
        <v>tablet</v>
      </c>
      <c r="C161" s="53">
        <f>IF(JAN_26!C161="","",JAN_26!C161)</f>
        <v>50</v>
      </c>
      <c r="D161" s="53">
        <f>IF(SEP_26!A161="","",SEP_26!F161)</f>
        <v>0</v>
      </c>
      <c r="E161" s="61"/>
      <c r="F161" s="53">
        <f t="shared" si="22"/>
        <v>0</v>
      </c>
      <c r="G161" s="61"/>
      <c r="H161" s="61"/>
      <c r="I161" s="53">
        <f t="shared" si="23"/>
        <v>0</v>
      </c>
      <c r="J161" s="53" t="str">
        <f t="shared" si="24"/>
        <v/>
      </c>
      <c r="K161" s="53">
        <f t="shared" si="25"/>
        <v>0</v>
      </c>
      <c r="L161" s="53">
        <f t="shared" si="26"/>
        <v>0</v>
      </c>
      <c r="M161" s="64">
        <f>IF(A161="",0,(IF(ISNUMBER(AUG_26!G161),AUG_26!G161,0)+IF(ISNUMBER(SEP_26!G161),SEP_26!G161,0)+IF(ISNUMBER(OCT_26!G161),OCT_26!G161,0))/3)</f>
        <v>0</v>
      </c>
      <c r="N161" s="64">
        <f t="shared" si="27"/>
        <v>0</v>
      </c>
      <c r="O161" s="64">
        <f t="shared" si="28"/>
        <v>0</v>
      </c>
      <c r="P161" s="64">
        <f t="shared" si="29"/>
        <v>0</v>
      </c>
      <c r="Q161" s="65" t="str">
        <f t="shared" si="30"/>
        <v/>
      </c>
      <c r="R161" s="66" t="str">
        <f t="shared" si="31"/>
        <v>STOCKOUT</v>
      </c>
      <c r="S161" s="66" t="str">
        <f t="shared" si="32"/>
        <v>N/A</v>
      </c>
      <c r="T161" s="60"/>
    </row>
    <row r="162" spans="1:20" ht="16.5" customHeight="1" x14ac:dyDescent="0.35">
      <c r="A162" s="72" t="str">
        <f>IF(JAN_26!A162="","",JAN_26!A162)</f>
        <v>loratadine</v>
      </c>
      <c r="B162" s="72" t="str">
        <f>IF(JAN_26!B162="","",JAN_26!B162)</f>
        <v>tab</v>
      </c>
      <c r="C162" s="55">
        <f>IF(JAN_26!C162="","",JAN_26!C162)</f>
        <v>250</v>
      </c>
      <c r="D162" s="55">
        <f>IF(SEP_26!A162="","",SEP_26!F162)</f>
        <v>0</v>
      </c>
      <c r="E162" s="61"/>
      <c r="F162" s="55">
        <f t="shared" si="22"/>
        <v>0</v>
      </c>
      <c r="G162" s="61"/>
      <c r="H162" s="61"/>
      <c r="I162" s="55">
        <f t="shared" si="23"/>
        <v>0</v>
      </c>
      <c r="J162" s="55" t="str">
        <f t="shared" si="24"/>
        <v/>
      </c>
      <c r="K162" s="55">
        <f t="shared" si="25"/>
        <v>0</v>
      </c>
      <c r="L162" s="55">
        <f t="shared" si="26"/>
        <v>0</v>
      </c>
      <c r="M162" s="67">
        <f>IF(A162="",0,(IF(ISNUMBER(AUG_26!G162),AUG_26!G162,0)+IF(ISNUMBER(SEP_26!G162),SEP_26!G162,0)+IF(ISNUMBER(OCT_26!G162),OCT_26!G162,0))/3)</f>
        <v>0</v>
      </c>
      <c r="N162" s="67">
        <f t="shared" si="27"/>
        <v>0</v>
      </c>
      <c r="O162" s="67">
        <f t="shared" si="28"/>
        <v>0</v>
      </c>
      <c r="P162" s="67">
        <f t="shared" si="29"/>
        <v>0</v>
      </c>
      <c r="Q162" s="68" t="str">
        <f t="shared" si="30"/>
        <v/>
      </c>
      <c r="R162" s="69" t="str">
        <f t="shared" si="31"/>
        <v>STOCKOUT</v>
      </c>
      <c r="S162" s="69" t="str">
        <f t="shared" si="32"/>
        <v>N/A</v>
      </c>
      <c r="T162" s="60"/>
    </row>
    <row r="163" spans="1:20" ht="16.5" customHeight="1" x14ac:dyDescent="0.35">
      <c r="A163" s="71" t="str">
        <f>IF(JAN_26!A163="","",JAN_26!A163)</f>
        <v>Loxen inj</v>
      </c>
      <c r="B163" s="71" t="str">
        <f>IF(JAN_26!B163="","",JAN_26!B163)</f>
        <v>amp</v>
      </c>
      <c r="C163" s="53">
        <f>IF(JAN_26!C163="","",JAN_26!C163)</f>
        <v>2000</v>
      </c>
      <c r="D163" s="53">
        <f>IF(SEP_26!A163="","",SEP_26!F163)</f>
        <v>0</v>
      </c>
      <c r="E163" s="61"/>
      <c r="F163" s="53">
        <f t="shared" si="22"/>
        <v>0</v>
      </c>
      <c r="G163" s="61"/>
      <c r="H163" s="61"/>
      <c r="I163" s="53">
        <f t="shared" si="23"/>
        <v>0</v>
      </c>
      <c r="J163" s="53" t="str">
        <f t="shared" si="24"/>
        <v/>
      </c>
      <c r="K163" s="53">
        <f t="shared" si="25"/>
        <v>0</v>
      </c>
      <c r="L163" s="53">
        <f t="shared" si="26"/>
        <v>0</v>
      </c>
      <c r="M163" s="64">
        <f>IF(A163="",0,(IF(ISNUMBER(AUG_26!G163),AUG_26!G163,0)+IF(ISNUMBER(SEP_26!G163),SEP_26!G163,0)+IF(ISNUMBER(OCT_26!G163),OCT_26!G163,0))/3)</f>
        <v>0</v>
      </c>
      <c r="N163" s="64">
        <f t="shared" si="27"/>
        <v>0</v>
      </c>
      <c r="O163" s="64">
        <f t="shared" si="28"/>
        <v>0</v>
      </c>
      <c r="P163" s="64">
        <f t="shared" si="29"/>
        <v>0</v>
      </c>
      <c r="Q163" s="65" t="str">
        <f t="shared" si="30"/>
        <v/>
      </c>
      <c r="R163" s="66" t="str">
        <f t="shared" si="31"/>
        <v>STOCKOUT</v>
      </c>
      <c r="S163" s="66" t="str">
        <f t="shared" si="32"/>
        <v>N/A</v>
      </c>
      <c r="T163" s="60"/>
    </row>
    <row r="164" spans="1:20" ht="16.5" customHeight="1" x14ac:dyDescent="0.35">
      <c r="A164" s="72" t="str">
        <f>IF(JAN_26!A164="","",JAN_26!A164)</f>
        <v>Maalox</v>
      </c>
      <c r="B164" s="72" t="str">
        <f>IF(JAN_26!B164="","",JAN_26!B164)</f>
        <v>sachet</v>
      </c>
      <c r="C164" s="55">
        <f>IF(JAN_26!C164="","",JAN_26!C164)</f>
        <v>200</v>
      </c>
      <c r="D164" s="55">
        <f>IF(SEP_26!A164="","",SEP_26!F164)</f>
        <v>0</v>
      </c>
      <c r="E164" s="61"/>
      <c r="F164" s="55">
        <f t="shared" si="22"/>
        <v>0</v>
      </c>
      <c r="G164" s="61"/>
      <c r="H164" s="61"/>
      <c r="I164" s="55">
        <f t="shared" si="23"/>
        <v>0</v>
      </c>
      <c r="J164" s="55" t="str">
        <f t="shared" si="24"/>
        <v/>
      </c>
      <c r="K164" s="55">
        <f t="shared" si="25"/>
        <v>0</v>
      </c>
      <c r="L164" s="55">
        <f t="shared" si="26"/>
        <v>0</v>
      </c>
      <c r="M164" s="67">
        <f>IF(A164="",0,(IF(ISNUMBER(AUG_26!G164),AUG_26!G164,0)+IF(ISNUMBER(SEP_26!G164),SEP_26!G164,0)+IF(ISNUMBER(OCT_26!G164),OCT_26!G164,0))/3)</f>
        <v>0</v>
      </c>
      <c r="N164" s="67">
        <f t="shared" si="27"/>
        <v>0</v>
      </c>
      <c r="O164" s="67">
        <f t="shared" si="28"/>
        <v>0</v>
      </c>
      <c r="P164" s="67">
        <f t="shared" si="29"/>
        <v>0</v>
      </c>
      <c r="Q164" s="68" t="str">
        <f t="shared" si="30"/>
        <v/>
      </c>
      <c r="R164" s="69" t="str">
        <f t="shared" si="31"/>
        <v>STOCKOUT</v>
      </c>
      <c r="S164" s="69" t="str">
        <f t="shared" si="32"/>
        <v>N/A</v>
      </c>
      <c r="T164" s="60"/>
    </row>
    <row r="165" spans="1:20" ht="16.5" customHeight="1" x14ac:dyDescent="0.35">
      <c r="A165" s="71" t="str">
        <f>IF(JAN_26!A165="","",JAN_26!A165)</f>
        <v>Malacure 40/320</v>
      </c>
      <c r="B165" s="71" t="str">
        <f>IF(JAN_26!B165="","",JAN_26!B165)</f>
        <v>box</v>
      </c>
      <c r="C165" s="53">
        <f>IF(JAN_26!C165="","",JAN_26!C165)</f>
        <v>4000</v>
      </c>
      <c r="D165" s="53">
        <f>IF(SEP_26!A165="","",SEP_26!F165)</f>
        <v>0</v>
      </c>
      <c r="E165" s="61"/>
      <c r="F165" s="53">
        <f t="shared" si="22"/>
        <v>0</v>
      </c>
      <c r="G165" s="61"/>
      <c r="H165" s="61"/>
      <c r="I165" s="53">
        <f t="shared" si="23"/>
        <v>0</v>
      </c>
      <c r="J165" s="53" t="str">
        <f t="shared" si="24"/>
        <v/>
      </c>
      <c r="K165" s="53">
        <f t="shared" si="25"/>
        <v>0</v>
      </c>
      <c r="L165" s="53">
        <f t="shared" si="26"/>
        <v>0</v>
      </c>
      <c r="M165" s="64">
        <f>IF(A165="",0,(IF(ISNUMBER(AUG_26!G165),AUG_26!G165,0)+IF(ISNUMBER(SEP_26!G165),SEP_26!G165,0)+IF(ISNUMBER(OCT_26!G165),OCT_26!G165,0))/3)</f>
        <v>0</v>
      </c>
      <c r="N165" s="64">
        <f t="shared" si="27"/>
        <v>0</v>
      </c>
      <c r="O165" s="64">
        <f t="shared" si="28"/>
        <v>0</v>
      </c>
      <c r="P165" s="64">
        <f t="shared" si="29"/>
        <v>0</v>
      </c>
      <c r="Q165" s="65" t="str">
        <f t="shared" si="30"/>
        <v/>
      </c>
      <c r="R165" s="66" t="str">
        <f t="shared" si="31"/>
        <v>STOCKOUT</v>
      </c>
      <c r="S165" s="66" t="str">
        <f t="shared" si="32"/>
        <v>N/A</v>
      </c>
      <c r="T165" s="60"/>
    </row>
    <row r="166" spans="1:20" ht="16.5" customHeight="1" x14ac:dyDescent="0.35">
      <c r="A166" s="72" t="str">
        <f>IF(JAN_26!A166="","",JAN_26!A166)</f>
        <v>Maxidrol eye drop</v>
      </c>
      <c r="B166" s="72" t="str">
        <f>IF(JAN_26!B166="","",JAN_26!B166)</f>
        <v>bottle</v>
      </c>
      <c r="C166" s="55">
        <f>IF(JAN_26!C166="","",JAN_26!C166)</f>
        <v>1600</v>
      </c>
      <c r="D166" s="55">
        <f>IF(SEP_26!A166="","",SEP_26!F166)</f>
        <v>0</v>
      </c>
      <c r="E166" s="61"/>
      <c r="F166" s="55">
        <f t="shared" si="22"/>
        <v>0</v>
      </c>
      <c r="G166" s="61"/>
      <c r="H166" s="61"/>
      <c r="I166" s="55">
        <f t="shared" si="23"/>
        <v>0</v>
      </c>
      <c r="J166" s="55" t="str">
        <f t="shared" si="24"/>
        <v/>
      </c>
      <c r="K166" s="55">
        <f t="shared" si="25"/>
        <v>0</v>
      </c>
      <c r="L166" s="55">
        <f t="shared" si="26"/>
        <v>0</v>
      </c>
      <c r="M166" s="67">
        <f>IF(A166="",0,(IF(ISNUMBER(AUG_26!G166),AUG_26!G166,0)+IF(ISNUMBER(SEP_26!G166),SEP_26!G166,0)+IF(ISNUMBER(OCT_26!G166),OCT_26!G166,0))/3)</f>
        <v>0</v>
      </c>
      <c r="N166" s="67">
        <f t="shared" si="27"/>
        <v>0</v>
      </c>
      <c r="O166" s="67">
        <f t="shared" si="28"/>
        <v>0</v>
      </c>
      <c r="P166" s="67">
        <f t="shared" si="29"/>
        <v>0</v>
      </c>
      <c r="Q166" s="68" t="str">
        <f t="shared" si="30"/>
        <v/>
      </c>
      <c r="R166" s="69" t="str">
        <f t="shared" si="31"/>
        <v>STOCKOUT</v>
      </c>
      <c r="S166" s="69" t="str">
        <f t="shared" si="32"/>
        <v>N/A</v>
      </c>
      <c r="T166" s="60"/>
    </row>
    <row r="167" spans="1:20" ht="16.5" customHeight="1" x14ac:dyDescent="0.35">
      <c r="A167" s="71" t="str">
        <f>IF(JAN_26!A167="","",JAN_26!A167)</f>
        <v>Mebendazole</v>
      </c>
      <c r="B167" s="71" t="str">
        <f>IF(JAN_26!B167="","",JAN_26!B167)</f>
        <v>Cards</v>
      </c>
      <c r="C167" s="53">
        <f>IF(JAN_26!C167="","",JAN_26!C167)</f>
        <v>200</v>
      </c>
      <c r="D167" s="53">
        <f>IF(SEP_26!A167="","",SEP_26!F167)</f>
        <v>0</v>
      </c>
      <c r="E167" s="61"/>
      <c r="F167" s="53">
        <f t="shared" si="22"/>
        <v>0</v>
      </c>
      <c r="G167" s="61"/>
      <c r="H167" s="61"/>
      <c r="I167" s="53">
        <f t="shared" si="23"/>
        <v>0</v>
      </c>
      <c r="J167" s="53" t="str">
        <f t="shared" si="24"/>
        <v/>
      </c>
      <c r="K167" s="53">
        <f t="shared" si="25"/>
        <v>0</v>
      </c>
      <c r="L167" s="53">
        <f t="shared" si="26"/>
        <v>0</v>
      </c>
      <c r="M167" s="64">
        <f>IF(A167="",0,(IF(ISNUMBER(AUG_26!G167),AUG_26!G167,0)+IF(ISNUMBER(SEP_26!G167),SEP_26!G167,0)+IF(ISNUMBER(OCT_26!G167),OCT_26!G167,0))/3)</f>
        <v>0</v>
      </c>
      <c r="N167" s="64">
        <f t="shared" si="27"/>
        <v>0</v>
      </c>
      <c r="O167" s="64">
        <f t="shared" si="28"/>
        <v>0</v>
      </c>
      <c r="P167" s="64">
        <f t="shared" si="29"/>
        <v>0</v>
      </c>
      <c r="Q167" s="65" t="str">
        <f t="shared" si="30"/>
        <v/>
      </c>
      <c r="R167" s="66" t="str">
        <f t="shared" si="31"/>
        <v>STOCKOUT</v>
      </c>
      <c r="S167" s="66" t="str">
        <f t="shared" si="32"/>
        <v>N/A</v>
      </c>
      <c r="T167" s="60"/>
    </row>
    <row r="168" spans="1:20" ht="16.5" customHeight="1" x14ac:dyDescent="0.35">
      <c r="A168" s="72" t="str">
        <f>IF(JAN_26!A168="","",JAN_26!A168)</f>
        <v>Metformin</v>
      </c>
      <c r="B168" s="72" t="str">
        <f>IF(JAN_26!B168="","",JAN_26!B168)</f>
        <v>box</v>
      </c>
      <c r="C168" s="55">
        <f>IF(JAN_26!C168="","",JAN_26!C168)</f>
        <v>30</v>
      </c>
      <c r="D168" s="55">
        <f>IF(SEP_26!A168="","",SEP_26!F168)</f>
        <v>200</v>
      </c>
      <c r="E168" s="61"/>
      <c r="F168" s="55">
        <f t="shared" si="22"/>
        <v>200</v>
      </c>
      <c r="G168" s="61"/>
      <c r="H168" s="61"/>
      <c r="I168" s="55">
        <f t="shared" si="23"/>
        <v>0</v>
      </c>
      <c r="J168" s="55" t="str">
        <f t="shared" si="24"/>
        <v/>
      </c>
      <c r="K168" s="55">
        <f t="shared" si="25"/>
        <v>0</v>
      </c>
      <c r="L168" s="55">
        <f t="shared" si="26"/>
        <v>6000</v>
      </c>
      <c r="M168" s="67">
        <f>IF(A168="",0,(IF(ISNUMBER(AUG_26!G168),AUG_26!G168,0)+IF(ISNUMBER(SEP_26!G168),SEP_26!G168,0)+IF(ISNUMBER(OCT_26!G168),OCT_26!G168,0))/3)</f>
        <v>0</v>
      </c>
      <c r="N168" s="67">
        <f t="shared" si="27"/>
        <v>0</v>
      </c>
      <c r="O168" s="67">
        <f t="shared" si="28"/>
        <v>0</v>
      </c>
      <c r="P168" s="67">
        <f t="shared" si="29"/>
        <v>0</v>
      </c>
      <c r="Q168" s="68" t="str">
        <f t="shared" si="30"/>
        <v/>
      </c>
      <c r="R168" s="69" t="str">
        <f t="shared" si="31"/>
        <v>OVERSTOCK</v>
      </c>
      <c r="S168" s="69" t="str">
        <f t="shared" si="32"/>
        <v>N/A</v>
      </c>
      <c r="T168" s="60"/>
    </row>
    <row r="169" spans="1:20" ht="16.5" customHeight="1" x14ac:dyDescent="0.35">
      <c r="A169" s="71" t="str">
        <f>IF(JAN_26!A169="","",JAN_26!A169)</f>
        <v>Metro-infusion</v>
      </c>
      <c r="B169" s="71" t="str">
        <f>IF(JAN_26!B169="","",JAN_26!B169)</f>
        <v>item</v>
      </c>
      <c r="C169" s="53">
        <f>IF(JAN_26!C169="","",JAN_26!C169)</f>
        <v>1000</v>
      </c>
      <c r="D169" s="53">
        <f>IF(SEP_26!A169="","",SEP_26!F169)</f>
        <v>23</v>
      </c>
      <c r="E169" s="61"/>
      <c r="F169" s="53">
        <f t="shared" si="22"/>
        <v>23</v>
      </c>
      <c r="G169" s="61"/>
      <c r="H169" s="61"/>
      <c r="I169" s="53">
        <f t="shared" si="23"/>
        <v>0</v>
      </c>
      <c r="J169" s="53" t="str">
        <f t="shared" si="24"/>
        <v/>
      </c>
      <c r="K169" s="53">
        <f t="shared" si="25"/>
        <v>0</v>
      </c>
      <c r="L169" s="53">
        <f t="shared" si="26"/>
        <v>23000</v>
      </c>
      <c r="M169" s="64">
        <f>IF(A169="",0,(IF(ISNUMBER(AUG_26!G169),AUG_26!G169,0)+IF(ISNUMBER(SEP_26!G169),SEP_26!G169,0)+IF(ISNUMBER(OCT_26!G169),OCT_26!G169,0))/3)</f>
        <v>0</v>
      </c>
      <c r="N169" s="64">
        <f t="shared" si="27"/>
        <v>0</v>
      </c>
      <c r="O169" s="64">
        <f t="shared" si="28"/>
        <v>0</v>
      </c>
      <c r="P169" s="64">
        <f t="shared" si="29"/>
        <v>0</v>
      </c>
      <c r="Q169" s="65" t="str">
        <f t="shared" si="30"/>
        <v/>
      </c>
      <c r="R169" s="66" t="str">
        <f t="shared" si="31"/>
        <v>OVERSTOCK</v>
      </c>
      <c r="S169" s="66" t="str">
        <f t="shared" si="32"/>
        <v>N/A</v>
      </c>
      <c r="T169" s="60"/>
    </row>
    <row r="170" spans="1:20" ht="16.5" customHeight="1" x14ac:dyDescent="0.35">
      <c r="A170" s="72" t="str">
        <f>IF(JAN_26!A170="","",JAN_26!A170)</f>
        <v>Metro-syrup</v>
      </c>
      <c r="B170" s="72" t="str">
        <f>IF(JAN_26!B170="","",JAN_26!B170)</f>
        <v>bottle</v>
      </c>
      <c r="C170" s="55">
        <f>IF(JAN_26!C170="","",JAN_26!C170)</f>
        <v>1000</v>
      </c>
      <c r="D170" s="55">
        <f>IF(SEP_26!A170="","",SEP_26!F170)</f>
        <v>99</v>
      </c>
      <c r="E170" s="61"/>
      <c r="F170" s="55">
        <f t="shared" si="22"/>
        <v>99</v>
      </c>
      <c r="G170" s="61"/>
      <c r="H170" s="61"/>
      <c r="I170" s="55">
        <f t="shared" si="23"/>
        <v>0</v>
      </c>
      <c r="J170" s="55" t="str">
        <f t="shared" si="24"/>
        <v/>
      </c>
      <c r="K170" s="55">
        <f t="shared" si="25"/>
        <v>0</v>
      </c>
      <c r="L170" s="55">
        <f t="shared" si="26"/>
        <v>99000</v>
      </c>
      <c r="M170" s="67">
        <f>IF(A170="",0,(IF(ISNUMBER(AUG_26!G170),AUG_26!G170,0)+IF(ISNUMBER(SEP_26!G170),SEP_26!G170,0)+IF(ISNUMBER(OCT_26!G170),OCT_26!G170,0))/3)</f>
        <v>0</v>
      </c>
      <c r="N170" s="67">
        <f t="shared" si="27"/>
        <v>0</v>
      </c>
      <c r="O170" s="67">
        <f t="shared" si="28"/>
        <v>0</v>
      </c>
      <c r="P170" s="67">
        <f t="shared" si="29"/>
        <v>0</v>
      </c>
      <c r="Q170" s="68" t="str">
        <f t="shared" si="30"/>
        <v/>
      </c>
      <c r="R170" s="69" t="str">
        <f t="shared" si="31"/>
        <v>OVERSTOCK</v>
      </c>
      <c r="S170" s="69" t="str">
        <f t="shared" si="32"/>
        <v>N/A</v>
      </c>
      <c r="T170" s="60"/>
    </row>
    <row r="171" spans="1:20" ht="16.5" customHeight="1" x14ac:dyDescent="0.35">
      <c r="A171" s="71" t="str">
        <f>IF(JAN_26!A171="","",JAN_26!A171)</f>
        <v>Metrochopramide inj</v>
      </c>
      <c r="B171" s="71" t="str">
        <f>IF(JAN_26!B171="","",JAN_26!B171)</f>
        <v>amp</v>
      </c>
      <c r="C171" s="53">
        <f>IF(JAN_26!C171="","",JAN_26!C171)</f>
        <v>500</v>
      </c>
      <c r="D171" s="53">
        <f>IF(SEP_26!A171="","",SEP_26!F171)</f>
        <v>8</v>
      </c>
      <c r="E171" s="61"/>
      <c r="F171" s="53">
        <f t="shared" si="22"/>
        <v>8</v>
      </c>
      <c r="G171" s="61"/>
      <c r="H171" s="61"/>
      <c r="I171" s="53">
        <f t="shared" si="23"/>
        <v>0</v>
      </c>
      <c r="J171" s="53" t="str">
        <f t="shared" si="24"/>
        <v/>
      </c>
      <c r="K171" s="53">
        <f t="shared" si="25"/>
        <v>0</v>
      </c>
      <c r="L171" s="53">
        <f t="shared" si="26"/>
        <v>4000</v>
      </c>
      <c r="M171" s="64">
        <f>IF(A171="",0,(IF(ISNUMBER(AUG_26!G171),AUG_26!G171,0)+IF(ISNUMBER(SEP_26!G171),SEP_26!G171,0)+IF(ISNUMBER(OCT_26!G171),OCT_26!G171,0))/3)</f>
        <v>0</v>
      </c>
      <c r="N171" s="64">
        <f t="shared" si="27"/>
        <v>0</v>
      </c>
      <c r="O171" s="64">
        <f t="shared" si="28"/>
        <v>0</v>
      </c>
      <c r="P171" s="64">
        <f t="shared" si="29"/>
        <v>0</v>
      </c>
      <c r="Q171" s="65" t="str">
        <f t="shared" si="30"/>
        <v/>
      </c>
      <c r="R171" s="66" t="str">
        <f t="shared" si="31"/>
        <v>OVERSTOCK</v>
      </c>
      <c r="S171" s="66" t="str">
        <f t="shared" si="32"/>
        <v>N/A</v>
      </c>
      <c r="T171" s="60"/>
    </row>
    <row r="172" spans="1:20" ht="16.5" customHeight="1" x14ac:dyDescent="0.35">
      <c r="A172" s="72" t="str">
        <f>IF(JAN_26!A172="","",JAN_26!A172)</f>
        <v>Metronidazole(250 mg) tabs</v>
      </c>
      <c r="B172" s="72" t="str">
        <f>IF(JAN_26!B172="","",JAN_26!B172)</f>
        <v>tablet</v>
      </c>
      <c r="C172" s="55">
        <f>IF(JAN_26!C172="","",JAN_26!C172)</f>
        <v>15</v>
      </c>
      <c r="D172" s="55">
        <f>IF(SEP_26!A172="","",SEP_26!F172)</f>
        <v>0</v>
      </c>
      <c r="E172" s="61"/>
      <c r="F172" s="55">
        <f t="shared" si="22"/>
        <v>0</v>
      </c>
      <c r="G172" s="61"/>
      <c r="H172" s="61"/>
      <c r="I172" s="55">
        <f t="shared" si="23"/>
        <v>0</v>
      </c>
      <c r="J172" s="55" t="str">
        <f t="shared" si="24"/>
        <v/>
      </c>
      <c r="K172" s="55">
        <f t="shared" si="25"/>
        <v>0</v>
      </c>
      <c r="L172" s="55">
        <f t="shared" si="26"/>
        <v>0</v>
      </c>
      <c r="M172" s="67">
        <f>IF(A172="",0,(IF(ISNUMBER(AUG_26!G172),AUG_26!G172,0)+IF(ISNUMBER(SEP_26!G172),SEP_26!G172,0)+IF(ISNUMBER(OCT_26!G172),OCT_26!G172,0))/3)</f>
        <v>0</v>
      </c>
      <c r="N172" s="67">
        <f t="shared" si="27"/>
        <v>0</v>
      </c>
      <c r="O172" s="67">
        <f t="shared" si="28"/>
        <v>0</v>
      </c>
      <c r="P172" s="67">
        <f t="shared" si="29"/>
        <v>0</v>
      </c>
      <c r="Q172" s="68" t="str">
        <f t="shared" si="30"/>
        <v/>
      </c>
      <c r="R172" s="69" t="str">
        <f t="shared" si="31"/>
        <v>STOCKOUT</v>
      </c>
      <c r="S172" s="69" t="str">
        <f t="shared" si="32"/>
        <v>N/A</v>
      </c>
      <c r="T172" s="60"/>
    </row>
    <row r="173" spans="1:20" ht="16.5" customHeight="1" x14ac:dyDescent="0.35">
      <c r="A173" s="71" t="str">
        <f>IF(JAN_26!A173="","",JAN_26!A173)</f>
        <v>Metronidazole(500mg) tabs</v>
      </c>
      <c r="B173" s="71" t="str">
        <f>IF(JAN_26!B173="","",JAN_26!B173)</f>
        <v>tablet</v>
      </c>
      <c r="C173" s="53">
        <f>IF(JAN_26!C173="","",JAN_26!C173)</f>
        <v>30</v>
      </c>
      <c r="D173" s="53">
        <f>IF(SEP_26!A173="","",SEP_26!F173)</f>
        <v>0</v>
      </c>
      <c r="E173" s="61"/>
      <c r="F173" s="53">
        <f t="shared" si="22"/>
        <v>0</v>
      </c>
      <c r="G173" s="61"/>
      <c r="H173" s="61"/>
      <c r="I173" s="53">
        <f t="shared" si="23"/>
        <v>0</v>
      </c>
      <c r="J173" s="53" t="str">
        <f t="shared" si="24"/>
        <v/>
      </c>
      <c r="K173" s="53">
        <f t="shared" si="25"/>
        <v>0</v>
      </c>
      <c r="L173" s="53">
        <f t="shared" si="26"/>
        <v>0</v>
      </c>
      <c r="M173" s="64">
        <f>IF(A173="",0,(IF(ISNUMBER(AUG_26!G173),AUG_26!G173,0)+IF(ISNUMBER(SEP_26!G173),SEP_26!G173,0)+IF(ISNUMBER(OCT_26!G173),OCT_26!G173,0))/3)</f>
        <v>0</v>
      </c>
      <c r="N173" s="64">
        <f t="shared" si="27"/>
        <v>0</v>
      </c>
      <c r="O173" s="64">
        <f t="shared" si="28"/>
        <v>0</v>
      </c>
      <c r="P173" s="64">
        <f t="shared" si="29"/>
        <v>0</v>
      </c>
      <c r="Q173" s="65" t="str">
        <f t="shared" si="30"/>
        <v/>
      </c>
      <c r="R173" s="66" t="str">
        <f t="shared" si="31"/>
        <v>STOCKOUT</v>
      </c>
      <c r="S173" s="66" t="str">
        <f t="shared" si="32"/>
        <v>N/A</v>
      </c>
      <c r="T173" s="60"/>
    </row>
    <row r="174" spans="1:20" ht="16.5" customHeight="1" x14ac:dyDescent="0.35">
      <c r="A174" s="72" t="str">
        <f>IF(JAN_26!A174="","",JAN_26!A174)</f>
        <v>Miconazole</v>
      </c>
      <c r="B174" s="72" t="str">
        <f>IF(JAN_26!B174="","",JAN_26!B174)</f>
        <v>item</v>
      </c>
      <c r="C174" s="55">
        <f>IF(JAN_26!C174="","",JAN_26!C174)</f>
        <v>1000</v>
      </c>
      <c r="D174" s="55">
        <f>IF(SEP_26!A174="","",SEP_26!F174)</f>
        <v>98</v>
      </c>
      <c r="E174" s="61"/>
      <c r="F174" s="55">
        <f t="shared" si="22"/>
        <v>98</v>
      </c>
      <c r="G174" s="61"/>
      <c r="H174" s="61"/>
      <c r="I174" s="55">
        <f t="shared" si="23"/>
        <v>0</v>
      </c>
      <c r="J174" s="55" t="str">
        <f t="shared" si="24"/>
        <v/>
      </c>
      <c r="K174" s="55">
        <f t="shared" si="25"/>
        <v>0</v>
      </c>
      <c r="L174" s="55">
        <f t="shared" si="26"/>
        <v>98000</v>
      </c>
      <c r="M174" s="67">
        <f>IF(A174="",0,(IF(ISNUMBER(AUG_26!G174),AUG_26!G174,0)+IF(ISNUMBER(SEP_26!G174),SEP_26!G174,0)+IF(ISNUMBER(OCT_26!G174),OCT_26!G174,0))/3)</f>
        <v>0</v>
      </c>
      <c r="N174" s="67">
        <f t="shared" si="27"/>
        <v>0</v>
      </c>
      <c r="O174" s="67">
        <f t="shared" si="28"/>
        <v>0</v>
      </c>
      <c r="P174" s="67">
        <f t="shared" si="29"/>
        <v>0</v>
      </c>
      <c r="Q174" s="68" t="str">
        <f t="shared" si="30"/>
        <v/>
      </c>
      <c r="R174" s="69" t="str">
        <f t="shared" si="31"/>
        <v>OVERSTOCK</v>
      </c>
      <c r="S174" s="69" t="str">
        <f t="shared" si="32"/>
        <v>N/A</v>
      </c>
      <c r="T174" s="60"/>
    </row>
    <row r="175" spans="1:20" ht="16.5" customHeight="1" x14ac:dyDescent="0.35">
      <c r="A175" s="71" t="str">
        <f>IF(JAN_26!A175="","",JAN_26!A175)</f>
        <v>microlut</v>
      </c>
      <c r="B175" s="71" t="str">
        <f>IF(JAN_26!B175="","",JAN_26!B175)</f>
        <v>tab</v>
      </c>
      <c r="C175" s="53" t="str">
        <f>IF(JAN_26!C175="","",JAN_26!C175)</f>
        <v/>
      </c>
      <c r="D175" s="53">
        <f>IF(SEP_26!A175="","",SEP_26!F175)</f>
        <v>0</v>
      </c>
      <c r="E175" s="61"/>
      <c r="F175" s="53">
        <f t="shared" si="22"/>
        <v>0</v>
      </c>
      <c r="G175" s="61"/>
      <c r="H175" s="61"/>
      <c r="I175" s="53">
        <f t="shared" si="23"/>
        <v>0</v>
      </c>
      <c r="J175" s="53" t="str">
        <f t="shared" si="24"/>
        <v/>
      </c>
      <c r="K175" s="53">
        <f t="shared" si="25"/>
        <v>0</v>
      </c>
      <c r="L175" s="53">
        <f t="shared" si="26"/>
        <v>0</v>
      </c>
      <c r="M175" s="64">
        <f>IF(A175="",0,(IF(ISNUMBER(AUG_26!G175),AUG_26!G175,0)+IF(ISNUMBER(SEP_26!G175),SEP_26!G175,0)+IF(ISNUMBER(OCT_26!G175),OCT_26!G175,0))/3)</f>
        <v>0</v>
      </c>
      <c r="N175" s="64">
        <f t="shared" si="27"/>
        <v>0</v>
      </c>
      <c r="O175" s="64">
        <f t="shared" si="28"/>
        <v>0</v>
      </c>
      <c r="P175" s="64">
        <f t="shared" si="29"/>
        <v>0</v>
      </c>
      <c r="Q175" s="65" t="str">
        <f t="shared" si="30"/>
        <v/>
      </c>
      <c r="R175" s="66" t="str">
        <f t="shared" si="31"/>
        <v>STOCKOUT</v>
      </c>
      <c r="S175" s="66" t="str">
        <f t="shared" si="32"/>
        <v>N/A</v>
      </c>
      <c r="T175" s="60"/>
    </row>
    <row r="176" spans="1:20" ht="16.5" customHeight="1" x14ac:dyDescent="0.35">
      <c r="A176" s="72" t="str">
        <f>IF(JAN_26!A176="","",JAN_26!A176)</f>
        <v>mixtard</v>
      </c>
      <c r="B176" s="72" t="str">
        <f>IF(JAN_26!B176="","",JAN_26!B176)</f>
        <v>amp</v>
      </c>
      <c r="C176" s="55">
        <f>IF(JAN_26!C176="","",JAN_26!C176)</f>
        <v>8500</v>
      </c>
      <c r="D176" s="55">
        <f>IF(SEP_26!A176="","",SEP_26!F176)</f>
        <v>0</v>
      </c>
      <c r="E176" s="61"/>
      <c r="F176" s="55">
        <f t="shared" si="22"/>
        <v>0</v>
      </c>
      <c r="G176" s="61"/>
      <c r="H176" s="61"/>
      <c r="I176" s="55">
        <f t="shared" si="23"/>
        <v>0</v>
      </c>
      <c r="J176" s="55" t="str">
        <f t="shared" si="24"/>
        <v/>
      </c>
      <c r="K176" s="55">
        <f t="shared" si="25"/>
        <v>0</v>
      </c>
      <c r="L176" s="55">
        <f t="shared" si="26"/>
        <v>0</v>
      </c>
      <c r="M176" s="67">
        <f>IF(A176="",0,(IF(ISNUMBER(AUG_26!G176),AUG_26!G176,0)+IF(ISNUMBER(SEP_26!G176),SEP_26!G176,0)+IF(ISNUMBER(OCT_26!G176),OCT_26!G176,0))/3)</f>
        <v>0</v>
      </c>
      <c r="N176" s="67">
        <f t="shared" si="27"/>
        <v>0</v>
      </c>
      <c r="O176" s="67">
        <f t="shared" si="28"/>
        <v>0</v>
      </c>
      <c r="P176" s="67">
        <f t="shared" si="29"/>
        <v>0</v>
      </c>
      <c r="Q176" s="68" t="str">
        <f t="shared" si="30"/>
        <v/>
      </c>
      <c r="R176" s="69" t="str">
        <f t="shared" si="31"/>
        <v>STOCKOUT</v>
      </c>
      <c r="S176" s="69" t="str">
        <f t="shared" si="32"/>
        <v>N/A</v>
      </c>
      <c r="T176" s="60"/>
    </row>
    <row r="177" spans="1:20" ht="16.5" customHeight="1" x14ac:dyDescent="0.35">
      <c r="A177" s="71" t="str">
        <f>IF(JAN_26!A177="","",JAN_26!A177)</f>
        <v>Multivitamin</v>
      </c>
      <c r="B177" s="71" t="str">
        <f>IF(JAN_26!B177="","",JAN_26!B177)</f>
        <v>tablet</v>
      </c>
      <c r="C177" s="53">
        <f>IF(JAN_26!C177="","",JAN_26!C177)</f>
        <v>15</v>
      </c>
      <c r="D177" s="53">
        <f>IF(SEP_26!A177="","",SEP_26!F177)</f>
        <v>0</v>
      </c>
      <c r="E177" s="61"/>
      <c r="F177" s="53">
        <f t="shared" si="22"/>
        <v>0</v>
      </c>
      <c r="G177" s="61"/>
      <c r="H177" s="61"/>
      <c r="I177" s="53">
        <f t="shared" si="23"/>
        <v>0</v>
      </c>
      <c r="J177" s="53" t="str">
        <f t="shared" si="24"/>
        <v/>
      </c>
      <c r="K177" s="53">
        <f t="shared" si="25"/>
        <v>0</v>
      </c>
      <c r="L177" s="53">
        <f t="shared" si="26"/>
        <v>0</v>
      </c>
      <c r="M177" s="64">
        <f>IF(A177="",0,(IF(ISNUMBER(AUG_26!G177),AUG_26!G177,0)+IF(ISNUMBER(SEP_26!G177),SEP_26!G177,0)+IF(ISNUMBER(OCT_26!G177),OCT_26!G177,0))/3)</f>
        <v>0</v>
      </c>
      <c r="N177" s="64">
        <f t="shared" si="27"/>
        <v>0</v>
      </c>
      <c r="O177" s="64">
        <f t="shared" si="28"/>
        <v>0</v>
      </c>
      <c r="P177" s="64">
        <f t="shared" si="29"/>
        <v>0</v>
      </c>
      <c r="Q177" s="65" t="str">
        <f t="shared" si="30"/>
        <v/>
      </c>
      <c r="R177" s="66" t="str">
        <f t="shared" si="31"/>
        <v>STOCKOUT</v>
      </c>
      <c r="S177" s="66" t="str">
        <f t="shared" si="32"/>
        <v>N/A</v>
      </c>
      <c r="T177" s="60"/>
    </row>
    <row r="178" spans="1:20" ht="16.5" customHeight="1" x14ac:dyDescent="0.35">
      <c r="A178" s="72" t="str">
        <f>IF(JAN_26!A178="","",JAN_26!A178)</f>
        <v>Multivitamin sp</v>
      </c>
      <c r="B178" s="72" t="str">
        <f>IF(JAN_26!B178="","",JAN_26!B178)</f>
        <v>bottle</v>
      </c>
      <c r="C178" s="55">
        <f>IF(JAN_26!C178="","",JAN_26!C178)</f>
        <v>1000</v>
      </c>
      <c r="D178" s="55">
        <f>IF(SEP_26!A178="","",SEP_26!F178)</f>
        <v>0</v>
      </c>
      <c r="E178" s="61"/>
      <c r="F178" s="55">
        <f t="shared" si="22"/>
        <v>0</v>
      </c>
      <c r="G178" s="61"/>
      <c r="H178" s="61"/>
      <c r="I178" s="55">
        <f t="shared" si="23"/>
        <v>0</v>
      </c>
      <c r="J178" s="55" t="str">
        <f t="shared" si="24"/>
        <v/>
      </c>
      <c r="K178" s="55">
        <f t="shared" si="25"/>
        <v>0</v>
      </c>
      <c r="L178" s="55">
        <f t="shared" si="26"/>
        <v>0</v>
      </c>
      <c r="M178" s="67">
        <f>IF(A178="",0,(IF(ISNUMBER(AUG_26!G178),AUG_26!G178,0)+IF(ISNUMBER(SEP_26!G178),SEP_26!G178,0)+IF(ISNUMBER(OCT_26!G178),OCT_26!G178,0))/3)</f>
        <v>0</v>
      </c>
      <c r="N178" s="67">
        <f t="shared" si="27"/>
        <v>0</v>
      </c>
      <c r="O178" s="67">
        <f t="shared" si="28"/>
        <v>0</v>
      </c>
      <c r="P178" s="67">
        <f t="shared" si="29"/>
        <v>0</v>
      </c>
      <c r="Q178" s="68" t="str">
        <f t="shared" si="30"/>
        <v/>
      </c>
      <c r="R178" s="69" t="str">
        <f t="shared" si="31"/>
        <v>STOCKOUT</v>
      </c>
      <c r="S178" s="69" t="str">
        <f t="shared" si="32"/>
        <v>N/A</v>
      </c>
      <c r="T178" s="60"/>
    </row>
    <row r="179" spans="1:20" ht="16.5" customHeight="1" x14ac:dyDescent="0.35">
      <c r="A179" s="71" t="str">
        <f>IF(JAN_26!A179="","",JAN_26!A179)</f>
        <v>NEOMDEX</v>
      </c>
      <c r="B179" s="71" t="str">
        <f>IF(JAN_26!B179="","",JAN_26!B179)</f>
        <v>item</v>
      </c>
      <c r="C179" s="53">
        <f>IF(JAN_26!C179="","",JAN_26!C179)</f>
        <v>1000</v>
      </c>
      <c r="D179" s="53">
        <f>IF(SEP_26!A179="","",SEP_26!F179)</f>
        <v>0</v>
      </c>
      <c r="E179" s="61"/>
      <c r="F179" s="53">
        <f t="shared" si="22"/>
        <v>0</v>
      </c>
      <c r="G179" s="61"/>
      <c r="H179" s="61"/>
      <c r="I179" s="53">
        <f t="shared" si="23"/>
        <v>0</v>
      </c>
      <c r="J179" s="53" t="str">
        <f t="shared" si="24"/>
        <v/>
      </c>
      <c r="K179" s="53">
        <f t="shared" si="25"/>
        <v>0</v>
      </c>
      <c r="L179" s="53">
        <f t="shared" si="26"/>
        <v>0</v>
      </c>
      <c r="M179" s="64">
        <f>IF(A179="",0,(IF(ISNUMBER(AUG_26!G179),AUG_26!G179,0)+IF(ISNUMBER(SEP_26!G179),SEP_26!G179,0)+IF(ISNUMBER(OCT_26!G179),OCT_26!G179,0))/3)</f>
        <v>0</v>
      </c>
      <c r="N179" s="64">
        <f t="shared" si="27"/>
        <v>0</v>
      </c>
      <c r="O179" s="64">
        <f t="shared" si="28"/>
        <v>0</v>
      </c>
      <c r="P179" s="64">
        <f t="shared" si="29"/>
        <v>0</v>
      </c>
      <c r="Q179" s="65" t="str">
        <f t="shared" si="30"/>
        <v/>
      </c>
      <c r="R179" s="66" t="str">
        <f t="shared" si="31"/>
        <v>STOCKOUT</v>
      </c>
      <c r="S179" s="66" t="str">
        <f t="shared" si="32"/>
        <v>N/A</v>
      </c>
      <c r="T179" s="60"/>
    </row>
    <row r="180" spans="1:20" ht="16.5" customHeight="1" x14ac:dyDescent="0.35">
      <c r="A180" s="72" t="str">
        <f>IF(JAN_26!A180="","",JAN_26!A180)</f>
        <v>neomycin</v>
      </c>
      <c r="B180" s="72" t="str">
        <f>IF(JAN_26!B180="","",JAN_26!B180)</f>
        <v>packet</v>
      </c>
      <c r="C180" s="55">
        <f>IF(JAN_26!C180="","",JAN_26!C180)</f>
        <v>1000</v>
      </c>
      <c r="D180" s="55">
        <f>IF(SEP_26!A180="","",SEP_26!F180)</f>
        <v>100</v>
      </c>
      <c r="E180" s="61"/>
      <c r="F180" s="55">
        <f t="shared" si="22"/>
        <v>100</v>
      </c>
      <c r="G180" s="61"/>
      <c r="H180" s="61"/>
      <c r="I180" s="55">
        <f t="shared" si="23"/>
        <v>0</v>
      </c>
      <c r="J180" s="55" t="str">
        <f t="shared" si="24"/>
        <v/>
      </c>
      <c r="K180" s="55">
        <f t="shared" si="25"/>
        <v>0</v>
      </c>
      <c r="L180" s="55">
        <f t="shared" si="26"/>
        <v>100000</v>
      </c>
      <c r="M180" s="67">
        <f>IF(A180="",0,(IF(ISNUMBER(AUG_26!G180),AUG_26!G180,0)+IF(ISNUMBER(SEP_26!G180),SEP_26!G180,0)+IF(ISNUMBER(OCT_26!G180),OCT_26!G180,0))/3)</f>
        <v>0</v>
      </c>
      <c r="N180" s="67">
        <f t="shared" si="27"/>
        <v>0</v>
      </c>
      <c r="O180" s="67">
        <f t="shared" si="28"/>
        <v>0</v>
      </c>
      <c r="P180" s="67">
        <f t="shared" si="29"/>
        <v>0</v>
      </c>
      <c r="Q180" s="68" t="str">
        <f t="shared" si="30"/>
        <v/>
      </c>
      <c r="R180" s="69" t="str">
        <f t="shared" si="31"/>
        <v>OVERSTOCK</v>
      </c>
      <c r="S180" s="69" t="str">
        <f t="shared" si="32"/>
        <v>N/A</v>
      </c>
      <c r="T180" s="60"/>
    </row>
    <row r="181" spans="1:20" ht="16.5" customHeight="1" x14ac:dyDescent="0.35">
      <c r="A181" s="71" t="str">
        <f>IF(JAN_26!A181="","",JAN_26!A181)</f>
        <v>neoskin</v>
      </c>
      <c r="B181" s="71" t="str">
        <f>IF(JAN_26!B181="","",JAN_26!B181)</f>
        <v>item</v>
      </c>
      <c r="C181" s="53">
        <f>IF(JAN_26!C181="","",JAN_26!C181)</f>
        <v>1500</v>
      </c>
      <c r="D181" s="53">
        <f>IF(SEP_26!A181="","",SEP_26!F181)</f>
        <v>0</v>
      </c>
      <c r="E181" s="61"/>
      <c r="F181" s="53">
        <f t="shared" si="22"/>
        <v>0</v>
      </c>
      <c r="G181" s="61"/>
      <c r="H181" s="61"/>
      <c r="I181" s="53">
        <f t="shared" si="23"/>
        <v>0</v>
      </c>
      <c r="J181" s="53" t="str">
        <f t="shared" si="24"/>
        <v/>
      </c>
      <c r="K181" s="53">
        <f t="shared" si="25"/>
        <v>0</v>
      </c>
      <c r="L181" s="53">
        <f t="shared" si="26"/>
        <v>0</v>
      </c>
      <c r="M181" s="64">
        <f>IF(A181="",0,(IF(ISNUMBER(AUG_26!G181),AUG_26!G181,0)+IF(ISNUMBER(SEP_26!G181),SEP_26!G181,0)+IF(ISNUMBER(OCT_26!G181),OCT_26!G181,0))/3)</f>
        <v>0</v>
      </c>
      <c r="N181" s="64">
        <f t="shared" si="27"/>
        <v>0</v>
      </c>
      <c r="O181" s="64">
        <f t="shared" si="28"/>
        <v>0</v>
      </c>
      <c r="P181" s="64">
        <f t="shared" si="29"/>
        <v>0</v>
      </c>
      <c r="Q181" s="65" t="str">
        <f t="shared" si="30"/>
        <v/>
      </c>
      <c r="R181" s="66" t="str">
        <f t="shared" si="31"/>
        <v>STOCKOUT</v>
      </c>
      <c r="S181" s="66" t="str">
        <f t="shared" si="32"/>
        <v>N/A</v>
      </c>
      <c r="T181" s="60"/>
    </row>
    <row r="182" spans="1:20" ht="16.5" customHeight="1" x14ac:dyDescent="0.35">
      <c r="A182" s="72" t="str">
        <f>IF(JAN_26!A182="","",JAN_26!A182)</f>
        <v>Nifedipine 10mg tabs</v>
      </c>
      <c r="B182" s="72" t="str">
        <f>IF(JAN_26!B182="","",JAN_26!B182)</f>
        <v>tabs</v>
      </c>
      <c r="C182" s="55">
        <f>IF(JAN_26!C182="","",JAN_26!C182)</f>
        <v>10</v>
      </c>
      <c r="D182" s="55">
        <f>IF(SEP_26!A182="","",SEP_26!F182)</f>
        <v>192</v>
      </c>
      <c r="E182" s="61"/>
      <c r="F182" s="55">
        <f t="shared" si="22"/>
        <v>192</v>
      </c>
      <c r="G182" s="61"/>
      <c r="H182" s="61"/>
      <c r="I182" s="55">
        <f t="shared" si="23"/>
        <v>0</v>
      </c>
      <c r="J182" s="55" t="str">
        <f t="shared" si="24"/>
        <v/>
      </c>
      <c r="K182" s="55">
        <f t="shared" si="25"/>
        <v>0</v>
      </c>
      <c r="L182" s="55">
        <f t="shared" si="26"/>
        <v>1920</v>
      </c>
      <c r="M182" s="67">
        <f>IF(A182="",0,(IF(ISNUMBER(AUG_26!G182),AUG_26!G182,0)+IF(ISNUMBER(SEP_26!G182),SEP_26!G182,0)+IF(ISNUMBER(OCT_26!G182),OCT_26!G182,0))/3)</f>
        <v>0</v>
      </c>
      <c r="N182" s="67">
        <f t="shared" si="27"/>
        <v>0</v>
      </c>
      <c r="O182" s="67">
        <f t="shared" si="28"/>
        <v>0</v>
      </c>
      <c r="P182" s="67">
        <f t="shared" si="29"/>
        <v>0</v>
      </c>
      <c r="Q182" s="68" t="str">
        <f t="shared" si="30"/>
        <v/>
      </c>
      <c r="R182" s="69" t="str">
        <f t="shared" si="31"/>
        <v>OVERSTOCK</v>
      </c>
      <c r="S182" s="69" t="str">
        <f t="shared" si="32"/>
        <v>N/A</v>
      </c>
      <c r="T182" s="60"/>
    </row>
    <row r="183" spans="1:20" ht="16.5" customHeight="1" x14ac:dyDescent="0.35">
      <c r="A183" s="71" t="str">
        <f>IF(JAN_26!A183="","",JAN_26!A183)</f>
        <v>Nifidipine 20mg</v>
      </c>
      <c r="B183" s="71" t="str">
        <f>IF(JAN_26!B183="","",JAN_26!B183)</f>
        <v>tab</v>
      </c>
      <c r="C183" s="53">
        <f>IF(JAN_26!C183="","",JAN_26!C183)</f>
        <v>20</v>
      </c>
      <c r="D183" s="53">
        <f>IF(SEP_26!A183="","",SEP_26!F183)</f>
        <v>790</v>
      </c>
      <c r="E183" s="61"/>
      <c r="F183" s="53">
        <f t="shared" si="22"/>
        <v>790</v>
      </c>
      <c r="G183" s="61"/>
      <c r="H183" s="61"/>
      <c r="I183" s="53">
        <f t="shared" si="23"/>
        <v>0</v>
      </c>
      <c r="J183" s="53" t="str">
        <f t="shared" si="24"/>
        <v/>
      </c>
      <c r="K183" s="53">
        <f t="shared" si="25"/>
        <v>0</v>
      </c>
      <c r="L183" s="53">
        <f t="shared" si="26"/>
        <v>15800</v>
      </c>
      <c r="M183" s="64">
        <f>IF(A183="",0,(IF(ISNUMBER(AUG_26!G183),AUG_26!G183,0)+IF(ISNUMBER(SEP_26!G183),SEP_26!G183,0)+IF(ISNUMBER(OCT_26!G183),OCT_26!G183,0))/3)</f>
        <v>0</v>
      </c>
      <c r="N183" s="64">
        <f t="shared" si="27"/>
        <v>0</v>
      </c>
      <c r="O183" s="64">
        <f t="shared" si="28"/>
        <v>0</v>
      </c>
      <c r="P183" s="64">
        <f t="shared" si="29"/>
        <v>0</v>
      </c>
      <c r="Q183" s="65" t="str">
        <f t="shared" si="30"/>
        <v/>
      </c>
      <c r="R183" s="66" t="str">
        <f t="shared" si="31"/>
        <v>OVERSTOCK</v>
      </c>
      <c r="S183" s="66" t="str">
        <f t="shared" si="32"/>
        <v>N/A</v>
      </c>
      <c r="T183" s="60"/>
    </row>
    <row r="184" spans="1:20" ht="16.5" customHeight="1" x14ac:dyDescent="0.35">
      <c r="A184" s="72" t="str">
        <f>IF(JAN_26!A184="","",JAN_26!A184)</f>
        <v>Nifluril capsules</v>
      </c>
      <c r="B184" s="72" t="str">
        <f>IF(JAN_26!B184="","",JAN_26!B184)</f>
        <v>packet</v>
      </c>
      <c r="C184" s="55">
        <f>IF(JAN_26!C184="","",JAN_26!C184)</f>
        <v>2000</v>
      </c>
      <c r="D184" s="55">
        <f>IF(SEP_26!A184="","",SEP_26!F184)</f>
        <v>0</v>
      </c>
      <c r="E184" s="61"/>
      <c r="F184" s="55">
        <f t="shared" si="22"/>
        <v>0</v>
      </c>
      <c r="G184" s="61"/>
      <c r="H184" s="61"/>
      <c r="I184" s="55">
        <f t="shared" si="23"/>
        <v>0</v>
      </c>
      <c r="J184" s="55" t="str">
        <f t="shared" si="24"/>
        <v/>
      </c>
      <c r="K184" s="55">
        <f t="shared" si="25"/>
        <v>0</v>
      </c>
      <c r="L184" s="55">
        <f t="shared" si="26"/>
        <v>0</v>
      </c>
      <c r="M184" s="67">
        <f>IF(A184="",0,(IF(ISNUMBER(AUG_26!G184),AUG_26!G184,0)+IF(ISNUMBER(SEP_26!G184),SEP_26!G184,0)+IF(ISNUMBER(OCT_26!G184),OCT_26!G184,0))/3)</f>
        <v>0</v>
      </c>
      <c r="N184" s="67">
        <f t="shared" si="27"/>
        <v>0</v>
      </c>
      <c r="O184" s="67">
        <f t="shared" si="28"/>
        <v>0</v>
      </c>
      <c r="P184" s="67">
        <f t="shared" si="29"/>
        <v>0</v>
      </c>
      <c r="Q184" s="68" t="str">
        <f t="shared" si="30"/>
        <v/>
      </c>
      <c r="R184" s="69" t="str">
        <f t="shared" si="31"/>
        <v>STOCKOUT</v>
      </c>
      <c r="S184" s="69" t="str">
        <f t="shared" si="32"/>
        <v>N/A</v>
      </c>
      <c r="T184" s="60"/>
    </row>
    <row r="185" spans="1:20" ht="16.5" customHeight="1" x14ac:dyDescent="0.35">
      <c r="A185" s="71" t="str">
        <f>IF(JAN_26!A185="","",JAN_26!A185)</f>
        <v>Norbactin</v>
      </c>
      <c r="B185" s="71" t="str">
        <f>IF(JAN_26!B185="","",JAN_26!B185)</f>
        <v>tablet</v>
      </c>
      <c r="C185" s="53">
        <f>IF(JAN_26!C185="","",JAN_26!C185)</f>
        <v>150</v>
      </c>
      <c r="D185" s="53">
        <f>IF(SEP_26!A185="","",SEP_26!F185)</f>
        <v>0</v>
      </c>
      <c r="E185" s="61"/>
      <c r="F185" s="53">
        <f t="shared" si="22"/>
        <v>0</v>
      </c>
      <c r="G185" s="61"/>
      <c r="H185" s="61"/>
      <c r="I185" s="53">
        <f t="shared" si="23"/>
        <v>0</v>
      </c>
      <c r="J185" s="53" t="str">
        <f t="shared" si="24"/>
        <v/>
      </c>
      <c r="K185" s="53">
        <f t="shared" si="25"/>
        <v>0</v>
      </c>
      <c r="L185" s="53">
        <f t="shared" si="26"/>
        <v>0</v>
      </c>
      <c r="M185" s="64">
        <f>IF(A185="",0,(IF(ISNUMBER(AUG_26!G185),AUG_26!G185,0)+IF(ISNUMBER(SEP_26!G185),SEP_26!G185,0)+IF(ISNUMBER(OCT_26!G185),OCT_26!G185,0))/3)</f>
        <v>0</v>
      </c>
      <c r="N185" s="64">
        <f t="shared" si="27"/>
        <v>0</v>
      </c>
      <c r="O185" s="64">
        <f t="shared" si="28"/>
        <v>0</v>
      </c>
      <c r="P185" s="64">
        <f t="shared" si="29"/>
        <v>0</v>
      </c>
      <c r="Q185" s="65" t="str">
        <f t="shared" si="30"/>
        <v/>
      </c>
      <c r="R185" s="66" t="str">
        <f t="shared" si="31"/>
        <v>STOCKOUT</v>
      </c>
      <c r="S185" s="66" t="str">
        <f t="shared" si="32"/>
        <v>N/A</v>
      </c>
      <c r="T185" s="60"/>
    </row>
    <row r="186" spans="1:20" ht="16.5" customHeight="1" x14ac:dyDescent="0.35">
      <c r="A186" s="72" t="str">
        <f>IF(JAN_26!A186="","",JAN_26!A186)</f>
        <v>Normal saline</v>
      </c>
      <c r="B186" s="72" t="str">
        <f>IF(JAN_26!B186="","",JAN_26!B186)</f>
        <v>Item</v>
      </c>
      <c r="C186" s="55">
        <f>IF(JAN_26!C186="","",JAN_26!C186)</f>
        <v>1000</v>
      </c>
      <c r="D186" s="55">
        <f>IF(SEP_26!A186="","",SEP_26!F186)</f>
        <v>0</v>
      </c>
      <c r="E186" s="61"/>
      <c r="F186" s="55">
        <f t="shared" si="22"/>
        <v>0</v>
      </c>
      <c r="G186" s="61"/>
      <c r="H186" s="61"/>
      <c r="I186" s="55">
        <f t="shared" si="23"/>
        <v>0</v>
      </c>
      <c r="J186" s="55" t="str">
        <f t="shared" si="24"/>
        <v/>
      </c>
      <c r="K186" s="55">
        <f t="shared" si="25"/>
        <v>0</v>
      </c>
      <c r="L186" s="55">
        <f t="shared" si="26"/>
        <v>0</v>
      </c>
      <c r="M186" s="67">
        <f>IF(A186="",0,(IF(ISNUMBER(AUG_26!G186),AUG_26!G186,0)+IF(ISNUMBER(SEP_26!G186),SEP_26!G186,0)+IF(ISNUMBER(OCT_26!G186),OCT_26!G186,0))/3)</f>
        <v>0</v>
      </c>
      <c r="N186" s="67">
        <f t="shared" si="27"/>
        <v>0</v>
      </c>
      <c r="O186" s="67">
        <f t="shared" si="28"/>
        <v>0</v>
      </c>
      <c r="P186" s="67">
        <f t="shared" si="29"/>
        <v>0</v>
      </c>
      <c r="Q186" s="68" t="str">
        <f t="shared" si="30"/>
        <v/>
      </c>
      <c r="R186" s="69" t="str">
        <f t="shared" si="31"/>
        <v>STOCKOUT</v>
      </c>
      <c r="S186" s="69" t="str">
        <f t="shared" si="32"/>
        <v>N/A</v>
      </c>
      <c r="T186" s="60"/>
    </row>
    <row r="187" spans="1:20" ht="16.5" customHeight="1" x14ac:dyDescent="0.35">
      <c r="A187" s="71" t="str">
        <f>IF(JAN_26!A187="","",JAN_26!A187)</f>
        <v>nortz</v>
      </c>
      <c r="B187" s="71" t="str">
        <f>IF(JAN_26!B187="","",JAN_26!B187)</f>
        <v>tab</v>
      </c>
      <c r="C187" s="53">
        <f>IF(JAN_26!C187="","",JAN_26!C187)</f>
        <v>150</v>
      </c>
      <c r="D187" s="53">
        <f>IF(SEP_26!A187="","",SEP_26!F187)</f>
        <v>0</v>
      </c>
      <c r="E187" s="61"/>
      <c r="F187" s="53">
        <f t="shared" si="22"/>
        <v>0</v>
      </c>
      <c r="G187" s="61"/>
      <c r="H187" s="61"/>
      <c r="I187" s="53">
        <f t="shared" si="23"/>
        <v>0</v>
      </c>
      <c r="J187" s="53" t="str">
        <f t="shared" si="24"/>
        <v/>
      </c>
      <c r="K187" s="53">
        <f t="shared" si="25"/>
        <v>0</v>
      </c>
      <c r="L187" s="53">
        <f t="shared" si="26"/>
        <v>0</v>
      </c>
      <c r="M187" s="64">
        <f>IF(A187="",0,(IF(ISNUMBER(AUG_26!G187),AUG_26!G187,0)+IF(ISNUMBER(SEP_26!G187),SEP_26!G187,0)+IF(ISNUMBER(OCT_26!G187),OCT_26!G187,0))/3)</f>
        <v>0</v>
      </c>
      <c r="N187" s="64">
        <f t="shared" si="27"/>
        <v>0</v>
      </c>
      <c r="O187" s="64">
        <f t="shared" si="28"/>
        <v>0</v>
      </c>
      <c r="P187" s="64">
        <f t="shared" si="29"/>
        <v>0</v>
      </c>
      <c r="Q187" s="65" t="str">
        <f t="shared" si="30"/>
        <v/>
      </c>
      <c r="R187" s="66" t="str">
        <f t="shared" si="31"/>
        <v>STOCKOUT</v>
      </c>
      <c r="S187" s="66" t="str">
        <f t="shared" si="32"/>
        <v>N/A</v>
      </c>
      <c r="T187" s="60"/>
    </row>
    <row r="188" spans="1:20" ht="16.5" customHeight="1" x14ac:dyDescent="0.35">
      <c r="A188" s="72" t="str">
        <f>IF(JAN_26!A188="","",JAN_26!A188)</f>
        <v>NYSTATIN SUPPO</v>
      </c>
      <c r="B188" s="72" t="str">
        <f>IF(JAN_26!B188="","",JAN_26!B188)</f>
        <v>item</v>
      </c>
      <c r="C188" s="55">
        <f>IF(JAN_26!C188="","",JAN_26!C188)</f>
        <v>150</v>
      </c>
      <c r="D188" s="55">
        <f>IF(SEP_26!A188="","",SEP_26!F188)</f>
        <v>0</v>
      </c>
      <c r="E188" s="61"/>
      <c r="F188" s="55">
        <f t="shared" si="22"/>
        <v>0</v>
      </c>
      <c r="G188" s="61"/>
      <c r="H188" s="61"/>
      <c r="I188" s="55">
        <f t="shared" si="23"/>
        <v>0</v>
      </c>
      <c r="J188" s="55" t="str">
        <f t="shared" si="24"/>
        <v/>
      </c>
      <c r="K188" s="55">
        <f t="shared" si="25"/>
        <v>0</v>
      </c>
      <c r="L188" s="55">
        <f t="shared" si="26"/>
        <v>0</v>
      </c>
      <c r="M188" s="67">
        <f>IF(A188="",0,(IF(ISNUMBER(AUG_26!G188),AUG_26!G188,0)+IF(ISNUMBER(SEP_26!G188),SEP_26!G188,0)+IF(ISNUMBER(OCT_26!G188),OCT_26!G188,0))/3)</f>
        <v>0</v>
      </c>
      <c r="N188" s="67">
        <f t="shared" si="27"/>
        <v>0</v>
      </c>
      <c r="O188" s="67">
        <f t="shared" si="28"/>
        <v>0</v>
      </c>
      <c r="P188" s="67">
        <f t="shared" si="29"/>
        <v>0</v>
      </c>
      <c r="Q188" s="68" t="str">
        <f t="shared" si="30"/>
        <v/>
      </c>
      <c r="R188" s="69" t="str">
        <f t="shared" si="31"/>
        <v>STOCKOUT</v>
      </c>
      <c r="S188" s="69" t="str">
        <f t="shared" si="32"/>
        <v>N/A</v>
      </c>
      <c r="T188" s="60"/>
    </row>
    <row r="189" spans="1:20" ht="16.5" customHeight="1" x14ac:dyDescent="0.35">
      <c r="A189" s="71" t="str">
        <f>IF(JAN_26!A189="","",JAN_26!A189)</f>
        <v>Nystatin syrup</v>
      </c>
      <c r="B189" s="71" t="str">
        <f>IF(JAN_26!B189="","",JAN_26!B189)</f>
        <v>bottle</v>
      </c>
      <c r="C189" s="53">
        <f>IF(JAN_26!C189="","",JAN_26!C189)</f>
        <v>1000</v>
      </c>
      <c r="D189" s="53">
        <f>IF(SEP_26!A189="","",SEP_26!F189)</f>
        <v>0</v>
      </c>
      <c r="E189" s="61"/>
      <c r="F189" s="53">
        <f t="shared" si="22"/>
        <v>0</v>
      </c>
      <c r="G189" s="61"/>
      <c r="H189" s="61"/>
      <c r="I189" s="53">
        <f t="shared" si="23"/>
        <v>0</v>
      </c>
      <c r="J189" s="53" t="str">
        <f t="shared" si="24"/>
        <v/>
      </c>
      <c r="K189" s="53">
        <f t="shared" si="25"/>
        <v>0</v>
      </c>
      <c r="L189" s="53">
        <f t="shared" si="26"/>
        <v>0</v>
      </c>
      <c r="M189" s="64">
        <f>IF(A189="",0,(IF(ISNUMBER(AUG_26!G189),AUG_26!G189,0)+IF(ISNUMBER(SEP_26!G189),SEP_26!G189,0)+IF(ISNUMBER(OCT_26!G189),OCT_26!G189,0))/3)</f>
        <v>0</v>
      </c>
      <c r="N189" s="64">
        <f t="shared" si="27"/>
        <v>0</v>
      </c>
      <c r="O189" s="64">
        <f t="shared" si="28"/>
        <v>0</v>
      </c>
      <c r="P189" s="64">
        <f t="shared" si="29"/>
        <v>0</v>
      </c>
      <c r="Q189" s="65" t="str">
        <f t="shared" si="30"/>
        <v/>
      </c>
      <c r="R189" s="66" t="str">
        <f t="shared" si="31"/>
        <v>STOCKOUT</v>
      </c>
      <c r="S189" s="66" t="str">
        <f t="shared" si="32"/>
        <v>N/A</v>
      </c>
      <c r="T189" s="60"/>
    </row>
    <row r="190" spans="1:20" ht="16.5" customHeight="1" x14ac:dyDescent="0.35">
      <c r="A190" s="72" t="str">
        <f>IF(JAN_26!A190="","",JAN_26!A190)</f>
        <v>Nystatin Tablets</v>
      </c>
      <c r="B190" s="72" t="str">
        <f>IF(JAN_26!B190="","",JAN_26!B190)</f>
        <v>tabs</v>
      </c>
      <c r="C190" s="55">
        <f>IF(JAN_26!C190="","",JAN_26!C190)</f>
        <v>100</v>
      </c>
      <c r="D190" s="55">
        <f>IF(SEP_26!A190="","",SEP_26!F190)</f>
        <v>220</v>
      </c>
      <c r="E190" s="61"/>
      <c r="F190" s="55">
        <f t="shared" si="22"/>
        <v>220</v>
      </c>
      <c r="G190" s="61"/>
      <c r="H190" s="61"/>
      <c r="I190" s="55">
        <f t="shared" si="23"/>
        <v>0</v>
      </c>
      <c r="J190" s="55" t="str">
        <f t="shared" si="24"/>
        <v/>
      </c>
      <c r="K190" s="55">
        <f t="shared" si="25"/>
        <v>0</v>
      </c>
      <c r="L190" s="55">
        <f t="shared" si="26"/>
        <v>22000</v>
      </c>
      <c r="M190" s="67">
        <f>IF(A190="",0,(IF(ISNUMBER(AUG_26!G190),AUG_26!G190,0)+IF(ISNUMBER(SEP_26!G190),SEP_26!G190,0)+IF(ISNUMBER(OCT_26!G190),OCT_26!G190,0))/3)</f>
        <v>0</v>
      </c>
      <c r="N190" s="67">
        <f t="shared" si="27"/>
        <v>0</v>
      </c>
      <c r="O190" s="67">
        <f t="shared" si="28"/>
        <v>0</v>
      </c>
      <c r="P190" s="67">
        <f t="shared" si="29"/>
        <v>0</v>
      </c>
      <c r="Q190" s="68" t="str">
        <f t="shared" si="30"/>
        <v/>
      </c>
      <c r="R190" s="69" t="str">
        <f t="shared" si="31"/>
        <v>OVERSTOCK</v>
      </c>
      <c r="S190" s="69" t="str">
        <f t="shared" si="32"/>
        <v>N/A</v>
      </c>
      <c r="T190" s="60"/>
    </row>
    <row r="191" spans="1:20" ht="16.5" customHeight="1" x14ac:dyDescent="0.35">
      <c r="A191" s="71" t="str">
        <f>IF(JAN_26!A191="","",JAN_26!A191)</f>
        <v>ofloxacin</v>
      </c>
      <c r="B191" s="71" t="str">
        <f>IF(JAN_26!B191="","",JAN_26!B191)</f>
        <v>tablet</v>
      </c>
      <c r="C191" s="53">
        <f>IF(JAN_26!C191="","",JAN_26!C191)</f>
        <v>200</v>
      </c>
      <c r="D191" s="53">
        <f>IF(SEP_26!A191="","",SEP_26!F191)</f>
        <v>0</v>
      </c>
      <c r="E191" s="61"/>
      <c r="F191" s="53">
        <f t="shared" si="22"/>
        <v>0</v>
      </c>
      <c r="G191" s="61"/>
      <c r="H191" s="61"/>
      <c r="I191" s="53">
        <f t="shared" si="23"/>
        <v>0</v>
      </c>
      <c r="J191" s="53" t="str">
        <f t="shared" si="24"/>
        <v/>
      </c>
      <c r="K191" s="53">
        <f t="shared" si="25"/>
        <v>0</v>
      </c>
      <c r="L191" s="53">
        <f t="shared" si="26"/>
        <v>0</v>
      </c>
      <c r="M191" s="64">
        <f>IF(A191="",0,(IF(ISNUMBER(AUG_26!G191),AUG_26!G191,0)+IF(ISNUMBER(SEP_26!G191),SEP_26!G191,0)+IF(ISNUMBER(OCT_26!G191),OCT_26!G191,0))/3)</f>
        <v>0</v>
      </c>
      <c r="N191" s="64">
        <f t="shared" si="27"/>
        <v>0</v>
      </c>
      <c r="O191" s="64">
        <f t="shared" si="28"/>
        <v>0</v>
      </c>
      <c r="P191" s="64">
        <f t="shared" si="29"/>
        <v>0</v>
      </c>
      <c r="Q191" s="65" t="str">
        <f t="shared" si="30"/>
        <v/>
      </c>
      <c r="R191" s="66" t="str">
        <f t="shared" si="31"/>
        <v>STOCKOUT</v>
      </c>
      <c r="S191" s="66" t="str">
        <f t="shared" si="32"/>
        <v>N/A</v>
      </c>
      <c r="T191" s="60"/>
    </row>
    <row r="192" spans="1:20" ht="16.5" customHeight="1" x14ac:dyDescent="0.35">
      <c r="A192" s="72" t="str">
        <f>IF(JAN_26!A192="","",JAN_26!A192)</f>
        <v>olive oil</v>
      </c>
      <c r="B192" s="72" t="str">
        <f>IF(JAN_26!B192="","",JAN_26!B192)</f>
        <v>bottle</v>
      </c>
      <c r="C192" s="55">
        <f>IF(JAN_26!C192="","",JAN_26!C192)</f>
        <v>500</v>
      </c>
      <c r="D192" s="55">
        <f>IF(SEP_26!A192="","",SEP_26!F192)</f>
        <v>0</v>
      </c>
      <c r="E192" s="61"/>
      <c r="F192" s="55">
        <f t="shared" si="22"/>
        <v>0</v>
      </c>
      <c r="G192" s="61"/>
      <c r="H192" s="61"/>
      <c r="I192" s="55">
        <f t="shared" si="23"/>
        <v>0</v>
      </c>
      <c r="J192" s="55" t="str">
        <f t="shared" si="24"/>
        <v/>
      </c>
      <c r="K192" s="55">
        <f t="shared" si="25"/>
        <v>0</v>
      </c>
      <c r="L192" s="55">
        <f t="shared" si="26"/>
        <v>0</v>
      </c>
      <c r="M192" s="67">
        <f>IF(A192="",0,(IF(ISNUMBER(AUG_26!G192),AUG_26!G192,0)+IF(ISNUMBER(SEP_26!G192),SEP_26!G192,0)+IF(ISNUMBER(OCT_26!G192),OCT_26!G192,0))/3)</f>
        <v>0</v>
      </c>
      <c r="N192" s="67">
        <f t="shared" si="27"/>
        <v>0</v>
      </c>
      <c r="O192" s="67">
        <f t="shared" si="28"/>
        <v>0</v>
      </c>
      <c r="P192" s="67">
        <f t="shared" si="29"/>
        <v>0</v>
      </c>
      <c r="Q192" s="68" t="str">
        <f t="shared" si="30"/>
        <v/>
      </c>
      <c r="R192" s="69" t="str">
        <f t="shared" si="31"/>
        <v>STOCKOUT</v>
      </c>
      <c r="S192" s="69" t="str">
        <f t="shared" si="32"/>
        <v>N/A</v>
      </c>
      <c r="T192" s="60"/>
    </row>
    <row r="193" spans="1:20" ht="16.5" customHeight="1" x14ac:dyDescent="0.35">
      <c r="A193" s="71" t="str">
        <f>IF(JAN_26!A193="","",JAN_26!A193)</f>
        <v>Omepraxole inj</v>
      </c>
      <c r="B193" s="71" t="str">
        <f>IF(JAN_26!B193="","",JAN_26!B193)</f>
        <v>Packet</v>
      </c>
      <c r="C193" s="53">
        <f>IF(JAN_26!C193="","",JAN_26!C193)</f>
        <v>1500</v>
      </c>
      <c r="D193" s="53">
        <f>IF(SEP_26!A193="","",SEP_26!F193)</f>
        <v>90</v>
      </c>
      <c r="E193" s="61"/>
      <c r="F193" s="53">
        <f t="shared" si="22"/>
        <v>90</v>
      </c>
      <c r="G193" s="61"/>
      <c r="H193" s="61"/>
      <c r="I193" s="53">
        <f t="shared" si="23"/>
        <v>0</v>
      </c>
      <c r="J193" s="53" t="str">
        <f t="shared" si="24"/>
        <v/>
      </c>
      <c r="K193" s="53">
        <f t="shared" si="25"/>
        <v>0</v>
      </c>
      <c r="L193" s="53">
        <f t="shared" si="26"/>
        <v>135000</v>
      </c>
      <c r="M193" s="64">
        <f>IF(A193="",0,(IF(ISNUMBER(AUG_26!G193),AUG_26!G193,0)+IF(ISNUMBER(SEP_26!G193),SEP_26!G193,0)+IF(ISNUMBER(OCT_26!G193),OCT_26!G193,0))/3)</f>
        <v>0</v>
      </c>
      <c r="N193" s="64">
        <f t="shared" si="27"/>
        <v>0</v>
      </c>
      <c r="O193" s="64">
        <f t="shared" si="28"/>
        <v>0</v>
      </c>
      <c r="P193" s="64">
        <f t="shared" si="29"/>
        <v>0</v>
      </c>
      <c r="Q193" s="65" t="str">
        <f t="shared" si="30"/>
        <v/>
      </c>
      <c r="R193" s="66" t="str">
        <f t="shared" si="31"/>
        <v>OVERSTOCK</v>
      </c>
      <c r="S193" s="66" t="str">
        <f t="shared" si="32"/>
        <v>N/A</v>
      </c>
      <c r="T193" s="60"/>
    </row>
    <row r="194" spans="1:20" ht="16.5" customHeight="1" x14ac:dyDescent="0.35">
      <c r="A194" s="72" t="str">
        <f>IF(JAN_26!A194="","",JAN_26!A194)</f>
        <v>Omeprazole caps</v>
      </c>
      <c r="B194" s="72" t="str">
        <f>IF(JAN_26!B194="","",JAN_26!B194)</f>
        <v>tabs</v>
      </c>
      <c r="C194" s="55">
        <f>IF(JAN_26!C194="","",JAN_26!C194)</f>
        <v>50</v>
      </c>
      <c r="D194" s="55">
        <f>IF(SEP_26!A194="","",SEP_26!F194)</f>
        <v>0</v>
      </c>
      <c r="E194" s="61"/>
      <c r="F194" s="55">
        <f t="shared" si="22"/>
        <v>0</v>
      </c>
      <c r="G194" s="61"/>
      <c r="H194" s="61"/>
      <c r="I194" s="55">
        <f t="shared" si="23"/>
        <v>0</v>
      </c>
      <c r="J194" s="55" t="str">
        <f t="shared" si="24"/>
        <v/>
      </c>
      <c r="K194" s="55">
        <f t="shared" si="25"/>
        <v>0</v>
      </c>
      <c r="L194" s="55">
        <f t="shared" si="26"/>
        <v>0</v>
      </c>
      <c r="M194" s="67">
        <f>IF(A194="",0,(IF(ISNUMBER(AUG_26!G194),AUG_26!G194,0)+IF(ISNUMBER(SEP_26!G194),SEP_26!G194,0)+IF(ISNUMBER(OCT_26!G194),OCT_26!G194,0))/3)</f>
        <v>0</v>
      </c>
      <c r="N194" s="67">
        <f t="shared" si="27"/>
        <v>0</v>
      </c>
      <c r="O194" s="67">
        <f t="shared" si="28"/>
        <v>0</v>
      </c>
      <c r="P194" s="67">
        <f t="shared" si="29"/>
        <v>0</v>
      </c>
      <c r="Q194" s="68" t="str">
        <f t="shared" si="30"/>
        <v/>
      </c>
      <c r="R194" s="69" t="str">
        <f t="shared" si="31"/>
        <v>STOCKOUT</v>
      </c>
      <c r="S194" s="69" t="str">
        <f t="shared" si="32"/>
        <v>N/A</v>
      </c>
      <c r="T194" s="60"/>
    </row>
    <row r="195" spans="1:20" ht="16.5" customHeight="1" x14ac:dyDescent="0.35">
      <c r="A195" s="71" t="str">
        <f>IF(JAN_26!A195="","",JAN_26!A195)</f>
        <v>Oracel</v>
      </c>
      <c r="B195" s="71" t="str">
        <f>IF(JAN_26!B195="","",JAN_26!B195)</f>
        <v>tablet</v>
      </c>
      <c r="C195" s="53" t="str">
        <f>IF(JAN_26!C195="","",JAN_26!C195)</f>
        <v/>
      </c>
      <c r="D195" s="53">
        <f>IF(SEP_26!A195="","",SEP_26!F195)</f>
        <v>0</v>
      </c>
      <c r="E195" s="61"/>
      <c r="F195" s="53">
        <f t="shared" ref="F195:F258" si="33">IF(A195="","",D195+IF(ISNUMBER(E195),E195,0)-IF(ISNUMBER(G195),G195,0))</f>
        <v>0</v>
      </c>
      <c r="G195" s="61"/>
      <c r="H195" s="61"/>
      <c r="I195" s="53">
        <f t="shared" ref="I195:I258" si="34">IF(AND(ISNUMBER(G195),ISNUMBER(C195)),G195*C195,0)</f>
        <v>0</v>
      </c>
      <c r="J195" s="53" t="str">
        <f t="shared" ref="J195:J258" si="35">IF(AND(ISNUMBER(G195),ISNUMBER(H195)),H195-I195,"")</f>
        <v/>
      </c>
      <c r="K195" s="53">
        <f t="shared" ref="K195:K258" si="36">IF(OR(A195="",M195=0),0,MAX(O195-F195,0))</f>
        <v>0</v>
      </c>
      <c r="L195" s="53">
        <f t="shared" ref="L195:L258" si="37">IF(AND(ISNUMBER(C195),ISNUMBER(F195)),F195*C195,0)</f>
        <v>0</v>
      </c>
      <c r="M195" s="64">
        <f>IF(A195="",0,(IF(ISNUMBER(AUG_26!G195),AUG_26!G195,0)+IF(ISNUMBER(SEP_26!G195),SEP_26!G195,0)+IF(ISNUMBER(OCT_26!G195),OCT_26!G195,0))/3)</f>
        <v>0</v>
      </c>
      <c r="N195" s="64">
        <f t="shared" ref="N195:N258" si="38">IF(M195=0,0,M195*Lead_Time_Months)</f>
        <v>0</v>
      </c>
      <c r="O195" s="64">
        <f t="shared" ref="O195:O258" si="39">IF(M195=0,0,M195*Max_Stock_Months)</f>
        <v>0</v>
      </c>
      <c r="P195" s="64">
        <f t="shared" ref="P195:P258" si="40">IF(M195=0,0,M195*Security_Stock_Months)</f>
        <v>0</v>
      </c>
      <c r="Q195" s="65" t="str">
        <f t="shared" ref="Q195:Q258" si="41">IF(OR(A195="",M195=0,F195&lt;=0),"",ROUND(F195/M195,1))</f>
        <v/>
      </c>
      <c r="R195" s="66" t="str">
        <f t="shared" ref="R195:R258" si="42">IF(A195="","",IF(F195&lt;=0,"STOCKOUT",IF(F195&lt;=P195,"LOW STOCK",IF(F195&gt;O195,"OVERSTOCK","ADEQUATE"))))</f>
        <v>STOCKOUT</v>
      </c>
      <c r="S195" s="66" t="str">
        <f t="shared" ref="S195:S258" si="43">IF(AND(ISNUMBER(G195),ISNUMBER(H195)),IF(J195&gt;=0,"BALANCED","DEFICIT"),"N/A")</f>
        <v>N/A</v>
      </c>
      <c r="T195" s="60"/>
    </row>
    <row r="196" spans="1:20" ht="16.5" customHeight="1" x14ac:dyDescent="0.35">
      <c r="A196" s="72" t="str">
        <f>IF(JAN_26!A196="","",JAN_26!A196)</f>
        <v>oxytocin injection</v>
      </c>
      <c r="B196" s="72" t="str">
        <f>IF(JAN_26!B196="","",JAN_26!B196)</f>
        <v>amp</v>
      </c>
      <c r="C196" s="55">
        <f>IF(JAN_26!C196="","",JAN_26!C196)</f>
        <v>100</v>
      </c>
      <c r="D196" s="55">
        <f>IF(SEP_26!A196="","",SEP_26!F196)</f>
        <v>100</v>
      </c>
      <c r="E196" s="61"/>
      <c r="F196" s="55">
        <f t="shared" si="33"/>
        <v>100</v>
      </c>
      <c r="G196" s="61"/>
      <c r="H196" s="61"/>
      <c r="I196" s="55">
        <f t="shared" si="34"/>
        <v>0</v>
      </c>
      <c r="J196" s="55" t="str">
        <f t="shared" si="35"/>
        <v/>
      </c>
      <c r="K196" s="55">
        <f t="shared" si="36"/>
        <v>0</v>
      </c>
      <c r="L196" s="55">
        <f t="shared" si="37"/>
        <v>10000</v>
      </c>
      <c r="M196" s="67">
        <f>IF(A196="",0,(IF(ISNUMBER(AUG_26!G196),AUG_26!G196,0)+IF(ISNUMBER(SEP_26!G196),SEP_26!G196,0)+IF(ISNUMBER(OCT_26!G196),OCT_26!G196,0))/3)</f>
        <v>0</v>
      </c>
      <c r="N196" s="67">
        <f t="shared" si="38"/>
        <v>0</v>
      </c>
      <c r="O196" s="67">
        <f t="shared" si="39"/>
        <v>0</v>
      </c>
      <c r="P196" s="67">
        <f t="shared" si="40"/>
        <v>0</v>
      </c>
      <c r="Q196" s="68" t="str">
        <f t="shared" si="41"/>
        <v/>
      </c>
      <c r="R196" s="69" t="str">
        <f t="shared" si="42"/>
        <v>OVERSTOCK</v>
      </c>
      <c r="S196" s="69" t="str">
        <f t="shared" si="43"/>
        <v>N/A</v>
      </c>
      <c r="T196" s="60"/>
    </row>
    <row r="197" spans="1:20" ht="16.5" customHeight="1" x14ac:dyDescent="0.35">
      <c r="A197" s="71" t="str">
        <f>IF(JAN_26!A197="","",JAN_26!A197)</f>
        <v>PARA 100</v>
      </c>
      <c r="B197" s="71" t="str">
        <f>IF(JAN_26!B197="","",JAN_26!B197)</f>
        <v>tablet</v>
      </c>
      <c r="C197" s="53">
        <f>IF(JAN_26!C197="","",JAN_26!C197)</f>
        <v>10</v>
      </c>
      <c r="D197" s="53">
        <f>IF(SEP_26!A197="","",SEP_26!F197)</f>
        <v>0</v>
      </c>
      <c r="E197" s="61"/>
      <c r="F197" s="53">
        <f t="shared" si="33"/>
        <v>0</v>
      </c>
      <c r="G197" s="61"/>
      <c r="H197" s="61"/>
      <c r="I197" s="53">
        <f t="shared" si="34"/>
        <v>0</v>
      </c>
      <c r="J197" s="53" t="str">
        <f t="shared" si="35"/>
        <v/>
      </c>
      <c r="K197" s="53">
        <f t="shared" si="36"/>
        <v>0</v>
      </c>
      <c r="L197" s="53">
        <f t="shared" si="37"/>
        <v>0</v>
      </c>
      <c r="M197" s="64">
        <f>IF(A197="",0,(IF(ISNUMBER(AUG_26!G197),AUG_26!G197,0)+IF(ISNUMBER(SEP_26!G197),SEP_26!G197,0)+IF(ISNUMBER(OCT_26!G197),OCT_26!G197,0))/3)</f>
        <v>0</v>
      </c>
      <c r="N197" s="64">
        <f t="shared" si="38"/>
        <v>0</v>
      </c>
      <c r="O197" s="64">
        <f t="shared" si="39"/>
        <v>0</v>
      </c>
      <c r="P197" s="64">
        <f t="shared" si="40"/>
        <v>0</v>
      </c>
      <c r="Q197" s="65" t="str">
        <f t="shared" si="41"/>
        <v/>
      </c>
      <c r="R197" s="66" t="str">
        <f t="shared" si="42"/>
        <v>STOCKOUT</v>
      </c>
      <c r="S197" s="66" t="str">
        <f t="shared" si="43"/>
        <v>N/A</v>
      </c>
      <c r="T197" s="60"/>
    </row>
    <row r="198" spans="1:20" ht="16.5" customHeight="1" x14ac:dyDescent="0.35">
      <c r="A198" s="72" t="str">
        <f>IF(JAN_26!A198="","",JAN_26!A198)</f>
        <v>Paracet Injection 300mg</v>
      </c>
      <c r="B198" s="72" t="str">
        <f>IF(JAN_26!B198="","",JAN_26!B198)</f>
        <v>amp</v>
      </c>
      <c r="C198" s="55">
        <f>IF(JAN_26!C198="","",JAN_26!C198)</f>
        <v>300</v>
      </c>
      <c r="D198" s="55">
        <f>IF(SEP_26!A198="","",SEP_26!F198)</f>
        <v>110</v>
      </c>
      <c r="E198" s="61"/>
      <c r="F198" s="55">
        <f t="shared" si="33"/>
        <v>110</v>
      </c>
      <c r="G198" s="61"/>
      <c r="H198" s="61"/>
      <c r="I198" s="55">
        <f t="shared" si="34"/>
        <v>0</v>
      </c>
      <c r="J198" s="55" t="str">
        <f t="shared" si="35"/>
        <v/>
      </c>
      <c r="K198" s="55">
        <f t="shared" si="36"/>
        <v>0</v>
      </c>
      <c r="L198" s="55">
        <f t="shared" si="37"/>
        <v>33000</v>
      </c>
      <c r="M198" s="67">
        <f>IF(A198="",0,(IF(ISNUMBER(AUG_26!G198),AUG_26!G198,0)+IF(ISNUMBER(SEP_26!G198),SEP_26!G198,0)+IF(ISNUMBER(OCT_26!G198),OCT_26!G198,0))/3)</f>
        <v>0</v>
      </c>
      <c r="N198" s="67">
        <f t="shared" si="38"/>
        <v>0</v>
      </c>
      <c r="O198" s="67">
        <f t="shared" si="39"/>
        <v>0</v>
      </c>
      <c r="P198" s="67">
        <f t="shared" si="40"/>
        <v>0</v>
      </c>
      <c r="Q198" s="68" t="str">
        <f t="shared" si="41"/>
        <v/>
      </c>
      <c r="R198" s="69" t="str">
        <f t="shared" si="42"/>
        <v>OVERSTOCK</v>
      </c>
      <c r="S198" s="69" t="str">
        <f t="shared" si="43"/>
        <v>N/A</v>
      </c>
      <c r="T198" s="60"/>
    </row>
    <row r="199" spans="1:20" ht="16.5" customHeight="1" x14ac:dyDescent="0.35">
      <c r="A199" s="71" t="str">
        <f>IF(JAN_26!A199="","",JAN_26!A199)</f>
        <v>Paracet tablets 500mg</v>
      </c>
      <c r="B199" s="71" t="str">
        <f>IF(JAN_26!B199="","",JAN_26!B199)</f>
        <v>tablet</v>
      </c>
      <c r="C199" s="53">
        <f>IF(JAN_26!C199="","",JAN_26!C199)</f>
        <v>15</v>
      </c>
      <c r="D199" s="53">
        <f>IF(SEP_26!A199="","",SEP_26!F199)</f>
        <v>10</v>
      </c>
      <c r="E199" s="61"/>
      <c r="F199" s="53">
        <f t="shared" si="33"/>
        <v>10</v>
      </c>
      <c r="G199" s="61"/>
      <c r="H199" s="61"/>
      <c r="I199" s="53">
        <f t="shared" si="34"/>
        <v>0</v>
      </c>
      <c r="J199" s="53" t="str">
        <f t="shared" si="35"/>
        <v/>
      </c>
      <c r="K199" s="53">
        <f t="shared" si="36"/>
        <v>0</v>
      </c>
      <c r="L199" s="53">
        <f t="shared" si="37"/>
        <v>150</v>
      </c>
      <c r="M199" s="64">
        <f>IF(A199="",0,(IF(ISNUMBER(AUG_26!G199),AUG_26!G199,0)+IF(ISNUMBER(SEP_26!G199),SEP_26!G199,0)+IF(ISNUMBER(OCT_26!G199),OCT_26!G199,0))/3)</f>
        <v>0</v>
      </c>
      <c r="N199" s="64">
        <f t="shared" si="38"/>
        <v>0</v>
      </c>
      <c r="O199" s="64">
        <f t="shared" si="39"/>
        <v>0</v>
      </c>
      <c r="P199" s="64">
        <f t="shared" si="40"/>
        <v>0</v>
      </c>
      <c r="Q199" s="65" t="str">
        <f t="shared" si="41"/>
        <v/>
      </c>
      <c r="R199" s="66" t="str">
        <f t="shared" si="42"/>
        <v>OVERSTOCK</v>
      </c>
      <c r="S199" s="66" t="str">
        <f t="shared" si="43"/>
        <v>N/A</v>
      </c>
      <c r="T199" s="60"/>
    </row>
    <row r="200" spans="1:20" ht="16.5" customHeight="1" x14ac:dyDescent="0.35">
      <c r="A200" s="72" t="str">
        <f>IF(JAN_26!A200="","",JAN_26!A200)</f>
        <v>Paracetamol syrup</v>
      </c>
      <c r="B200" s="72" t="str">
        <f>IF(JAN_26!B200="","",JAN_26!B200)</f>
        <v>bottle</v>
      </c>
      <c r="C200" s="55">
        <f>IF(JAN_26!C200="","",JAN_26!C200)</f>
        <v>1000</v>
      </c>
      <c r="D200" s="55">
        <f>IF(SEP_26!A200="","",SEP_26!F200)</f>
        <v>3</v>
      </c>
      <c r="E200" s="61"/>
      <c r="F200" s="55">
        <f t="shared" si="33"/>
        <v>3</v>
      </c>
      <c r="G200" s="61"/>
      <c r="H200" s="61"/>
      <c r="I200" s="55">
        <f t="shared" si="34"/>
        <v>0</v>
      </c>
      <c r="J200" s="55" t="str">
        <f t="shared" si="35"/>
        <v/>
      </c>
      <c r="K200" s="55">
        <f t="shared" si="36"/>
        <v>0</v>
      </c>
      <c r="L200" s="55">
        <f t="shared" si="37"/>
        <v>3000</v>
      </c>
      <c r="M200" s="67">
        <f>IF(A200="",0,(IF(ISNUMBER(AUG_26!G200),AUG_26!G200,0)+IF(ISNUMBER(SEP_26!G200),SEP_26!G200,0)+IF(ISNUMBER(OCT_26!G200),OCT_26!G200,0))/3)</f>
        <v>0</v>
      </c>
      <c r="N200" s="67">
        <f t="shared" si="38"/>
        <v>0</v>
      </c>
      <c r="O200" s="67">
        <f t="shared" si="39"/>
        <v>0</v>
      </c>
      <c r="P200" s="67">
        <f t="shared" si="40"/>
        <v>0</v>
      </c>
      <c r="Q200" s="68" t="str">
        <f t="shared" si="41"/>
        <v/>
      </c>
      <c r="R200" s="69" t="str">
        <f t="shared" si="42"/>
        <v>OVERSTOCK</v>
      </c>
      <c r="S200" s="69" t="str">
        <f t="shared" si="43"/>
        <v>N/A</v>
      </c>
      <c r="T200" s="60"/>
    </row>
    <row r="201" spans="1:20" ht="16.5" customHeight="1" x14ac:dyDescent="0.35">
      <c r="A201" s="71" t="str">
        <f>IF(JAN_26!A201="","",JAN_26!A201)</f>
        <v>pcm</v>
      </c>
      <c r="B201" s="71" t="str">
        <f>IF(JAN_26!B201="","",JAN_26!B201)</f>
        <v>infusion</v>
      </c>
      <c r="C201" s="53">
        <f>IF(JAN_26!C201="","",JAN_26!C201)</f>
        <v>1000</v>
      </c>
      <c r="D201" s="53">
        <f>IF(SEP_26!A201="","",SEP_26!F201)</f>
        <v>0</v>
      </c>
      <c r="E201" s="61"/>
      <c r="F201" s="53">
        <f t="shared" si="33"/>
        <v>0</v>
      </c>
      <c r="G201" s="61"/>
      <c r="H201" s="61"/>
      <c r="I201" s="53">
        <f t="shared" si="34"/>
        <v>0</v>
      </c>
      <c r="J201" s="53" t="str">
        <f t="shared" si="35"/>
        <v/>
      </c>
      <c r="K201" s="53">
        <f t="shared" si="36"/>
        <v>0</v>
      </c>
      <c r="L201" s="53">
        <f t="shared" si="37"/>
        <v>0</v>
      </c>
      <c r="M201" s="64">
        <f>IF(A201="",0,(IF(ISNUMBER(AUG_26!G201),AUG_26!G201,0)+IF(ISNUMBER(SEP_26!G201),SEP_26!G201,0)+IF(ISNUMBER(OCT_26!G201),OCT_26!G201,0))/3)</f>
        <v>0</v>
      </c>
      <c r="N201" s="64">
        <f t="shared" si="38"/>
        <v>0</v>
      </c>
      <c r="O201" s="64">
        <f t="shared" si="39"/>
        <v>0</v>
      </c>
      <c r="P201" s="64">
        <f t="shared" si="40"/>
        <v>0</v>
      </c>
      <c r="Q201" s="65" t="str">
        <f t="shared" si="41"/>
        <v/>
      </c>
      <c r="R201" s="66" t="str">
        <f t="shared" si="42"/>
        <v>STOCKOUT</v>
      </c>
      <c r="S201" s="66" t="str">
        <f t="shared" si="43"/>
        <v>N/A</v>
      </c>
      <c r="T201" s="60"/>
    </row>
    <row r="202" spans="1:20" ht="16.5" customHeight="1" x14ac:dyDescent="0.35">
      <c r="A202" s="72" t="str">
        <f>IF(JAN_26!A202="","",JAN_26!A202)</f>
        <v>phenobarbital</v>
      </c>
      <c r="B202" s="72" t="str">
        <f>IF(JAN_26!B202="","",JAN_26!B202)</f>
        <v>inj</v>
      </c>
      <c r="C202" s="55">
        <f>IF(JAN_26!C202="","",JAN_26!C202)</f>
        <v>1500</v>
      </c>
      <c r="D202" s="55">
        <f>IF(SEP_26!A202="","",SEP_26!F202)</f>
        <v>0</v>
      </c>
      <c r="E202" s="61"/>
      <c r="F202" s="55">
        <f t="shared" si="33"/>
        <v>0</v>
      </c>
      <c r="G202" s="61"/>
      <c r="H202" s="61"/>
      <c r="I202" s="55">
        <f t="shared" si="34"/>
        <v>0</v>
      </c>
      <c r="J202" s="55" t="str">
        <f t="shared" si="35"/>
        <v/>
      </c>
      <c r="K202" s="55">
        <f t="shared" si="36"/>
        <v>0</v>
      </c>
      <c r="L202" s="55">
        <f t="shared" si="37"/>
        <v>0</v>
      </c>
      <c r="M202" s="67">
        <f>IF(A202="",0,(IF(ISNUMBER(AUG_26!G202),AUG_26!G202,0)+IF(ISNUMBER(SEP_26!G202),SEP_26!G202,0)+IF(ISNUMBER(OCT_26!G202),OCT_26!G202,0))/3)</f>
        <v>0</v>
      </c>
      <c r="N202" s="67">
        <f t="shared" si="38"/>
        <v>0</v>
      </c>
      <c r="O202" s="67">
        <f t="shared" si="39"/>
        <v>0</v>
      </c>
      <c r="P202" s="67">
        <f t="shared" si="40"/>
        <v>0</v>
      </c>
      <c r="Q202" s="68" t="str">
        <f t="shared" si="41"/>
        <v/>
      </c>
      <c r="R202" s="69" t="str">
        <f t="shared" si="42"/>
        <v>STOCKOUT</v>
      </c>
      <c r="S202" s="69" t="str">
        <f t="shared" si="43"/>
        <v>N/A</v>
      </c>
      <c r="T202" s="60"/>
    </row>
    <row r="203" spans="1:20" ht="16.5" customHeight="1" x14ac:dyDescent="0.35">
      <c r="A203" s="71" t="str">
        <f>IF(JAN_26!A203="","",JAN_26!A203)</f>
        <v>phenobartital 100mg</v>
      </c>
      <c r="B203" s="71" t="str">
        <f>IF(JAN_26!B203="","",JAN_26!B203)</f>
        <v>tablet</v>
      </c>
      <c r="C203" s="53">
        <f>IF(JAN_26!C203="","",JAN_26!C203)</f>
        <v>75</v>
      </c>
      <c r="D203" s="53">
        <f>IF(SEP_26!A203="","",SEP_26!F203)</f>
        <v>0</v>
      </c>
      <c r="E203" s="61"/>
      <c r="F203" s="53">
        <f t="shared" si="33"/>
        <v>0</v>
      </c>
      <c r="G203" s="61"/>
      <c r="H203" s="61"/>
      <c r="I203" s="53">
        <f t="shared" si="34"/>
        <v>0</v>
      </c>
      <c r="J203" s="53" t="str">
        <f t="shared" si="35"/>
        <v/>
      </c>
      <c r="K203" s="53">
        <f t="shared" si="36"/>
        <v>0</v>
      </c>
      <c r="L203" s="53">
        <f t="shared" si="37"/>
        <v>0</v>
      </c>
      <c r="M203" s="64">
        <f>IF(A203="",0,(IF(ISNUMBER(AUG_26!G203),AUG_26!G203,0)+IF(ISNUMBER(SEP_26!G203),SEP_26!G203,0)+IF(ISNUMBER(OCT_26!G203),OCT_26!G203,0))/3)</f>
        <v>0</v>
      </c>
      <c r="N203" s="64">
        <f t="shared" si="38"/>
        <v>0</v>
      </c>
      <c r="O203" s="64">
        <f t="shared" si="39"/>
        <v>0</v>
      </c>
      <c r="P203" s="64">
        <f t="shared" si="40"/>
        <v>0</v>
      </c>
      <c r="Q203" s="65" t="str">
        <f t="shared" si="41"/>
        <v/>
      </c>
      <c r="R203" s="66" t="str">
        <f t="shared" si="42"/>
        <v>STOCKOUT</v>
      </c>
      <c r="S203" s="66" t="str">
        <f t="shared" si="43"/>
        <v>N/A</v>
      </c>
      <c r="T203" s="60"/>
    </row>
    <row r="204" spans="1:20" ht="16.5" customHeight="1" x14ac:dyDescent="0.35">
      <c r="A204" s="72" t="str">
        <f>IF(JAN_26!A204="","",JAN_26!A204)</f>
        <v>Phosphalogel</v>
      </c>
      <c r="B204" s="72" t="str">
        <f>IF(JAN_26!B204="","",JAN_26!B204)</f>
        <v>sachet</v>
      </c>
      <c r="C204" s="55">
        <f>IF(JAN_26!C204="","",JAN_26!C204)</f>
        <v>200</v>
      </c>
      <c r="D204" s="55">
        <f>IF(SEP_26!A204="","",SEP_26!F204)</f>
        <v>0</v>
      </c>
      <c r="E204" s="61"/>
      <c r="F204" s="55">
        <f t="shared" si="33"/>
        <v>0</v>
      </c>
      <c r="G204" s="61"/>
      <c r="H204" s="61"/>
      <c r="I204" s="55">
        <f t="shared" si="34"/>
        <v>0</v>
      </c>
      <c r="J204" s="55" t="str">
        <f t="shared" si="35"/>
        <v/>
      </c>
      <c r="K204" s="55">
        <f t="shared" si="36"/>
        <v>0</v>
      </c>
      <c r="L204" s="55">
        <f t="shared" si="37"/>
        <v>0</v>
      </c>
      <c r="M204" s="67">
        <f>IF(A204="",0,(IF(ISNUMBER(AUG_26!G204),AUG_26!G204,0)+IF(ISNUMBER(SEP_26!G204),SEP_26!G204,0)+IF(ISNUMBER(OCT_26!G204),OCT_26!G204,0))/3)</f>
        <v>0</v>
      </c>
      <c r="N204" s="67">
        <f t="shared" si="38"/>
        <v>0</v>
      </c>
      <c r="O204" s="67">
        <f t="shared" si="39"/>
        <v>0</v>
      </c>
      <c r="P204" s="67">
        <f t="shared" si="40"/>
        <v>0</v>
      </c>
      <c r="Q204" s="68" t="str">
        <f t="shared" si="41"/>
        <v/>
      </c>
      <c r="R204" s="69" t="str">
        <f t="shared" si="42"/>
        <v>STOCKOUT</v>
      </c>
      <c r="S204" s="69" t="str">
        <f t="shared" si="43"/>
        <v>N/A</v>
      </c>
      <c r="T204" s="60"/>
    </row>
    <row r="205" spans="1:20" ht="16.5" customHeight="1" x14ac:dyDescent="0.35">
      <c r="A205" s="71" t="str">
        <f>IF(JAN_26!A205="","",JAN_26!A205)</f>
        <v>Piroxicam injection</v>
      </c>
      <c r="B205" s="71" t="str">
        <f>IF(JAN_26!B205="","",JAN_26!B205)</f>
        <v>box</v>
      </c>
      <c r="C205" s="53">
        <f>IF(JAN_26!C205="","",JAN_26!C205)</f>
        <v>500</v>
      </c>
      <c r="D205" s="53">
        <f>IF(SEP_26!A205="","",SEP_26!F205)</f>
        <v>0</v>
      </c>
      <c r="E205" s="61"/>
      <c r="F205" s="53">
        <f t="shared" si="33"/>
        <v>0</v>
      </c>
      <c r="G205" s="61"/>
      <c r="H205" s="61"/>
      <c r="I205" s="53">
        <f t="shared" si="34"/>
        <v>0</v>
      </c>
      <c r="J205" s="53" t="str">
        <f t="shared" si="35"/>
        <v/>
      </c>
      <c r="K205" s="53">
        <f t="shared" si="36"/>
        <v>0</v>
      </c>
      <c r="L205" s="53">
        <f t="shared" si="37"/>
        <v>0</v>
      </c>
      <c r="M205" s="64">
        <f>IF(A205="",0,(IF(ISNUMBER(AUG_26!G205),AUG_26!G205,0)+IF(ISNUMBER(SEP_26!G205),SEP_26!G205,0)+IF(ISNUMBER(OCT_26!G205),OCT_26!G205,0))/3)</f>
        <v>0</v>
      </c>
      <c r="N205" s="64">
        <f t="shared" si="38"/>
        <v>0</v>
      </c>
      <c r="O205" s="64">
        <f t="shared" si="39"/>
        <v>0</v>
      </c>
      <c r="P205" s="64">
        <f t="shared" si="40"/>
        <v>0</v>
      </c>
      <c r="Q205" s="65" t="str">
        <f t="shared" si="41"/>
        <v/>
      </c>
      <c r="R205" s="66" t="str">
        <f t="shared" si="42"/>
        <v>STOCKOUT</v>
      </c>
      <c r="S205" s="66" t="str">
        <f t="shared" si="43"/>
        <v>N/A</v>
      </c>
      <c r="T205" s="60"/>
    </row>
    <row r="206" spans="1:20" ht="16.5" customHeight="1" x14ac:dyDescent="0.35">
      <c r="A206" s="72" t="str">
        <f>IF(JAN_26!A206="","",JAN_26!A206)</f>
        <v>Piroxicam Tablets 20 mg</v>
      </c>
      <c r="B206" s="72" t="str">
        <f>IF(JAN_26!B206="","",JAN_26!B206)</f>
        <v>box</v>
      </c>
      <c r="C206" s="55">
        <f>IF(JAN_26!C206="","",JAN_26!C206)</f>
        <v>25</v>
      </c>
      <c r="D206" s="55">
        <f>IF(SEP_26!A206="","",SEP_26!F206)</f>
        <v>0</v>
      </c>
      <c r="E206" s="61"/>
      <c r="F206" s="55">
        <f t="shared" si="33"/>
        <v>0</v>
      </c>
      <c r="G206" s="61"/>
      <c r="H206" s="61"/>
      <c r="I206" s="55">
        <f t="shared" si="34"/>
        <v>0</v>
      </c>
      <c r="J206" s="55" t="str">
        <f t="shared" si="35"/>
        <v/>
      </c>
      <c r="K206" s="55">
        <f t="shared" si="36"/>
        <v>0</v>
      </c>
      <c r="L206" s="55">
        <f t="shared" si="37"/>
        <v>0</v>
      </c>
      <c r="M206" s="67">
        <f>IF(A206="",0,(IF(ISNUMBER(AUG_26!G206),AUG_26!G206,0)+IF(ISNUMBER(SEP_26!G206),SEP_26!G206,0)+IF(ISNUMBER(OCT_26!G206),OCT_26!G206,0))/3)</f>
        <v>0</v>
      </c>
      <c r="N206" s="67">
        <f t="shared" si="38"/>
        <v>0</v>
      </c>
      <c r="O206" s="67">
        <f t="shared" si="39"/>
        <v>0</v>
      </c>
      <c r="P206" s="67">
        <f t="shared" si="40"/>
        <v>0</v>
      </c>
      <c r="Q206" s="68" t="str">
        <f t="shared" si="41"/>
        <v/>
      </c>
      <c r="R206" s="69" t="str">
        <f t="shared" si="42"/>
        <v>STOCKOUT</v>
      </c>
      <c r="S206" s="69" t="str">
        <f t="shared" si="43"/>
        <v>N/A</v>
      </c>
      <c r="T206" s="60"/>
    </row>
    <row r="207" spans="1:20" ht="16.5" customHeight="1" x14ac:dyDescent="0.35">
      <c r="A207" s="71" t="str">
        <f>IF(JAN_26!A207="","",JAN_26!A207)</f>
        <v>plaster</v>
      </c>
      <c r="B207" s="71" t="str">
        <f>IF(JAN_26!B207="","",JAN_26!B207)</f>
        <v>item</v>
      </c>
      <c r="C207" s="53">
        <f>IF(JAN_26!C207="","",JAN_26!C207)</f>
        <v>2000</v>
      </c>
      <c r="D207" s="53">
        <f>IF(SEP_26!A207="","",SEP_26!F207)</f>
        <v>15</v>
      </c>
      <c r="E207" s="61"/>
      <c r="F207" s="53">
        <f t="shared" si="33"/>
        <v>15</v>
      </c>
      <c r="G207" s="61"/>
      <c r="H207" s="61"/>
      <c r="I207" s="53">
        <f t="shared" si="34"/>
        <v>0</v>
      </c>
      <c r="J207" s="53" t="str">
        <f t="shared" si="35"/>
        <v/>
      </c>
      <c r="K207" s="53">
        <f t="shared" si="36"/>
        <v>0</v>
      </c>
      <c r="L207" s="53">
        <f t="shared" si="37"/>
        <v>30000</v>
      </c>
      <c r="M207" s="64">
        <f>IF(A207="",0,(IF(ISNUMBER(AUG_26!G207),AUG_26!G207,0)+IF(ISNUMBER(SEP_26!G207),SEP_26!G207,0)+IF(ISNUMBER(OCT_26!G207),OCT_26!G207,0))/3)</f>
        <v>0</v>
      </c>
      <c r="N207" s="64">
        <f t="shared" si="38"/>
        <v>0</v>
      </c>
      <c r="O207" s="64">
        <f t="shared" si="39"/>
        <v>0</v>
      </c>
      <c r="P207" s="64">
        <f t="shared" si="40"/>
        <v>0</v>
      </c>
      <c r="Q207" s="65" t="str">
        <f t="shared" si="41"/>
        <v/>
      </c>
      <c r="R207" s="66" t="str">
        <f t="shared" si="42"/>
        <v>OVERSTOCK</v>
      </c>
      <c r="S207" s="66" t="str">
        <f t="shared" si="43"/>
        <v>N/A</v>
      </c>
      <c r="T207" s="60"/>
    </row>
    <row r="208" spans="1:20" ht="16.5" customHeight="1" x14ac:dyDescent="0.35">
      <c r="A208" s="72" t="str">
        <f>IF(JAN_26!A208="","",JAN_26!A208)</f>
        <v>polyglan(5-0)</v>
      </c>
      <c r="B208" s="72" t="str">
        <f>IF(JAN_26!B208="","",JAN_26!B208)</f>
        <v>item</v>
      </c>
      <c r="C208" s="55">
        <f>IF(JAN_26!C208="","",JAN_26!C208)</f>
        <v>2000</v>
      </c>
      <c r="D208" s="55">
        <f>IF(SEP_26!A208="","",SEP_26!F208)</f>
        <v>0</v>
      </c>
      <c r="E208" s="61"/>
      <c r="F208" s="55">
        <f t="shared" si="33"/>
        <v>0</v>
      </c>
      <c r="G208" s="61"/>
      <c r="H208" s="61"/>
      <c r="I208" s="55">
        <f t="shared" si="34"/>
        <v>0</v>
      </c>
      <c r="J208" s="55" t="str">
        <f t="shared" si="35"/>
        <v/>
      </c>
      <c r="K208" s="55">
        <f t="shared" si="36"/>
        <v>0</v>
      </c>
      <c r="L208" s="55">
        <f t="shared" si="37"/>
        <v>0</v>
      </c>
      <c r="M208" s="67">
        <f>IF(A208="",0,(IF(ISNUMBER(AUG_26!G208),AUG_26!G208,0)+IF(ISNUMBER(SEP_26!G208),SEP_26!G208,0)+IF(ISNUMBER(OCT_26!G208),OCT_26!G208,0))/3)</f>
        <v>0</v>
      </c>
      <c r="N208" s="67">
        <f t="shared" si="38"/>
        <v>0</v>
      </c>
      <c r="O208" s="67">
        <f t="shared" si="39"/>
        <v>0</v>
      </c>
      <c r="P208" s="67">
        <f t="shared" si="40"/>
        <v>0</v>
      </c>
      <c r="Q208" s="68" t="str">
        <f t="shared" si="41"/>
        <v/>
      </c>
      <c r="R208" s="69" t="str">
        <f t="shared" si="42"/>
        <v>STOCKOUT</v>
      </c>
      <c r="S208" s="69" t="str">
        <f t="shared" si="43"/>
        <v>N/A</v>
      </c>
      <c r="T208" s="60"/>
    </row>
    <row r="209" spans="1:20" ht="16.5" customHeight="1" x14ac:dyDescent="0.35">
      <c r="A209" s="71" t="str">
        <f>IF(JAN_26!A209="","",JAN_26!A209)</f>
        <v>Polygynax ovule</v>
      </c>
      <c r="B209" s="71" t="str">
        <f>IF(JAN_26!B209="","",JAN_26!B209)</f>
        <v>packet</v>
      </c>
      <c r="C209" s="53">
        <f>IF(JAN_26!C209="","",JAN_26!C209)</f>
        <v>4500</v>
      </c>
      <c r="D209" s="53">
        <f>IF(SEP_26!A209="","",SEP_26!F209)</f>
        <v>0</v>
      </c>
      <c r="E209" s="61"/>
      <c r="F209" s="53">
        <f t="shared" si="33"/>
        <v>0</v>
      </c>
      <c r="G209" s="61"/>
      <c r="H209" s="61"/>
      <c r="I209" s="53">
        <f t="shared" si="34"/>
        <v>0</v>
      </c>
      <c r="J209" s="53" t="str">
        <f t="shared" si="35"/>
        <v/>
      </c>
      <c r="K209" s="53">
        <f t="shared" si="36"/>
        <v>0</v>
      </c>
      <c r="L209" s="53">
        <f t="shared" si="37"/>
        <v>0</v>
      </c>
      <c r="M209" s="64">
        <f>IF(A209="",0,(IF(ISNUMBER(AUG_26!G209),AUG_26!G209,0)+IF(ISNUMBER(SEP_26!G209),SEP_26!G209,0)+IF(ISNUMBER(OCT_26!G209),OCT_26!G209,0))/3)</f>
        <v>0</v>
      </c>
      <c r="N209" s="64">
        <f t="shared" si="38"/>
        <v>0</v>
      </c>
      <c r="O209" s="64">
        <f t="shared" si="39"/>
        <v>0</v>
      </c>
      <c r="P209" s="64">
        <f t="shared" si="40"/>
        <v>0</v>
      </c>
      <c r="Q209" s="65" t="str">
        <f t="shared" si="41"/>
        <v/>
      </c>
      <c r="R209" s="66" t="str">
        <f t="shared" si="42"/>
        <v>STOCKOUT</v>
      </c>
      <c r="S209" s="66" t="str">
        <f t="shared" si="43"/>
        <v>N/A</v>
      </c>
      <c r="T209" s="60"/>
    </row>
    <row r="210" spans="1:20" ht="16.5" customHeight="1" x14ac:dyDescent="0.35">
      <c r="A210" s="72" t="str">
        <f>IF(JAN_26!A210="","",JAN_26!A210)</f>
        <v>postino</v>
      </c>
      <c r="B210" s="72" t="str">
        <f>IF(JAN_26!B210="","",JAN_26!B210)</f>
        <v>table</v>
      </c>
      <c r="C210" s="55">
        <f>IF(JAN_26!C210="","",JAN_26!C210)</f>
        <v>500</v>
      </c>
      <c r="D210" s="55">
        <f>IF(SEP_26!A210="","",SEP_26!F210)</f>
        <v>0</v>
      </c>
      <c r="E210" s="61"/>
      <c r="F210" s="55">
        <f t="shared" si="33"/>
        <v>0</v>
      </c>
      <c r="G210" s="61"/>
      <c r="H210" s="61"/>
      <c r="I210" s="55">
        <f t="shared" si="34"/>
        <v>0</v>
      </c>
      <c r="J210" s="55" t="str">
        <f t="shared" si="35"/>
        <v/>
      </c>
      <c r="K210" s="55">
        <f t="shared" si="36"/>
        <v>0</v>
      </c>
      <c r="L210" s="55">
        <f t="shared" si="37"/>
        <v>0</v>
      </c>
      <c r="M210" s="67">
        <f>IF(A210="",0,(IF(ISNUMBER(AUG_26!G210),AUG_26!G210,0)+IF(ISNUMBER(SEP_26!G210),SEP_26!G210,0)+IF(ISNUMBER(OCT_26!G210),OCT_26!G210,0))/3)</f>
        <v>0</v>
      </c>
      <c r="N210" s="67">
        <f t="shared" si="38"/>
        <v>0</v>
      </c>
      <c r="O210" s="67">
        <f t="shared" si="39"/>
        <v>0</v>
      </c>
      <c r="P210" s="67">
        <f t="shared" si="40"/>
        <v>0</v>
      </c>
      <c r="Q210" s="68" t="str">
        <f t="shared" si="41"/>
        <v/>
      </c>
      <c r="R210" s="69" t="str">
        <f t="shared" si="42"/>
        <v>STOCKOUT</v>
      </c>
      <c r="S210" s="69" t="str">
        <f t="shared" si="43"/>
        <v>N/A</v>
      </c>
      <c r="T210" s="60"/>
    </row>
    <row r="211" spans="1:20" ht="16.5" customHeight="1" x14ac:dyDescent="0.35">
      <c r="A211" s="71" t="str">
        <f>IF(JAN_26!A211="","",JAN_26!A211)</f>
        <v>Pottassium chloride inj</v>
      </c>
      <c r="B211" s="71" t="str">
        <f>IF(JAN_26!B211="","",JAN_26!B211)</f>
        <v>amp</v>
      </c>
      <c r="C211" s="53">
        <f>IF(JAN_26!C211="","",JAN_26!C211)</f>
        <v>1000</v>
      </c>
      <c r="D211" s="53">
        <f>IF(SEP_26!A211="","",SEP_26!F211)</f>
        <v>0</v>
      </c>
      <c r="E211" s="61"/>
      <c r="F211" s="53">
        <f t="shared" si="33"/>
        <v>0</v>
      </c>
      <c r="G211" s="61"/>
      <c r="H211" s="61"/>
      <c r="I211" s="53">
        <f t="shared" si="34"/>
        <v>0</v>
      </c>
      <c r="J211" s="53" t="str">
        <f t="shared" si="35"/>
        <v/>
      </c>
      <c r="K211" s="53">
        <f t="shared" si="36"/>
        <v>0</v>
      </c>
      <c r="L211" s="53">
        <f t="shared" si="37"/>
        <v>0</v>
      </c>
      <c r="M211" s="64">
        <f>IF(A211="",0,(IF(ISNUMBER(AUG_26!G211),AUG_26!G211,0)+IF(ISNUMBER(SEP_26!G211),SEP_26!G211,0)+IF(ISNUMBER(OCT_26!G211),OCT_26!G211,0))/3)</f>
        <v>0</v>
      </c>
      <c r="N211" s="64">
        <f t="shared" si="38"/>
        <v>0</v>
      </c>
      <c r="O211" s="64">
        <f t="shared" si="39"/>
        <v>0</v>
      </c>
      <c r="P211" s="64">
        <f t="shared" si="40"/>
        <v>0</v>
      </c>
      <c r="Q211" s="65" t="str">
        <f t="shared" si="41"/>
        <v/>
      </c>
      <c r="R211" s="66" t="str">
        <f t="shared" si="42"/>
        <v>STOCKOUT</v>
      </c>
      <c r="S211" s="66" t="str">
        <f t="shared" si="43"/>
        <v>N/A</v>
      </c>
      <c r="T211" s="60"/>
    </row>
    <row r="212" spans="1:20" ht="16.5" customHeight="1" x14ac:dyDescent="0.35">
      <c r="A212" s="72" t="str">
        <f>IF(JAN_26!A212="","",JAN_26!A212)</f>
        <v>Prednisolone tabs</v>
      </c>
      <c r="B212" s="72" t="str">
        <f>IF(JAN_26!B212="","",JAN_26!B212)</f>
        <v>tablet</v>
      </c>
      <c r="C212" s="55">
        <f>IF(JAN_26!C212="","",JAN_26!C212)</f>
        <v>20</v>
      </c>
      <c r="D212" s="55">
        <f>IF(SEP_26!A212="","",SEP_26!F212)</f>
        <v>140</v>
      </c>
      <c r="E212" s="61"/>
      <c r="F212" s="55">
        <f t="shared" si="33"/>
        <v>140</v>
      </c>
      <c r="G212" s="61"/>
      <c r="H212" s="61"/>
      <c r="I212" s="55">
        <f t="shared" si="34"/>
        <v>0</v>
      </c>
      <c r="J212" s="55" t="str">
        <f t="shared" si="35"/>
        <v/>
      </c>
      <c r="K212" s="55">
        <f t="shared" si="36"/>
        <v>0</v>
      </c>
      <c r="L212" s="55">
        <f t="shared" si="37"/>
        <v>2800</v>
      </c>
      <c r="M212" s="67">
        <f>IF(A212="",0,(IF(ISNUMBER(AUG_26!G212),AUG_26!G212,0)+IF(ISNUMBER(SEP_26!G212),SEP_26!G212,0)+IF(ISNUMBER(OCT_26!G212),OCT_26!G212,0))/3)</f>
        <v>0</v>
      </c>
      <c r="N212" s="67">
        <f t="shared" si="38"/>
        <v>0</v>
      </c>
      <c r="O212" s="67">
        <f t="shared" si="39"/>
        <v>0</v>
      </c>
      <c r="P212" s="67">
        <f t="shared" si="40"/>
        <v>0</v>
      </c>
      <c r="Q212" s="68" t="str">
        <f t="shared" si="41"/>
        <v/>
      </c>
      <c r="R212" s="69" t="str">
        <f t="shared" si="42"/>
        <v>OVERSTOCK</v>
      </c>
      <c r="S212" s="69" t="str">
        <f t="shared" si="43"/>
        <v>N/A</v>
      </c>
      <c r="T212" s="60"/>
    </row>
    <row r="213" spans="1:20" ht="16.5" customHeight="1" x14ac:dyDescent="0.35">
      <c r="A213" s="71" t="str">
        <f>IF(JAN_26!A213="","",JAN_26!A213)</f>
        <v>Propanolol</v>
      </c>
      <c r="B213" s="71" t="str">
        <f>IF(JAN_26!B213="","",JAN_26!B213)</f>
        <v>tablet</v>
      </c>
      <c r="C213" s="53" t="str">
        <f>IF(JAN_26!C213="","",JAN_26!C213)</f>
        <v/>
      </c>
      <c r="D213" s="53">
        <f>IF(SEP_26!A213="","",SEP_26!F213)</f>
        <v>0</v>
      </c>
      <c r="E213" s="61"/>
      <c r="F213" s="53">
        <f t="shared" si="33"/>
        <v>0</v>
      </c>
      <c r="G213" s="61"/>
      <c r="H213" s="61"/>
      <c r="I213" s="53">
        <f t="shared" si="34"/>
        <v>0</v>
      </c>
      <c r="J213" s="53" t="str">
        <f t="shared" si="35"/>
        <v/>
      </c>
      <c r="K213" s="53">
        <f t="shared" si="36"/>
        <v>0</v>
      </c>
      <c r="L213" s="53">
        <f t="shared" si="37"/>
        <v>0</v>
      </c>
      <c r="M213" s="64">
        <f>IF(A213="",0,(IF(ISNUMBER(AUG_26!G213),AUG_26!G213,0)+IF(ISNUMBER(SEP_26!G213),SEP_26!G213,0)+IF(ISNUMBER(OCT_26!G213),OCT_26!G213,0))/3)</f>
        <v>0</v>
      </c>
      <c r="N213" s="64">
        <f t="shared" si="38"/>
        <v>0</v>
      </c>
      <c r="O213" s="64">
        <f t="shared" si="39"/>
        <v>0</v>
      </c>
      <c r="P213" s="64">
        <f t="shared" si="40"/>
        <v>0</v>
      </c>
      <c r="Q213" s="65" t="str">
        <f t="shared" si="41"/>
        <v/>
      </c>
      <c r="R213" s="66" t="str">
        <f t="shared" si="42"/>
        <v>STOCKOUT</v>
      </c>
      <c r="S213" s="66" t="str">
        <f t="shared" si="43"/>
        <v>N/A</v>
      </c>
      <c r="T213" s="60"/>
    </row>
    <row r="214" spans="1:20" ht="16.5" customHeight="1" x14ac:dyDescent="0.35">
      <c r="A214" s="72" t="str">
        <f>IF(JAN_26!A214="","",JAN_26!A214)</f>
        <v>Quinine injection</v>
      </c>
      <c r="B214" s="72" t="str">
        <f>IF(JAN_26!B214="","",JAN_26!B214)</f>
        <v>amp</v>
      </c>
      <c r="C214" s="55">
        <f>IF(JAN_26!C214="","",JAN_26!C214)</f>
        <v>300</v>
      </c>
      <c r="D214" s="55">
        <f>IF(SEP_26!A214="","",SEP_26!F214)</f>
        <v>100</v>
      </c>
      <c r="E214" s="61"/>
      <c r="F214" s="55">
        <f t="shared" si="33"/>
        <v>100</v>
      </c>
      <c r="G214" s="61"/>
      <c r="H214" s="61"/>
      <c r="I214" s="55">
        <f t="shared" si="34"/>
        <v>0</v>
      </c>
      <c r="J214" s="55" t="str">
        <f t="shared" si="35"/>
        <v/>
      </c>
      <c r="K214" s="55">
        <f t="shared" si="36"/>
        <v>0</v>
      </c>
      <c r="L214" s="55">
        <f t="shared" si="37"/>
        <v>30000</v>
      </c>
      <c r="M214" s="67">
        <f>IF(A214="",0,(IF(ISNUMBER(AUG_26!G214),AUG_26!G214,0)+IF(ISNUMBER(SEP_26!G214),SEP_26!G214,0)+IF(ISNUMBER(OCT_26!G214),OCT_26!G214,0))/3)</f>
        <v>0</v>
      </c>
      <c r="N214" s="67">
        <f t="shared" si="38"/>
        <v>0</v>
      </c>
      <c r="O214" s="67">
        <f t="shared" si="39"/>
        <v>0</v>
      </c>
      <c r="P214" s="67">
        <f t="shared" si="40"/>
        <v>0</v>
      </c>
      <c r="Q214" s="68" t="str">
        <f t="shared" si="41"/>
        <v/>
      </c>
      <c r="R214" s="69" t="str">
        <f t="shared" si="42"/>
        <v>OVERSTOCK</v>
      </c>
      <c r="S214" s="69" t="str">
        <f t="shared" si="43"/>
        <v>N/A</v>
      </c>
      <c r="T214" s="60"/>
    </row>
    <row r="215" spans="1:20" ht="16.5" customHeight="1" x14ac:dyDescent="0.35">
      <c r="A215" s="71" t="str">
        <f>IF(JAN_26!A215="","",JAN_26!A215)</f>
        <v>Quinine tablets</v>
      </c>
      <c r="B215" s="71" t="str">
        <f>IF(JAN_26!B215="","",JAN_26!B215)</f>
        <v>tablet</v>
      </c>
      <c r="C215" s="53" t="str">
        <f>IF(JAN_26!C215="","",JAN_26!C215)</f>
        <v/>
      </c>
      <c r="D215" s="53">
        <f>IF(SEP_26!A215="","",SEP_26!F215)</f>
        <v>0</v>
      </c>
      <c r="E215" s="61"/>
      <c r="F215" s="53">
        <f t="shared" si="33"/>
        <v>0</v>
      </c>
      <c r="G215" s="61"/>
      <c r="H215" s="61"/>
      <c r="I215" s="53">
        <f t="shared" si="34"/>
        <v>0</v>
      </c>
      <c r="J215" s="53" t="str">
        <f t="shared" si="35"/>
        <v/>
      </c>
      <c r="K215" s="53">
        <f t="shared" si="36"/>
        <v>0</v>
      </c>
      <c r="L215" s="53">
        <f t="shared" si="37"/>
        <v>0</v>
      </c>
      <c r="M215" s="64">
        <f>IF(A215="",0,(IF(ISNUMBER(AUG_26!G215),AUG_26!G215,0)+IF(ISNUMBER(SEP_26!G215),SEP_26!G215,0)+IF(ISNUMBER(OCT_26!G215),OCT_26!G215,0))/3)</f>
        <v>0</v>
      </c>
      <c r="N215" s="64">
        <f t="shared" si="38"/>
        <v>0</v>
      </c>
      <c r="O215" s="64">
        <f t="shared" si="39"/>
        <v>0</v>
      </c>
      <c r="P215" s="64">
        <f t="shared" si="40"/>
        <v>0</v>
      </c>
      <c r="Q215" s="65" t="str">
        <f t="shared" si="41"/>
        <v/>
      </c>
      <c r="R215" s="66" t="str">
        <f t="shared" si="42"/>
        <v>STOCKOUT</v>
      </c>
      <c r="S215" s="66" t="str">
        <f t="shared" si="43"/>
        <v>N/A</v>
      </c>
      <c r="T215" s="60"/>
    </row>
    <row r="216" spans="1:20" ht="16.5" customHeight="1" x14ac:dyDescent="0.35">
      <c r="A216" s="72" t="str">
        <f>IF(JAN_26!A216="","",JAN_26!A216)</f>
        <v>Ranitidine 25mg/ml inj</v>
      </c>
      <c r="B216" s="72" t="str">
        <f>IF(JAN_26!B216="","",JAN_26!B216)</f>
        <v>inj</v>
      </c>
      <c r="C216" s="55">
        <f>IF(JAN_26!C216="","",JAN_26!C216)</f>
        <v>200</v>
      </c>
      <c r="D216" s="55">
        <f>IF(SEP_26!A216="","",SEP_26!F216)</f>
        <v>150</v>
      </c>
      <c r="E216" s="61"/>
      <c r="F216" s="55">
        <f t="shared" si="33"/>
        <v>150</v>
      </c>
      <c r="G216" s="61"/>
      <c r="H216" s="61"/>
      <c r="I216" s="55">
        <f t="shared" si="34"/>
        <v>0</v>
      </c>
      <c r="J216" s="55" t="str">
        <f t="shared" si="35"/>
        <v/>
      </c>
      <c r="K216" s="55">
        <f t="shared" si="36"/>
        <v>0</v>
      </c>
      <c r="L216" s="55">
        <f t="shared" si="37"/>
        <v>30000</v>
      </c>
      <c r="M216" s="67">
        <f>IF(A216="",0,(IF(ISNUMBER(AUG_26!G216),AUG_26!G216,0)+IF(ISNUMBER(SEP_26!G216),SEP_26!G216,0)+IF(ISNUMBER(OCT_26!G216),OCT_26!G216,0))/3)</f>
        <v>0</v>
      </c>
      <c r="N216" s="67">
        <f t="shared" si="38"/>
        <v>0</v>
      </c>
      <c r="O216" s="67">
        <f t="shared" si="39"/>
        <v>0</v>
      </c>
      <c r="P216" s="67">
        <f t="shared" si="40"/>
        <v>0</v>
      </c>
      <c r="Q216" s="68" t="str">
        <f t="shared" si="41"/>
        <v/>
      </c>
      <c r="R216" s="69" t="str">
        <f t="shared" si="42"/>
        <v>OVERSTOCK</v>
      </c>
      <c r="S216" s="69" t="str">
        <f t="shared" si="43"/>
        <v>N/A</v>
      </c>
      <c r="T216" s="60"/>
    </row>
    <row r="217" spans="1:20" ht="16.5" customHeight="1" x14ac:dyDescent="0.35">
      <c r="A217" s="71" t="str">
        <f>IF(JAN_26!A217="","",JAN_26!A217)</f>
        <v>RDT</v>
      </c>
      <c r="B217" s="71" t="str">
        <f>IF(JAN_26!B217="","",JAN_26!B217)</f>
        <v>item</v>
      </c>
      <c r="C217" s="53">
        <f>IF(JAN_26!C217="","",JAN_26!C217)</f>
        <v>500</v>
      </c>
      <c r="D217" s="53">
        <f>IF(SEP_26!A217="","",SEP_26!F217)</f>
        <v>0</v>
      </c>
      <c r="E217" s="61"/>
      <c r="F217" s="53">
        <f t="shared" si="33"/>
        <v>0</v>
      </c>
      <c r="G217" s="61"/>
      <c r="H217" s="61"/>
      <c r="I217" s="53">
        <f t="shared" si="34"/>
        <v>0</v>
      </c>
      <c r="J217" s="53" t="str">
        <f t="shared" si="35"/>
        <v/>
      </c>
      <c r="K217" s="53">
        <f t="shared" si="36"/>
        <v>0</v>
      </c>
      <c r="L217" s="53">
        <f t="shared" si="37"/>
        <v>0</v>
      </c>
      <c r="M217" s="64">
        <f>IF(A217="",0,(IF(ISNUMBER(AUG_26!G217),AUG_26!G217,0)+IF(ISNUMBER(SEP_26!G217),SEP_26!G217,0)+IF(ISNUMBER(OCT_26!G217),OCT_26!G217,0))/3)</f>
        <v>0</v>
      </c>
      <c r="N217" s="64">
        <f t="shared" si="38"/>
        <v>0</v>
      </c>
      <c r="O217" s="64">
        <f t="shared" si="39"/>
        <v>0</v>
      </c>
      <c r="P217" s="64">
        <f t="shared" si="40"/>
        <v>0</v>
      </c>
      <c r="Q217" s="65" t="str">
        <f t="shared" si="41"/>
        <v/>
      </c>
      <c r="R217" s="66" t="str">
        <f t="shared" si="42"/>
        <v>STOCKOUT</v>
      </c>
      <c r="S217" s="66" t="str">
        <f t="shared" si="43"/>
        <v>N/A</v>
      </c>
      <c r="T217" s="60"/>
    </row>
    <row r="218" spans="1:20" ht="16.5" customHeight="1" x14ac:dyDescent="0.35">
      <c r="A218" s="72" t="str">
        <f>IF(JAN_26!A218="","",JAN_26!A218)</f>
        <v>Reneve plus caps</v>
      </c>
      <c r="B218" s="72" t="str">
        <f>IF(JAN_26!B218="","",JAN_26!B218)</f>
        <v>tab</v>
      </c>
      <c r="C218" s="55">
        <f>IF(JAN_26!C218="","",JAN_26!C218)</f>
        <v>230</v>
      </c>
      <c r="D218" s="55">
        <f>IF(SEP_26!A218="","",SEP_26!F218)</f>
        <v>0</v>
      </c>
      <c r="E218" s="61"/>
      <c r="F218" s="55">
        <f t="shared" si="33"/>
        <v>0</v>
      </c>
      <c r="G218" s="61"/>
      <c r="H218" s="61"/>
      <c r="I218" s="55">
        <f t="shared" si="34"/>
        <v>0</v>
      </c>
      <c r="J218" s="55" t="str">
        <f t="shared" si="35"/>
        <v/>
      </c>
      <c r="K218" s="55">
        <f t="shared" si="36"/>
        <v>0</v>
      </c>
      <c r="L218" s="55">
        <f t="shared" si="37"/>
        <v>0</v>
      </c>
      <c r="M218" s="67">
        <f>IF(A218="",0,(IF(ISNUMBER(AUG_26!G218),AUG_26!G218,0)+IF(ISNUMBER(SEP_26!G218),SEP_26!G218,0)+IF(ISNUMBER(OCT_26!G218),OCT_26!G218,0))/3)</f>
        <v>0</v>
      </c>
      <c r="N218" s="67">
        <f t="shared" si="38"/>
        <v>0</v>
      </c>
      <c r="O218" s="67">
        <f t="shared" si="39"/>
        <v>0</v>
      </c>
      <c r="P218" s="67">
        <f t="shared" si="40"/>
        <v>0</v>
      </c>
      <c r="Q218" s="68" t="str">
        <f t="shared" si="41"/>
        <v/>
      </c>
      <c r="R218" s="69" t="str">
        <f t="shared" si="42"/>
        <v>STOCKOUT</v>
      </c>
      <c r="S218" s="69" t="str">
        <f t="shared" si="43"/>
        <v>N/A</v>
      </c>
      <c r="T218" s="60"/>
    </row>
    <row r="219" spans="1:20" ht="16.5" customHeight="1" x14ac:dyDescent="0.35">
      <c r="A219" s="71" t="str">
        <f>IF(JAN_26!A219="","",JAN_26!A219)</f>
        <v>RINGER LACTATE 500CC</v>
      </c>
      <c r="B219" s="71" t="str">
        <f>IF(JAN_26!B219="","",JAN_26!B219)</f>
        <v>Item</v>
      </c>
      <c r="C219" s="53">
        <f>IF(JAN_26!C219="","",JAN_26!C219)</f>
        <v>1000</v>
      </c>
      <c r="D219" s="53">
        <f>IF(SEP_26!A219="","",SEP_26!F219)</f>
        <v>0</v>
      </c>
      <c r="E219" s="61"/>
      <c r="F219" s="53">
        <f t="shared" si="33"/>
        <v>0</v>
      </c>
      <c r="G219" s="61"/>
      <c r="H219" s="61"/>
      <c r="I219" s="53">
        <f t="shared" si="34"/>
        <v>0</v>
      </c>
      <c r="J219" s="53" t="str">
        <f t="shared" si="35"/>
        <v/>
      </c>
      <c r="K219" s="53">
        <f t="shared" si="36"/>
        <v>0</v>
      </c>
      <c r="L219" s="53">
        <f t="shared" si="37"/>
        <v>0</v>
      </c>
      <c r="M219" s="64">
        <f>IF(A219="",0,(IF(ISNUMBER(AUG_26!G219),AUG_26!G219,0)+IF(ISNUMBER(SEP_26!G219),SEP_26!G219,0)+IF(ISNUMBER(OCT_26!G219),OCT_26!G219,0))/3)</f>
        <v>0</v>
      </c>
      <c r="N219" s="64">
        <f t="shared" si="38"/>
        <v>0</v>
      </c>
      <c r="O219" s="64">
        <f t="shared" si="39"/>
        <v>0</v>
      </c>
      <c r="P219" s="64">
        <f t="shared" si="40"/>
        <v>0</v>
      </c>
      <c r="Q219" s="65" t="str">
        <f t="shared" si="41"/>
        <v/>
      </c>
      <c r="R219" s="66" t="str">
        <f t="shared" si="42"/>
        <v>STOCKOUT</v>
      </c>
      <c r="S219" s="66" t="str">
        <f t="shared" si="43"/>
        <v>N/A</v>
      </c>
      <c r="T219" s="60"/>
    </row>
    <row r="220" spans="1:20" ht="16.5" customHeight="1" x14ac:dyDescent="0.35">
      <c r="A220" s="72" t="str">
        <f>IF(JAN_26!A220="","",JAN_26!A220)</f>
        <v>Sabutamol Injection</v>
      </c>
      <c r="B220" s="72" t="str">
        <f>IF(JAN_26!B220="","",JAN_26!B220)</f>
        <v>amp</v>
      </c>
      <c r="C220" s="55">
        <f>IF(JAN_26!C220="","",JAN_26!C220)</f>
        <v>500</v>
      </c>
      <c r="D220" s="55">
        <f>IF(SEP_26!A220="","",SEP_26!F220)</f>
        <v>0</v>
      </c>
      <c r="E220" s="61"/>
      <c r="F220" s="55">
        <f t="shared" si="33"/>
        <v>0</v>
      </c>
      <c r="G220" s="61"/>
      <c r="H220" s="61"/>
      <c r="I220" s="55">
        <f t="shared" si="34"/>
        <v>0</v>
      </c>
      <c r="J220" s="55" t="str">
        <f t="shared" si="35"/>
        <v/>
      </c>
      <c r="K220" s="55">
        <f t="shared" si="36"/>
        <v>0</v>
      </c>
      <c r="L220" s="55">
        <f t="shared" si="37"/>
        <v>0</v>
      </c>
      <c r="M220" s="67">
        <f>IF(A220="",0,(IF(ISNUMBER(AUG_26!G220),AUG_26!G220,0)+IF(ISNUMBER(SEP_26!G220),SEP_26!G220,0)+IF(ISNUMBER(OCT_26!G220),OCT_26!G220,0))/3)</f>
        <v>0</v>
      </c>
      <c r="N220" s="67">
        <f t="shared" si="38"/>
        <v>0</v>
      </c>
      <c r="O220" s="67">
        <f t="shared" si="39"/>
        <v>0</v>
      </c>
      <c r="P220" s="67">
        <f t="shared" si="40"/>
        <v>0</v>
      </c>
      <c r="Q220" s="68" t="str">
        <f t="shared" si="41"/>
        <v/>
      </c>
      <c r="R220" s="69" t="str">
        <f t="shared" si="42"/>
        <v>STOCKOUT</v>
      </c>
      <c r="S220" s="69" t="str">
        <f t="shared" si="43"/>
        <v>N/A</v>
      </c>
      <c r="T220" s="60"/>
    </row>
    <row r="221" spans="1:20" ht="16.5" customHeight="1" x14ac:dyDescent="0.35">
      <c r="A221" s="71" t="str">
        <f>IF(JAN_26!A221="","",JAN_26!A221)</f>
        <v>salbutamol tab</v>
      </c>
      <c r="B221" s="71" t="str">
        <f>IF(JAN_26!B221="","",JAN_26!B221)</f>
        <v>tablet</v>
      </c>
      <c r="C221" s="53">
        <f>IF(JAN_26!C221="","",JAN_26!C221)</f>
        <v>50</v>
      </c>
      <c r="D221" s="53">
        <f>IF(SEP_26!A221="","",SEP_26!F221)</f>
        <v>0</v>
      </c>
      <c r="E221" s="61"/>
      <c r="F221" s="53">
        <f t="shared" si="33"/>
        <v>0</v>
      </c>
      <c r="G221" s="61"/>
      <c r="H221" s="61"/>
      <c r="I221" s="53">
        <f t="shared" si="34"/>
        <v>0</v>
      </c>
      <c r="J221" s="53" t="str">
        <f t="shared" si="35"/>
        <v/>
      </c>
      <c r="K221" s="53">
        <f t="shared" si="36"/>
        <v>0</v>
      </c>
      <c r="L221" s="53">
        <f t="shared" si="37"/>
        <v>0</v>
      </c>
      <c r="M221" s="64">
        <f>IF(A221="",0,(IF(ISNUMBER(AUG_26!G221),AUG_26!G221,0)+IF(ISNUMBER(SEP_26!G221),SEP_26!G221,0)+IF(ISNUMBER(OCT_26!G221),OCT_26!G221,0))/3)</f>
        <v>0</v>
      </c>
      <c r="N221" s="64">
        <f t="shared" si="38"/>
        <v>0</v>
      </c>
      <c r="O221" s="64">
        <f t="shared" si="39"/>
        <v>0</v>
      </c>
      <c r="P221" s="64">
        <f t="shared" si="40"/>
        <v>0</v>
      </c>
      <c r="Q221" s="65" t="str">
        <f t="shared" si="41"/>
        <v/>
      </c>
      <c r="R221" s="66" t="str">
        <f t="shared" si="42"/>
        <v>STOCKOUT</v>
      </c>
      <c r="S221" s="66" t="str">
        <f t="shared" si="43"/>
        <v>N/A</v>
      </c>
      <c r="T221" s="60"/>
    </row>
    <row r="222" spans="1:20" ht="16.5" customHeight="1" x14ac:dyDescent="0.35">
      <c r="A222" s="72" t="str">
        <f>IF(JAN_26!A222="","",JAN_26!A222)</f>
        <v>Spasfon Injetion</v>
      </c>
      <c r="B222" s="72" t="str">
        <f>IF(JAN_26!B222="","",JAN_26!B222)</f>
        <v>amp</v>
      </c>
      <c r="C222" s="55">
        <f>IF(JAN_26!C222="","",JAN_26!C222)</f>
        <v>500</v>
      </c>
      <c r="D222" s="55">
        <f>IF(SEP_26!A222="","",SEP_26!F222)</f>
        <v>0</v>
      </c>
      <c r="E222" s="61"/>
      <c r="F222" s="55">
        <f t="shared" si="33"/>
        <v>0</v>
      </c>
      <c r="G222" s="61"/>
      <c r="H222" s="61"/>
      <c r="I222" s="55">
        <f t="shared" si="34"/>
        <v>0</v>
      </c>
      <c r="J222" s="55" t="str">
        <f t="shared" si="35"/>
        <v/>
      </c>
      <c r="K222" s="55">
        <f t="shared" si="36"/>
        <v>0</v>
      </c>
      <c r="L222" s="55">
        <f t="shared" si="37"/>
        <v>0</v>
      </c>
      <c r="M222" s="67">
        <f>IF(A222="",0,(IF(ISNUMBER(AUG_26!G222),AUG_26!G222,0)+IF(ISNUMBER(SEP_26!G222),SEP_26!G222,0)+IF(ISNUMBER(OCT_26!G222),OCT_26!G222,0))/3)</f>
        <v>0</v>
      </c>
      <c r="N222" s="67">
        <f t="shared" si="38"/>
        <v>0</v>
      </c>
      <c r="O222" s="67">
        <f t="shared" si="39"/>
        <v>0</v>
      </c>
      <c r="P222" s="67">
        <f t="shared" si="40"/>
        <v>0</v>
      </c>
      <c r="Q222" s="68" t="str">
        <f t="shared" si="41"/>
        <v/>
      </c>
      <c r="R222" s="69" t="str">
        <f t="shared" si="42"/>
        <v>STOCKOUT</v>
      </c>
      <c r="S222" s="69" t="str">
        <f t="shared" si="43"/>
        <v>N/A</v>
      </c>
      <c r="T222" s="60"/>
    </row>
    <row r="223" spans="1:20" ht="16.5" customHeight="1" x14ac:dyDescent="0.35">
      <c r="A223" s="71" t="str">
        <f>IF(JAN_26!A223="","",JAN_26!A223)</f>
        <v>spasfon suppo</v>
      </c>
      <c r="B223" s="71" t="str">
        <f>IF(JAN_26!B223="","",JAN_26!B223)</f>
        <v>suppo</v>
      </c>
      <c r="C223" s="53">
        <f>IF(JAN_26!C223="","",JAN_26!C223)</f>
        <v>250</v>
      </c>
      <c r="D223" s="53">
        <f>IF(SEP_26!A223="","",SEP_26!F223)</f>
        <v>0</v>
      </c>
      <c r="E223" s="61"/>
      <c r="F223" s="53">
        <f t="shared" si="33"/>
        <v>0</v>
      </c>
      <c r="G223" s="61"/>
      <c r="H223" s="61"/>
      <c r="I223" s="53">
        <f t="shared" si="34"/>
        <v>0</v>
      </c>
      <c r="J223" s="53" t="str">
        <f t="shared" si="35"/>
        <v/>
      </c>
      <c r="K223" s="53">
        <f t="shared" si="36"/>
        <v>0</v>
      </c>
      <c r="L223" s="53">
        <f t="shared" si="37"/>
        <v>0</v>
      </c>
      <c r="M223" s="64">
        <f>IF(A223="",0,(IF(ISNUMBER(AUG_26!G223),AUG_26!G223,0)+IF(ISNUMBER(SEP_26!G223),SEP_26!G223,0)+IF(ISNUMBER(OCT_26!G223),OCT_26!G223,0))/3)</f>
        <v>0</v>
      </c>
      <c r="N223" s="64">
        <f t="shared" si="38"/>
        <v>0</v>
      </c>
      <c r="O223" s="64">
        <f t="shared" si="39"/>
        <v>0</v>
      </c>
      <c r="P223" s="64">
        <f t="shared" si="40"/>
        <v>0</v>
      </c>
      <c r="Q223" s="65" t="str">
        <f t="shared" si="41"/>
        <v/>
      </c>
      <c r="R223" s="66" t="str">
        <f t="shared" si="42"/>
        <v>STOCKOUT</v>
      </c>
      <c r="S223" s="66" t="str">
        <f t="shared" si="43"/>
        <v>N/A</v>
      </c>
      <c r="T223" s="60"/>
    </row>
    <row r="224" spans="1:20" ht="16.5" customHeight="1" x14ac:dyDescent="0.35">
      <c r="A224" s="72" t="str">
        <f>IF(JAN_26!A224="","",JAN_26!A224)</f>
        <v>Spasfon tab</v>
      </c>
      <c r="B224" s="72" t="str">
        <f>IF(JAN_26!B224="","",JAN_26!B224)</f>
        <v>tab</v>
      </c>
      <c r="C224" s="55">
        <f>IF(JAN_26!C224="","",JAN_26!C224)</f>
        <v>90</v>
      </c>
      <c r="D224" s="55">
        <f>IF(SEP_26!A224="","",SEP_26!F224)</f>
        <v>0</v>
      </c>
      <c r="E224" s="61"/>
      <c r="F224" s="55">
        <f t="shared" si="33"/>
        <v>0</v>
      </c>
      <c r="G224" s="61"/>
      <c r="H224" s="61"/>
      <c r="I224" s="55">
        <f t="shared" si="34"/>
        <v>0</v>
      </c>
      <c r="J224" s="55" t="str">
        <f t="shared" si="35"/>
        <v/>
      </c>
      <c r="K224" s="55">
        <f t="shared" si="36"/>
        <v>0</v>
      </c>
      <c r="L224" s="55">
        <f t="shared" si="37"/>
        <v>0</v>
      </c>
      <c r="M224" s="67">
        <f>IF(A224="",0,(IF(ISNUMBER(AUG_26!G224),AUG_26!G224,0)+IF(ISNUMBER(SEP_26!G224),SEP_26!G224,0)+IF(ISNUMBER(OCT_26!G224),OCT_26!G224,0))/3)</f>
        <v>0</v>
      </c>
      <c r="N224" s="67">
        <f t="shared" si="38"/>
        <v>0</v>
      </c>
      <c r="O224" s="67">
        <f t="shared" si="39"/>
        <v>0</v>
      </c>
      <c r="P224" s="67">
        <f t="shared" si="40"/>
        <v>0</v>
      </c>
      <c r="Q224" s="68" t="str">
        <f t="shared" si="41"/>
        <v/>
      </c>
      <c r="R224" s="69" t="str">
        <f t="shared" si="42"/>
        <v>STOCKOUT</v>
      </c>
      <c r="S224" s="69" t="str">
        <f t="shared" si="43"/>
        <v>N/A</v>
      </c>
      <c r="T224" s="60"/>
    </row>
    <row r="225" spans="1:20" ht="16.5" customHeight="1" x14ac:dyDescent="0.35">
      <c r="A225" s="71" t="str">
        <f>IF(JAN_26!A225="","",JAN_26!A225)</f>
        <v>sterile gloves</v>
      </c>
      <c r="B225" s="71" t="str">
        <f>IF(JAN_26!B225="","",JAN_26!B225)</f>
        <v>item</v>
      </c>
      <c r="C225" s="53">
        <f>IF(JAN_26!C225="","",JAN_26!C225)</f>
        <v>300</v>
      </c>
      <c r="D225" s="53">
        <f>IF(SEP_26!A225="","",SEP_26!F225)</f>
        <v>0</v>
      </c>
      <c r="E225" s="61"/>
      <c r="F225" s="53">
        <f t="shared" si="33"/>
        <v>0</v>
      </c>
      <c r="G225" s="61"/>
      <c r="H225" s="61"/>
      <c r="I225" s="53">
        <f t="shared" si="34"/>
        <v>0</v>
      </c>
      <c r="J225" s="53" t="str">
        <f t="shared" si="35"/>
        <v/>
      </c>
      <c r="K225" s="53">
        <f t="shared" si="36"/>
        <v>0</v>
      </c>
      <c r="L225" s="53">
        <f t="shared" si="37"/>
        <v>0</v>
      </c>
      <c r="M225" s="64">
        <f>IF(A225="",0,(IF(ISNUMBER(AUG_26!G225),AUG_26!G225,0)+IF(ISNUMBER(SEP_26!G225),SEP_26!G225,0)+IF(ISNUMBER(OCT_26!G225),OCT_26!G225,0))/3)</f>
        <v>0</v>
      </c>
      <c r="N225" s="64">
        <f t="shared" si="38"/>
        <v>0</v>
      </c>
      <c r="O225" s="64">
        <f t="shared" si="39"/>
        <v>0</v>
      </c>
      <c r="P225" s="64">
        <f t="shared" si="40"/>
        <v>0</v>
      </c>
      <c r="Q225" s="65" t="str">
        <f t="shared" si="41"/>
        <v/>
      </c>
      <c r="R225" s="66" t="str">
        <f t="shared" si="42"/>
        <v>STOCKOUT</v>
      </c>
      <c r="S225" s="66" t="str">
        <f t="shared" si="43"/>
        <v>N/A</v>
      </c>
      <c r="T225" s="60"/>
    </row>
    <row r="226" spans="1:20" ht="16.5" customHeight="1" x14ac:dyDescent="0.35">
      <c r="A226" s="72" t="str">
        <f>IF(JAN_26!A226="","",JAN_26!A226)</f>
        <v>sterile water</v>
      </c>
      <c r="B226" s="72" t="str">
        <f>IF(JAN_26!B226="","",JAN_26!B226)</f>
        <v>amp</v>
      </c>
      <c r="C226" s="55">
        <f>IF(JAN_26!C226="","",JAN_26!C226)</f>
        <v>100</v>
      </c>
      <c r="D226" s="55">
        <f>IF(SEP_26!A226="","",SEP_26!F226)</f>
        <v>111</v>
      </c>
      <c r="E226" s="61"/>
      <c r="F226" s="55">
        <f t="shared" si="33"/>
        <v>111</v>
      </c>
      <c r="G226" s="61"/>
      <c r="H226" s="61"/>
      <c r="I226" s="55">
        <f t="shared" si="34"/>
        <v>0</v>
      </c>
      <c r="J226" s="55" t="str">
        <f t="shared" si="35"/>
        <v/>
      </c>
      <c r="K226" s="55">
        <f t="shared" si="36"/>
        <v>0</v>
      </c>
      <c r="L226" s="55">
        <f t="shared" si="37"/>
        <v>11100</v>
      </c>
      <c r="M226" s="67">
        <f>IF(A226="",0,(IF(ISNUMBER(AUG_26!G226),AUG_26!G226,0)+IF(ISNUMBER(SEP_26!G226),SEP_26!G226,0)+IF(ISNUMBER(OCT_26!G226),OCT_26!G226,0))/3)</f>
        <v>0</v>
      </c>
      <c r="N226" s="67">
        <f t="shared" si="38"/>
        <v>0</v>
      </c>
      <c r="O226" s="67">
        <f t="shared" si="39"/>
        <v>0</v>
      </c>
      <c r="P226" s="67">
        <f t="shared" si="40"/>
        <v>0</v>
      </c>
      <c r="Q226" s="68" t="str">
        <f t="shared" si="41"/>
        <v/>
      </c>
      <c r="R226" s="69" t="str">
        <f t="shared" si="42"/>
        <v>OVERSTOCK</v>
      </c>
      <c r="S226" s="69" t="str">
        <f t="shared" si="43"/>
        <v>N/A</v>
      </c>
      <c r="T226" s="60"/>
    </row>
    <row r="227" spans="1:20" ht="16.5" customHeight="1" x14ac:dyDescent="0.35">
      <c r="A227" s="71" t="str">
        <f>IF(JAN_26!A227="","",JAN_26!A227)</f>
        <v>sucture material (Nylon)</v>
      </c>
      <c r="B227" s="71" t="str">
        <f>IF(JAN_26!B227="","",JAN_26!B227)</f>
        <v>item</v>
      </c>
      <c r="C227" s="53">
        <f>IF(JAN_26!C227="","",JAN_26!C227)</f>
        <v>1000</v>
      </c>
      <c r="D227" s="53">
        <f>IF(SEP_26!A227="","",SEP_26!F227)</f>
        <v>24</v>
      </c>
      <c r="E227" s="61"/>
      <c r="F227" s="53">
        <f t="shared" si="33"/>
        <v>24</v>
      </c>
      <c r="G227" s="61"/>
      <c r="H227" s="61"/>
      <c r="I227" s="53">
        <f t="shared" si="34"/>
        <v>0</v>
      </c>
      <c r="J227" s="53" t="str">
        <f t="shared" si="35"/>
        <v/>
      </c>
      <c r="K227" s="53">
        <f t="shared" si="36"/>
        <v>0</v>
      </c>
      <c r="L227" s="53">
        <f t="shared" si="37"/>
        <v>24000</v>
      </c>
      <c r="M227" s="64">
        <f>IF(A227="",0,(IF(ISNUMBER(AUG_26!G227),AUG_26!G227,0)+IF(ISNUMBER(SEP_26!G227),SEP_26!G227,0)+IF(ISNUMBER(OCT_26!G227),OCT_26!G227,0))/3)</f>
        <v>0</v>
      </c>
      <c r="N227" s="64">
        <f t="shared" si="38"/>
        <v>0</v>
      </c>
      <c r="O227" s="64">
        <f t="shared" si="39"/>
        <v>0</v>
      </c>
      <c r="P227" s="64">
        <f t="shared" si="40"/>
        <v>0</v>
      </c>
      <c r="Q227" s="65" t="str">
        <f t="shared" si="41"/>
        <v/>
      </c>
      <c r="R227" s="66" t="str">
        <f t="shared" si="42"/>
        <v>OVERSTOCK</v>
      </c>
      <c r="S227" s="66" t="str">
        <f t="shared" si="43"/>
        <v>N/A</v>
      </c>
      <c r="T227" s="60"/>
    </row>
    <row r="228" spans="1:20" ht="16.5" customHeight="1" x14ac:dyDescent="0.35">
      <c r="A228" s="72" t="str">
        <f>IF(JAN_26!A228="","",JAN_26!A228)</f>
        <v>sucture material (vicryl 2.0)</v>
      </c>
      <c r="B228" s="72" t="str">
        <f>IF(JAN_26!B228="","",JAN_26!B228)</f>
        <v>item</v>
      </c>
      <c r="C228" s="55">
        <f>IF(JAN_26!C228="","",JAN_26!C228)</f>
        <v>2000</v>
      </c>
      <c r="D228" s="55">
        <f>IF(SEP_26!A228="","",SEP_26!F228)</f>
        <v>0</v>
      </c>
      <c r="E228" s="61"/>
      <c r="F228" s="55">
        <f t="shared" si="33"/>
        <v>0</v>
      </c>
      <c r="G228" s="61"/>
      <c r="H228" s="61"/>
      <c r="I228" s="55">
        <f t="shared" si="34"/>
        <v>0</v>
      </c>
      <c r="J228" s="55" t="str">
        <f t="shared" si="35"/>
        <v/>
      </c>
      <c r="K228" s="55">
        <f t="shared" si="36"/>
        <v>0</v>
      </c>
      <c r="L228" s="55">
        <f t="shared" si="37"/>
        <v>0</v>
      </c>
      <c r="M228" s="67">
        <f>IF(A228="",0,(IF(ISNUMBER(AUG_26!G228),AUG_26!G228,0)+IF(ISNUMBER(SEP_26!G228),SEP_26!G228,0)+IF(ISNUMBER(OCT_26!G228),OCT_26!G228,0))/3)</f>
        <v>0</v>
      </c>
      <c r="N228" s="67">
        <f t="shared" si="38"/>
        <v>0</v>
      </c>
      <c r="O228" s="67">
        <f t="shared" si="39"/>
        <v>0</v>
      </c>
      <c r="P228" s="67">
        <f t="shared" si="40"/>
        <v>0</v>
      </c>
      <c r="Q228" s="68" t="str">
        <f t="shared" si="41"/>
        <v/>
      </c>
      <c r="R228" s="69" t="str">
        <f t="shared" si="42"/>
        <v>STOCKOUT</v>
      </c>
      <c r="S228" s="69" t="str">
        <f t="shared" si="43"/>
        <v>N/A</v>
      </c>
      <c r="T228" s="60"/>
    </row>
    <row r="229" spans="1:20" ht="16.5" customHeight="1" x14ac:dyDescent="0.35">
      <c r="A229" s="71" t="str">
        <f>IF(JAN_26!A229="","",JAN_26!A229)</f>
        <v>surgical blade</v>
      </c>
      <c r="B229" s="71" t="str">
        <f>IF(JAN_26!B229="","",JAN_26!B229)</f>
        <v>item</v>
      </c>
      <c r="C229" s="53">
        <f>IF(JAN_26!C229="","",JAN_26!C229)</f>
        <v>50</v>
      </c>
      <c r="D229" s="53">
        <f>IF(SEP_26!A229="","",SEP_26!F229)</f>
        <v>88</v>
      </c>
      <c r="E229" s="61"/>
      <c r="F229" s="53">
        <f t="shared" si="33"/>
        <v>88</v>
      </c>
      <c r="G229" s="61"/>
      <c r="H229" s="61"/>
      <c r="I229" s="53">
        <f t="shared" si="34"/>
        <v>0</v>
      </c>
      <c r="J229" s="53" t="str">
        <f t="shared" si="35"/>
        <v/>
      </c>
      <c r="K229" s="53">
        <f t="shared" si="36"/>
        <v>0</v>
      </c>
      <c r="L229" s="53">
        <f t="shared" si="37"/>
        <v>4400</v>
      </c>
      <c r="M229" s="64">
        <f>IF(A229="",0,(IF(ISNUMBER(AUG_26!G229),AUG_26!G229,0)+IF(ISNUMBER(SEP_26!G229),SEP_26!G229,0)+IF(ISNUMBER(OCT_26!G229),OCT_26!G229,0))/3)</f>
        <v>0</v>
      </c>
      <c r="N229" s="64">
        <f t="shared" si="38"/>
        <v>0</v>
      </c>
      <c r="O229" s="64">
        <f t="shared" si="39"/>
        <v>0</v>
      </c>
      <c r="P229" s="64">
        <f t="shared" si="40"/>
        <v>0</v>
      </c>
      <c r="Q229" s="65" t="str">
        <f t="shared" si="41"/>
        <v/>
      </c>
      <c r="R229" s="66" t="str">
        <f t="shared" si="42"/>
        <v>OVERSTOCK</v>
      </c>
      <c r="S229" s="66" t="str">
        <f t="shared" si="43"/>
        <v>N/A</v>
      </c>
      <c r="T229" s="60"/>
    </row>
    <row r="230" spans="1:20" ht="16.5" customHeight="1" x14ac:dyDescent="0.35">
      <c r="A230" s="72" t="str">
        <f>IF(JAN_26!A230="","",JAN_26!A230)</f>
        <v>syringe</v>
      </c>
      <c r="B230" s="72" t="str">
        <f>IF(JAN_26!B230="","",JAN_26!B230)</f>
        <v>item</v>
      </c>
      <c r="C230" s="55">
        <f>IF(JAN_26!C230="","",JAN_26!C230)</f>
        <v>100</v>
      </c>
      <c r="D230" s="55">
        <f>IF(SEP_26!A230="","",SEP_26!F230)</f>
        <v>18</v>
      </c>
      <c r="E230" s="61"/>
      <c r="F230" s="55">
        <f t="shared" si="33"/>
        <v>18</v>
      </c>
      <c r="G230" s="61"/>
      <c r="H230" s="61"/>
      <c r="I230" s="55">
        <f t="shared" si="34"/>
        <v>0</v>
      </c>
      <c r="J230" s="55" t="str">
        <f t="shared" si="35"/>
        <v/>
      </c>
      <c r="K230" s="55">
        <f t="shared" si="36"/>
        <v>0</v>
      </c>
      <c r="L230" s="55">
        <f t="shared" si="37"/>
        <v>1800</v>
      </c>
      <c r="M230" s="67">
        <f>IF(A230="",0,(IF(ISNUMBER(AUG_26!G230),AUG_26!G230,0)+IF(ISNUMBER(SEP_26!G230),SEP_26!G230,0)+IF(ISNUMBER(OCT_26!G230),OCT_26!G230,0))/3)</f>
        <v>0</v>
      </c>
      <c r="N230" s="67">
        <f t="shared" si="38"/>
        <v>0</v>
      </c>
      <c r="O230" s="67">
        <f t="shared" si="39"/>
        <v>0</v>
      </c>
      <c r="P230" s="67">
        <f t="shared" si="40"/>
        <v>0</v>
      </c>
      <c r="Q230" s="68" t="str">
        <f t="shared" si="41"/>
        <v/>
      </c>
      <c r="R230" s="69" t="str">
        <f t="shared" si="42"/>
        <v>OVERSTOCK</v>
      </c>
      <c r="S230" s="69" t="str">
        <f t="shared" si="43"/>
        <v>N/A</v>
      </c>
      <c r="T230" s="60"/>
    </row>
    <row r="231" spans="1:20" ht="16.5" customHeight="1" x14ac:dyDescent="0.35">
      <c r="A231" s="71" t="str">
        <f>IF(JAN_26!A231="","",JAN_26!A231)</f>
        <v>Thiopental sodium 1g inj</v>
      </c>
      <c r="B231" s="71" t="str">
        <f>IF(JAN_26!B231="","",JAN_26!B231)</f>
        <v>inj</v>
      </c>
      <c r="C231" s="53" t="str">
        <f>IF(JAN_26!C231="","",JAN_26!C231)</f>
        <v/>
      </c>
      <c r="D231" s="53">
        <f>IF(SEP_26!A231="","",SEP_26!F231)</f>
        <v>20</v>
      </c>
      <c r="E231" s="61"/>
      <c r="F231" s="53">
        <f t="shared" si="33"/>
        <v>20</v>
      </c>
      <c r="G231" s="61"/>
      <c r="H231" s="61"/>
      <c r="I231" s="53">
        <f t="shared" si="34"/>
        <v>0</v>
      </c>
      <c r="J231" s="53" t="str">
        <f t="shared" si="35"/>
        <v/>
      </c>
      <c r="K231" s="53">
        <f t="shared" si="36"/>
        <v>0</v>
      </c>
      <c r="L231" s="53">
        <f t="shared" si="37"/>
        <v>0</v>
      </c>
      <c r="M231" s="64">
        <f>IF(A231="",0,(IF(ISNUMBER(AUG_26!G231),AUG_26!G231,0)+IF(ISNUMBER(SEP_26!G231),SEP_26!G231,0)+IF(ISNUMBER(OCT_26!G231),OCT_26!G231,0))/3)</f>
        <v>0</v>
      </c>
      <c r="N231" s="64">
        <f t="shared" si="38"/>
        <v>0</v>
      </c>
      <c r="O231" s="64">
        <f t="shared" si="39"/>
        <v>0</v>
      </c>
      <c r="P231" s="64">
        <f t="shared" si="40"/>
        <v>0</v>
      </c>
      <c r="Q231" s="65" t="str">
        <f t="shared" si="41"/>
        <v/>
      </c>
      <c r="R231" s="66" t="str">
        <f t="shared" si="42"/>
        <v>OVERSTOCK</v>
      </c>
      <c r="S231" s="66" t="str">
        <f t="shared" si="43"/>
        <v>N/A</v>
      </c>
      <c r="T231" s="60"/>
    </row>
    <row r="232" spans="1:20" ht="16.5" customHeight="1" x14ac:dyDescent="0.35">
      <c r="A232" s="72" t="str">
        <f>IF(JAN_26!A232="","",JAN_26!A232)</f>
        <v>Tramadol Inject</v>
      </c>
      <c r="B232" s="72" t="str">
        <f>IF(JAN_26!B232="","",JAN_26!B232)</f>
        <v>amp</v>
      </c>
      <c r="C232" s="55">
        <f>IF(JAN_26!C232="","",JAN_26!C232)</f>
        <v>500</v>
      </c>
      <c r="D232" s="55">
        <f>IF(SEP_26!A232="","",SEP_26!F232)</f>
        <v>0</v>
      </c>
      <c r="E232" s="61"/>
      <c r="F232" s="55">
        <f t="shared" si="33"/>
        <v>0</v>
      </c>
      <c r="G232" s="61"/>
      <c r="H232" s="61"/>
      <c r="I232" s="55">
        <f t="shared" si="34"/>
        <v>0</v>
      </c>
      <c r="J232" s="55" t="str">
        <f t="shared" si="35"/>
        <v/>
      </c>
      <c r="K232" s="55">
        <f t="shared" si="36"/>
        <v>0</v>
      </c>
      <c r="L232" s="55">
        <f t="shared" si="37"/>
        <v>0</v>
      </c>
      <c r="M232" s="67">
        <f>IF(A232="",0,(IF(ISNUMBER(AUG_26!G232),AUG_26!G232,0)+IF(ISNUMBER(SEP_26!G232),SEP_26!G232,0)+IF(ISNUMBER(OCT_26!G232),OCT_26!G232,0))/3)</f>
        <v>0</v>
      </c>
      <c r="N232" s="67">
        <f t="shared" si="38"/>
        <v>0</v>
      </c>
      <c r="O232" s="67">
        <f t="shared" si="39"/>
        <v>0</v>
      </c>
      <c r="P232" s="67">
        <f t="shared" si="40"/>
        <v>0</v>
      </c>
      <c r="Q232" s="68" t="str">
        <f t="shared" si="41"/>
        <v/>
      </c>
      <c r="R232" s="69" t="str">
        <f t="shared" si="42"/>
        <v>STOCKOUT</v>
      </c>
      <c r="S232" s="69" t="str">
        <f t="shared" si="43"/>
        <v>N/A</v>
      </c>
      <c r="T232" s="60"/>
    </row>
    <row r="233" spans="1:20" ht="16.5" customHeight="1" x14ac:dyDescent="0.35">
      <c r="A233" s="71" t="str">
        <f>IF(JAN_26!A233="","",JAN_26!A233)</f>
        <v>Tretracycline eye oitment</v>
      </c>
      <c r="B233" s="71" t="str">
        <f>IF(JAN_26!B233="","",JAN_26!B233)</f>
        <v>tab</v>
      </c>
      <c r="C233" s="53">
        <f>IF(JAN_26!C233="","",JAN_26!C233)</f>
        <v>500</v>
      </c>
      <c r="D233" s="53">
        <f>IF(SEP_26!A233="","",SEP_26!F233)</f>
        <v>0</v>
      </c>
      <c r="E233" s="61"/>
      <c r="F233" s="53">
        <f t="shared" si="33"/>
        <v>0</v>
      </c>
      <c r="G233" s="61"/>
      <c r="H233" s="61"/>
      <c r="I233" s="53">
        <f t="shared" si="34"/>
        <v>0</v>
      </c>
      <c r="J233" s="53" t="str">
        <f t="shared" si="35"/>
        <v/>
      </c>
      <c r="K233" s="53">
        <f t="shared" si="36"/>
        <v>0</v>
      </c>
      <c r="L233" s="53">
        <f t="shared" si="37"/>
        <v>0</v>
      </c>
      <c r="M233" s="64">
        <f>IF(A233="",0,(IF(ISNUMBER(AUG_26!G233),AUG_26!G233,0)+IF(ISNUMBER(SEP_26!G233),SEP_26!G233,0)+IF(ISNUMBER(OCT_26!G233),OCT_26!G233,0))/3)</f>
        <v>0</v>
      </c>
      <c r="N233" s="64">
        <f t="shared" si="38"/>
        <v>0</v>
      </c>
      <c r="O233" s="64">
        <f t="shared" si="39"/>
        <v>0</v>
      </c>
      <c r="P233" s="64">
        <f t="shared" si="40"/>
        <v>0</v>
      </c>
      <c r="Q233" s="65" t="str">
        <f t="shared" si="41"/>
        <v/>
      </c>
      <c r="R233" s="66" t="str">
        <f t="shared" si="42"/>
        <v>STOCKOUT</v>
      </c>
      <c r="S233" s="66" t="str">
        <f t="shared" si="43"/>
        <v>N/A</v>
      </c>
      <c r="T233" s="60"/>
    </row>
    <row r="234" spans="1:20" ht="16.5" customHeight="1" x14ac:dyDescent="0.35">
      <c r="A234" s="72" t="str">
        <f>IF(JAN_26!A234="","",JAN_26!A234)</f>
        <v>Triam-denk inj</v>
      </c>
      <c r="B234" s="72" t="str">
        <f>IF(JAN_26!B234="","",JAN_26!B234)</f>
        <v>amp</v>
      </c>
      <c r="C234" s="55">
        <f>IF(JAN_26!C234="","",JAN_26!C234)</f>
        <v>2000</v>
      </c>
      <c r="D234" s="55">
        <f>IF(SEP_26!A234="","",SEP_26!F234)</f>
        <v>0</v>
      </c>
      <c r="E234" s="61"/>
      <c r="F234" s="55">
        <f t="shared" si="33"/>
        <v>0</v>
      </c>
      <c r="G234" s="61"/>
      <c r="H234" s="61"/>
      <c r="I234" s="55">
        <f t="shared" si="34"/>
        <v>0</v>
      </c>
      <c r="J234" s="55" t="str">
        <f t="shared" si="35"/>
        <v/>
      </c>
      <c r="K234" s="55">
        <f t="shared" si="36"/>
        <v>0</v>
      </c>
      <c r="L234" s="55">
        <f t="shared" si="37"/>
        <v>0</v>
      </c>
      <c r="M234" s="67">
        <f>IF(A234="",0,(IF(ISNUMBER(AUG_26!G234),AUG_26!G234,0)+IF(ISNUMBER(SEP_26!G234),SEP_26!G234,0)+IF(ISNUMBER(OCT_26!G234),OCT_26!G234,0))/3)</f>
        <v>0</v>
      </c>
      <c r="N234" s="67">
        <f t="shared" si="38"/>
        <v>0</v>
      </c>
      <c r="O234" s="67">
        <f t="shared" si="39"/>
        <v>0</v>
      </c>
      <c r="P234" s="67">
        <f t="shared" si="40"/>
        <v>0</v>
      </c>
      <c r="Q234" s="68" t="str">
        <f t="shared" si="41"/>
        <v/>
      </c>
      <c r="R234" s="69" t="str">
        <f t="shared" si="42"/>
        <v>STOCKOUT</v>
      </c>
      <c r="S234" s="69" t="str">
        <f t="shared" si="43"/>
        <v>N/A</v>
      </c>
      <c r="T234" s="60"/>
    </row>
    <row r="235" spans="1:20" ht="16.5" customHeight="1" x14ac:dyDescent="0.35">
      <c r="A235" s="71" t="str">
        <f>IF(JAN_26!A235="","",JAN_26!A235)</f>
        <v>tribact</v>
      </c>
      <c r="B235" s="71" t="str">
        <f>IF(JAN_26!B235="","",JAN_26!B235)</f>
        <v>tab</v>
      </c>
      <c r="C235" s="53">
        <f>IF(JAN_26!C235="","",JAN_26!C235)</f>
        <v>1500</v>
      </c>
      <c r="D235" s="53">
        <f>IF(SEP_26!A235="","",SEP_26!F235)</f>
        <v>0</v>
      </c>
      <c r="E235" s="61"/>
      <c r="F235" s="53">
        <f t="shared" si="33"/>
        <v>0</v>
      </c>
      <c r="G235" s="61"/>
      <c r="H235" s="61"/>
      <c r="I235" s="53">
        <f t="shared" si="34"/>
        <v>0</v>
      </c>
      <c r="J235" s="53" t="str">
        <f t="shared" si="35"/>
        <v/>
      </c>
      <c r="K235" s="53">
        <f t="shared" si="36"/>
        <v>0</v>
      </c>
      <c r="L235" s="53">
        <f t="shared" si="37"/>
        <v>0</v>
      </c>
      <c r="M235" s="64">
        <f>IF(A235="",0,(IF(ISNUMBER(AUG_26!G235),AUG_26!G235,0)+IF(ISNUMBER(SEP_26!G235),SEP_26!G235,0)+IF(ISNUMBER(OCT_26!G235),OCT_26!G235,0))/3)</f>
        <v>0</v>
      </c>
      <c r="N235" s="64">
        <f t="shared" si="38"/>
        <v>0</v>
      </c>
      <c r="O235" s="64">
        <f t="shared" si="39"/>
        <v>0</v>
      </c>
      <c r="P235" s="64">
        <f t="shared" si="40"/>
        <v>0</v>
      </c>
      <c r="Q235" s="65" t="str">
        <f t="shared" si="41"/>
        <v/>
      </c>
      <c r="R235" s="66" t="str">
        <f t="shared" si="42"/>
        <v>STOCKOUT</v>
      </c>
      <c r="S235" s="66" t="str">
        <f t="shared" si="43"/>
        <v>N/A</v>
      </c>
      <c r="T235" s="60"/>
    </row>
    <row r="236" spans="1:20" ht="16.5" customHeight="1" x14ac:dyDescent="0.35">
      <c r="A236" s="72" t="str">
        <f>IF(JAN_26!A236="","",JAN_26!A236)</f>
        <v>Trimadol capsules (50mg)</v>
      </c>
      <c r="B236" s="72" t="str">
        <f>IF(JAN_26!B236="","",JAN_26!B236)</f>
        <v>tab</v>
      </c>
      <c r="C236" s="55">
        <f>IF(JAN_26!C236="","",JAN_26!C236)</f>
        <v>50</v>
      </c>
      <c r="D236" s="55">
        <f>IF(SEP_26!A236="","",SEP_26!F236)</f>
        <v>0</v>
      </c>
      <c r="E236" s="61"/>
      <c r="F236" s="55">
        <f t="shared" si="33"/>
        <v>0</v>
      </c>
      <c r="G236" s="61"/>
      <c r="H236" s="61"/>
      <c r="I236" s="55">
        <f t="shared" si="34"/>
        <v>0</v>
      </c>
      <c r="J236" s="55" t="str">
        <f t="shared" si="35"/>
        <v/>
      </c>
      <c r="K236" s="55">
        <f t="shared" si="36"/>
        <v>0</v>
      </c>
      <c r="L236" s="55">
        <f t="shared" si="37"/>
        <v>0</v>
      </c>
      <c r="M236" s="67">
        <f>IF(A236="",0,(IF(ISNUMBER(AUG_26!G236),AUG_26!G236,0)+IF(ISNUMBER(SEP_26!G236),SEP_26!G236,0)+IF(ISNUMBER(OCT_26!G236),OCT_26!G236,0))/3)</f>
        <v>0</v>
      </c>
      <c r="N236" s="67">
        <f t="shared" si="38"/>
        <v>0</v>
      </c>
      <c r="O236" s="67">
        <f t="shared" si="39"/>
        <v>0</v>
      </c>
      <c r="P236" s="67">
        <f t="shared" si="40"/>
        <v>0</v>
      </c>
      <c r="Q236" s="68" t="str">
        <f t="shared" si="41"/>
        <v/>
      </c>
      <c r="R236" s="69" t="str">
        <f t="shared" si="42"/>
        <v>STOCKOUT</v>
      </c>
      <c r="S236" s="69" t="str">
        <f t="shared" si="43"/>
        <v>N/A</v>
      </c>
      <c r="T236" s="60"/>
    </row>
    <row r="237" spans="1:20" ht="16.5" customHeight="1" x14ac:dyDescent="0.35">
      <c r="A237" s="71" t="str">
        <f>IF(JAN_26!A237="","",JAN_26!A237)</f>
        <v>Unversterol sp</v>
      </c>
      <c r="B237" s="71" t="str">
        <f>IF(JAN_26!B237="","",JAN_26!B237)</f>
        <v>bottle</v>
      </c>
      <c r="C237" s="53">
        <f>IF(JAN_26!C237="","",JAN_26!C237)</f>
        <v>1800</v>
      </c>
      <c r="D237" s="53">
        <f>IF(SEP_26!A237="","",SEP_26!F237)</f>
        <v>0</v>
      </c>
      <c r="E237" s="61"/>
      <c r="F237" s="53">
        <f t="shared" si="33"/>
        <v>0</v>
      </c>
      <c r="G237" s="61"/>
      <c r="H237" s="61"/>
      <c r="I237" s="53">
        <f t="shared" si="34"/>
        <v>0</v>
      </c>
      <c r="J237" s="53" t="str">
        <f t="shared" si="35"/>
        <v/>
      </c>
      <c r="K237" s="53">
        <f t="shared" si="36"/>
        <v>0</v>
      </c>
      <c r="L237" s="53">
        <f t="shared" si="37"/>
        <v>0</v>
      </c>
      <c r="M237" s="64">
        <f>IF(A237="",0,(IF(ISNUMBER(AUG_26!G237),AUG_26!G237,0)+IF(ISNUMBER(SEP_26!G237),SEP_26!G237,0)+IF(ISNUMBER(OCT_26!G237),OCT_26!G237,0))/3)</f>
        <v>0</v>
      </c>
      <c r="N237" s="64">
        <f t="shared" si="38"/>
        <v>0</v>
      </c>
      <c r="O237" s="64">
        <f t="shared" si="39"/>
        <v>0</v>
      </c>
      <c r="P237" s="64">
        <f t="shared" si="40"/>
        <v>0</v>
      </c>
      <c r="Q237" s="65" t="str">
        <f t="shared" si="41"/>
        <v/>
      </c>
      <c r="R237" s="66" t="str">
        <f t="shared" si="42"/>
        <v>STOCKOUT</v>
      </c>
      <c r="S237" s="66" t="str">
        <f t="shared" si="43"/>
        <v>N/A</v>
      </c>
      <c r="T237" s="60"/>
    </row>
    <row r="238" spans="1:20" ht="16.5" customHeight="1" x14ac:dyDescent="0.35">
      <c r="A238" s="72" t="str">
        <f>IF(JAN_26!A238="","",JAN_26!A238)</f>
        <v>urinary catheter</v>
      </c>
      <c r="B238" s="72" t="str">
        <f>IF(JAN_26!B238="","",JAN_26!B238)</f>
        <v/>
      </c>
      <c r="C238" s="55">
        <f>IF(JAN_26!C238="","",JAN_26!C238)</f>
        <v>1000</v>
      </c>
      <c r="D238" s="55">
        <f>IF(SEP_26!A238="","",SEP_26!F238)</f>
        <v>0</v>
      </c>
      <c r="E238" s="61"/>
      <c r="F238" s="55">
        <f t="shared" si="33"/>
        <v>0</v>
      </c>
      <c r="G238" s="61"/>
      <c r="H238" s="61"/>
      <c r="I238" s="55">
        <f t="shared" si="34"/>
        <v>0</v>
      </c>
      <c r="J238" s="55" t="str">
        <f t="shared" si="35"/>
        <v/>
      </c>
      <c r="K238" s="55">
        <f t="shared" si="36"/>
        <v>0</v>
      </c>
      <c r="L238" s="55">
        <f t="shared" si="37"/>
        <v>0</v>
      </c>
      <c r="M238" s="67">
        <f>IF(A238="",0,(IF(ISNUMBER(AUG_26!G238),AUG_26!G238,0)+IF(ISNUMBER(SEP_26!G238),SEP_26!G238,0)+IF(ISNUMBER(OCT_26!G238),OCT_26!G238,0))/3)</f>
        <v>0</v>
      </c>
      <c r="N238" s="67">
        <f t="shared" si="38"/>
        <v>0</v>
      </c>
      <c r="O238" s="67">
        <f t="shared" si="39"/>
        <v>0</v>
      </c>
      <c r="P238" s="67">
        <f t="shared" si="40"/>
        <v>0</v>
      </c>
      <c r="Q238" s="68" t="str">
        <f t="shared" si="41"/>
        <v/>
      </c>
      <c r="R238" s="69" t="str">
        <f t="shared" si="42"/>
        <v>STOCKOUT</v>
      </c>
      <c r="S238" s="69" t="str">
        <f t="shared" si="43"/>
        <v>N/A</v>
      </c>
      <c r="T238" s="60"/>
    </row>
    <row r="239" spans="1:20" ht="16.5" customHeight="1" x14ac:dyDescent="0.35">
      <c r="A239" s="71" t="str">
        <f>IF(JAN_26!A239="","",JAN_26!A239)</f>
        <v>Urine bag</v>
      </c>
      <c r="B239" s="71" t="str">
        <f>IF(JAN_26!B239="","",JAN_26!B239)</f>
        <v>item</v>
      </c>
      <c r="C239" s="53">
        <f>IF(JAN_26!C239="","",JAN_26!C239)</f>
        <v>1500</v>
      </c>
      <c r="D239" s="53">
        <f>IF(SEP_26!A239="","",SEP_26!F239)</f>
        <v>49</v>
      </c>
      <c r="E239" s="61"/>
      <c r="F239" s="53">
        <f t="shared" si="33"/>
        <v>49</v>
      </c>
      <c r="G239" s="61"/>
      <c r="H239" s="61"/>
      <c r="I239" s="53">
        <f t="shared" si="34"/>
        <v>0</v>
      </c>
      <c r="J239" s="53" t="str">
        <f t="shared" si="35"/>
        <v/>
      </c>
      <c r="K239" s="53">
        <f t="shared" si="36"/>
        <v>0</v>
      </c>
      <c r="L239" s="53">
        <f t="shared" si="37"/>
        <v>73500</v>
      </c>
      <c r="M239" s="64">
        <f>IF(A239="",0,(IF(ISNUMBER(AUG_26!G239),AUG_26!G239,0)+IF(ISNUMBER(SEP_26!G239),SEP_26!G239,0)+IF(ISNUMBER(OCT_26!G239),OCT_26!G239,0))/3)</f>
        <v>0</v>
      </c>
      <c r="N239" s="64">
        <f t="shared" si="38"/>
        <v>0</v>
      </c>
      <c r="O239" s="64">
        <f t="shared" si="39"/>
        <v>0</v>
      </c>
      <c r="P239" s="64">
        <f t="shared" si="40"/>
        <v>0</v>
      </c>
      <c r="Q239" s="65" t="str">
        <f t="shared" si="41"/>
        <v/>
      </c>
      <c r="R239" s="66" t="str">
        <f t="shared" si="42"/>
        <v>OVERSTOCK</v>
      </c>
      <c r="S239" s="66" t="str">
        <f t="shared" si="43"/>
        <v>N/A</v>
      </c>
      <c r="T239" s="60"/>
    </row>
    <row r="240" spans="1:20" ht="16.5" customHeight="1" x14ac:dyDescent="0.35">
      <c r="A240" s="72" t="str">
        <f>IF(JAN_26!A240="","",JAN_26!A240)</f>
        <v>ventolene spray</v>
      </c>
      <c r="B240" s="72" t="str">
        <f>IF(JAN_26!B240="","",JAN_26!B240)</f>
        <v>bottle</v>
      </c>
      <c r="C240" s="55">
        <f>IF(JAN_26!C240="","",JAN_26!C240)</f>
        <v>3000</v>
      </c>
      <c r="D240" s="55">
        <f>IF(SEP_26!A240="","",SEP_26!F240)</f>
        <v>0</v>
      </c>
      <c r="E240" s="61"/>
      <c r="F240" s="55">
        <f t="shared" si="33"/>
        <v>0</v>
      </c>
      <c r="G240" s="61"/>
      <c r="H240" s="61"/>
      <c r="I240" s="55">
        <f t="shared" si="34"/>
        <v>0</v>
      </c>
      <c r="J240" s="55" t="str">
        <f t="shared" si="35"/>
        <v/>
      </c>
      <c r="K240" s="55">
        <f t="shared" si="36"/>
        <v>0</v>
      </c>
      <c r="L240" s="55">
        <f t="shared" si="37"/>
        <v>0</v>
      </c>
      <c r="M240" s="67">
        <f>IF(A240="",0,(IF(ISNUMBER(AUG_26!G240),AUG_26!G240,0)+IF(ISNUMBER(SEP_26!G240),SEP_26!G240,0)+IF(ISNUMBER(OCT_26!G240),OCT_26!G240,0))/3)</f>
        <v>0</v>
      </c>
      <c r="N240" s="67">
        <f t="shared" si="38"/>
        <v>0</v>
      </c>
      <c r="O240" s="67">
        <f t="shared" si="39"/>
        <v>0</v>
      </c>
      <c r="P240" s="67">
        <f t="shared" si="40"/>
        <v>0</v>
      </c>
      <c r="Q240" s="68" t="str">
        <f t="shared" si="41"/>
        <v/>
      </c>
      <c r="R240" s="69" t="str">
        <f t="shared" si="42"/>
        <v>STOCKOUT</v>
      </c>
      <c r="S240" s="69" t="str">
        <f t="shared" si="43"/>
        <v>N/A</v>
      </c>
      <c r="T240" s="60"/>
    </row>
    <row r="241" spans="1:20" ht="16.5" customHeight="1" x14ac:dyDescent="0.35">
      <c r="A241" s="71" t="str">
        <f>IF(JAN_26!A241="","",JAN_26!A241)</f>
        <v>Viseralgine inj</v>
      </c>
      <c r="B241" s="71" t="str">
        <f>IF(JAN_26!B241="","",JAN_26!B241)</f>
        <v>amp</v>
      </c>
      <c r="C241" s="53">
        <f>IF(JAN_26!C241="","",JAN_26!C241)</f>
        <v>500</v>
      </c>
      <c r="D241" s="53">
        <f>IF(SEP_26!A241="","",SEP_26!F241)</f>
        <v>0</v>
      </c>
      <c r="E241" s="61"/>
      <c r="F241" s="53">
        <f t="shared" si="33"/>
        <v>0</v>
      </c>
      <c r="G241" s="61"/>
      <c r="H241" s="61"/>
      <c r="I241" s="53">
        <f t="shared" si="34"/>
        <v>0</v>
      </c>
      <c r="J241" s="53" t="str">
        <f t="shared" si="35"/>
        <v/>
      </c>
      <c r="K241" s="53">
        <f t="shared" si="36"/>
        <v>0</v>
      </c>
      <c r="L241" s="53">
        <f t="shared" si="37"/>
        <v>0</v>
      </c>
      <c r="M241" s="64">
        <f>IF(A241="",0,(IF(ISNUMBER(AUG_26!G241),AUG_26!G241,0)+IF(ISNUMBER(SEP_26!G241),SEP_26!G241,0)+IF(ISNUMBER(OCT_26!G241),OCT_26!G241,0))/3)</f>
        <v>0</v>
      </c>
      <c r="N241" s="64">
        <f t="shared" si="38"/>
        <v>0</v>
      </c>
      <c r="O241" s="64">
        <f t="shared" si="39"/>
        <v>0</v>
      </c>
      <c r="P241" s="64">
        <f t="shared" si="40"/>
        <v>0</v>
      </c>
      <c r="Q241" s="65" t="str">
        <f t="shared" si="41"/>
        <v/>
      </c>
      <c r="R241" s="66" t="str">
        <f t="shared" si="42"/>
        <v>STOCKOUT</v>
      </c>
      <c r="S241" s="66" t="str">
        <f t="shared" si="43"/>
        <v>N/A</v>
      </c>
      <c r="T241" s="60"/>
    </row>
    <row r="242" spans="1:20" ht="16.5" customHeight="1" x14ac:dyDescent="0.35">
      <c r="A242" s="72" t="str">
        <f>IF(JAN_26!A242="","",JAN_26!A242)</f>
        <v>VIT B COMPLEX</v>
      </c>
      <c r="B242" s="72" t="str">
        <f>IF(JAN_26!B242="","",JAN_26!B242)</f>
        <v>bottle</v>
      </c>
      <c r="C242" s="55">
        <f>IF(JAN_26!C242="","",JAN_26!C242)</f>
        <v>1000</v>
      </c>
      <c r="D242" s="55">
        <f>IF(SEP_26!A242="","",SEP_26!F242)</f>
        <v>0</v>
      </c>
      <c r="E242" s="61"/>
      <c r="F242" s="55">
        <f t="shared" si="33"/>
        <v>0</v>
      </c>
      <c r="G242" s="61"/>
      <c r="H242" s="61"/>
      <c r="I242" s="55">
        <f t="shared" si="34"/>
        <v>0</v>
      </c>
      <c r="J242" s="55" t="str">
        <f t="shared" si="35"/>
        <v/>
      </c>
      <c r="K242" s="55">
        <f t="shared" si="36"/>
        <v>0</v>
      </c>
      <c r="L242" s="55">
        <f t="shared" si="37"/>
        <v>0</v>
      </c>
      <c r="M242" s="67">
        <f>IF(A242="",0,(IF(ISNUMBER(AUG_26!G242),AUG_26!G242,0)+IF(ISNUMBER(SEP_26!G242),SEP_26!G242,0)+IF(ISNUMBER(OCT_26!G242),OCT_26!G242,0))/3)</f>
        <v>0</v>
      </c>
      <c r="N242" s="67">
        <f t="shared" si="38"/>
        <v>0</v>
      </c>
      <c r="O242" s="67">
        <f t="shared" si="39"/>
        <v>0</v>
      </c>
      <c r="P242" s="67">
        <f t="shared" si="40"/>
        <v>0</v>
      </c>
      <c r="Q242" s="68" t="str">
        <f t="shared" si="41"/>
        <v/>
      </c>
      <c r="R242" s="69" t="str">
        <f t="shared" si="42"/>
        <v>STOCKOUT</v>
      </c>
      <c r="S242" s="69" t="str">
        <f t="shared" si="43"/>
        <v>N/A</v>
      </c>
      <c r="T242" s="60"/>
    </row>
    <row r="243" spans="1:20" ht="16.5" customHeight="1" x14ac:dyDescent="0.35">
      <c r="A243" s="71" t="str">
        <f>IF(JAN_26!A243="","",JAN_26!A243)</f>
        <v>Vit B complex injection</v>
      </c>
      <c r="B243" s="71" t="str">
        <f>IF(JAN_26!B243="","",JAN_26!B243)</f>
        <v>amp</v>
      </c>
      <c r="C243" s="53">
        <f>IF(JAN_26!C243="","",JAN_26!C243)</f>
        <v>200</v>
      </c>
      <c r="D243" s="53">
        <f>IF(SEP_26!A243="","",SEP_26!F243)</f>
        <v>97</v>
      </c>
      <c r="E243" s="61"/>
      <c r="F243" s="53">
        <f t="shared" si="33"/>
        <v>97</v>
      </c>
      <c r="G243" s="61"/>
      <c r="H243" s="61"/>
      <c r="I243" s="53">
        <f t="shared" si="34"/>
        <v>0</v>
      </c>
      <c r="J243" s="53" t="str">
        <f t="shared" si="35"/>
        <v/>
      </c>
      <c r="K243" s="53">
        <f t="shared" si="36"/>
        <v>0</v>
      </c>
      <c r="L243" s="53">
        <f t="shared" si="37"/>
        <v>19400</v>
      </c>
      <c r="M243" s="64">
        <f>IF(A243="",0,(IF(ISNUMBER(AUG_26!G243),AUG_26!G243,0)+IF(ISNUMBER(SEP_26!G243),SEP_26!G243,0)+IF(ISNUMBER(OCT_26!G243),OCT_26!G243,0))/3)</f>
        <v>0</v>
      </c>
      <c r="N243" s="64">
        <f t="shared" si="38"/>
        <v>0</v>
      </c>
      <c r="O243" s="64">
        <f t="shared" si="39"/>
        <v>0</v>
      </c>
      <c r="P243" s="64">
        <f t="shared" si="40"/>
        <v>0</v>
      </c>
      <c r="Q243" s="65" t="str">
        <f t="shared" si="41"/>
        <v/>
      </c>
      <c r="R243" s="66" t="str">
        <f t="shared" si="42"/>
        <v>OVERSTOCK</v>
      </c>
      <c r="S243" s="66" t="str">
        <f t="shared" si="43"/>
        <v>N/A</v>
      </c>
      <c r="T243" s="60"/>
    </row>
    <row r="244" spans="1:20" ht="16.5" customHeight="1" x14ac:dyDescent="0.35">
      <c r="A244" s="72" t="str">
        <f>IF(JAN_26!A244="","",JAN_26!A244)</f>
        <v>Vit B complex tablets</v>
      </c>
      <c r="B244" s="72" t="str">
        <f>IF(JAN_26!B244="","",JAN_26!B244)</f>
        <v>tablet</v>
      </c>
      <c r="C244" s="55">
        <f>IF(JAN_26!C244="","",JAN_26!C244)</f>
        <v>30</v>
      </c>
      <c r="D244" s="55">
        <f>IF(SEP_26!A244="","",SEP_26!F244)</f>
        <v>270</v>
      </c>
      <c r="E244" s="61"/>
      <c r="F244" s="55">
        <f t="shared" si="33"/>
        <v>270</v>
      </c>
      <c r="G244" s="61"/>
      <c r="H244" s="61"/>
      <c r="I244" s="55">
        <f t="shared" si="34"/>
        <v>0</v>
      </c>
      <c r="J244" s="55" t="str">
        <f t="shared" si="35"/>
        <v/>
      </c>
      <c r="K244" s="55">
        <f t="shared" si="36"/>
        <v>0</v>
      </c>
      <c r="L244" s="55">
        <f t="shared" si="37"/>
        <v>8100</v>
      </c>
      <c r="M244" s="67">
        <f>IF(A244="",0,(IF(ISNUMBER(AUG_26!G244),AUG_26!G244,0)+IF(ISNUMBER(SEP_26!G244),SEP_26!G244,0)+IF(ISNUMBER(OCT_26!G244),OCT_26!G244,0))/3)</f>
        <v>0</v>
      </c>
      <c r="N244" s="67">
        <f t="shared" si="38"/>
        <v>0</v>
      </c>
      <c r="O244" s="67">
        <f t="shared" si="39"/>
        <v>0</v>
      </c>
      <c r="P244" s="67">
        <f t="shared" si="40"/>
        <v>0</v>
      </c>
      <c r="Q244" s="68" t="str">
        <f t="shared" si="41"/>
        <v/>
      </c>
      <c r="R244" s="69" t="str">
        <f t="shared" si="42"/>
        <v>OVERSTOCK</v>
      </c>
      <c r="S244" s="69" t="str">
        <f t="shared" si="43"/>
        <v>N/A</v>
      </c>
      <c r="T244" s="60"/>
    </row>
    <row r="245" spans="1:20" ht="16.5" customHeight="1" x14ac:dyDescent="0.35">
      <c r="A245" s="71" t="str">
        <f>IF(JAN_26!A245="","",JAN_26!A245)</f>
        <v>vit k injection</v>
      </c>
      <c r="B245" s="71" t="str">
        <f>IF(JAN_26!B245="","",JAN_26!B245)</f>
        <v>amp</v>
      </c>
      <c r="C245" s="53">
        <f>IF(JAN_26!C245="","",JAN_26!C245)</f>
        <v>500</v>
      </c>
      <c r="D245" s="53">
        <f>IF(SEP_26!A245="","",SEP_26!F245)</f>
        <v>0</v>
      </c>
      <c r="E245" s="61"/>
      <c r="F245" s="53">
        <f t="shared" si="33"/>
        <v>0</v>
      </c>
      <c r="G245" s="61"/>
      <c r="H245" s="61"/>
      <c r="I245" s="53">
        <f t="shared" si="34"/>
        <v>0</v>
      </c>
      <c r="J245" s="53" t="str">
        <f t="shared" si="35"/>
        <v/>
      </c>
      <c r="K245" s="53">
        <f t="shared" si="36"/>
        <v>0</v>
      </c>
      <c r="L245" s="53">
        <f t="shared" si="37"/>
        <v>0</v>
      </c>
      <c r="M245" s="64">
        <f>IF(A245="",0,(IF(ISNUMBER(AUG_26!G245),AUG_26!G245,0)+IF(ISNUMBER(SEP_26!G245),SEP_26!G245,0)+IF(ISNUMBER(OCT_26!G245),OCT_26!G245,0))/3)</f>
        <v>0</v>
      </c>
      <c r="N245" s="64">
        <f t="shared" si="38"/>
        <v>0</v>
      </c>
      <c r="O245" s="64">
        <f t="shared" si="39"/>
        <v>0</v>
      </c>
      <c r="P245" s="64">
        <f t="shared" si="40"/>
        <v>0</v>
      </c>
      <c r="Q245" s="65" t="str">
        <f t="shared" si="41"/>
        <v/>
      </c>
      <c r="R245" s="66" t="str">
        <f t="shared" si="42"/>
        <v>STOCKOUT</v>
      </c>
      <c r="S245" s="66" t="str">
        <f t="shared" si="43"/>
        <v>N/A</v>
      </c>
      <c r="T245" s="60"/>
    </row>
    <row r="246" spans="1:20" ht="16.5" customHeight="1" x14ac:dyDescent="0.35">
      <c r="A246" s="72" t="str">
        <f>IF(JAN_26!A246="","",JAN_26!A246)</f>
        <v>Vogalene inj</v>
      </c>
      <c r="B246" s="72" t="str">
        <f>IF(JAN_26!B246="","",JAN_26!B246)</f>
        <v>amp</v>
      </c>
      <c r="C246" s="55">
        <f>IF(JAN_26!C246="","",JAN_26!C246)</f>
        <v>500</v>
      </c>
      <c r="D246" s="55">
        <f>IF(SEP_26!A246="","",SEP_26!F246)</f>
        <v>0</v>
      </c>
      <c r="E246" s="61"/>
      <c r="F246" s="55">
        <f t="shared" si="33"/>
        <v>0</v>
      </c>
      <c r="G246" s="61"/>
      <c r="H246" s="61"/>
      <c r="I246" s="55">
        <f t="shared" si="34"/>
        <v>0</v>
      </c>
      <c r="J246" s="55" t="str">
        <f t="shared" si="35"/>
        <v/>
      </c>
      <c r="K246" s="55">
        <f t="shared" si="36"/>
        <v>0</v>
      </c>
      <c r="L246" s="55">
        <f t="shared" si="37"/>
        <v>0</v>
      </c>
      <c r="M246" s="67">
        <f>IF(A246="",0,(IF(ISNUMBER(AUG_26!G246),AUG_26!G246,0)+IF(ISNUMBER(SEP_26!G246),SEP_26!G246,0)+IF(ISNUMBER(OCT_26!G246),OCT_26!G246,0))/3)</f>
        <v>0</v>
      </c>
      <c r="N246" s="67">
        <f t="shared" si="38"/>
        <v>0</v>
      </c>
      <c r="O246" s="67">
        <f t="shared" si="39"/>
        <v>0</v>
      </c>
      <c r="P246" s="67">
        <f t="shared" si="40"/>
        <v>0</v>
      </c>
      <c r="Q246" s="68" t="str">
        <f t="shared" si="41"/>
        <v/>
      </c>
      <c r="R246" s="69" t="str">
        <f t="shared" si="42"/>
        <v>STOCKOUT</v>
      </c>
      <c r="S246" s="69" t="str">
        <f t="shared" si="43"/>
        <v>N/A</v>
      </c>
      <c r="T246" s="60"/>
    </row>
    <row r="247" spans="1:20" ht="16.5" customHeight="1" x14ac:dyDescent="0.35">
      <c r="A247" s="71" t="str">
        <f>IF(JAN_26!A247="","",JAN_26!A247)</f>
        <v>Vogalene Suppository</v>
      </c>
      <c r="B247" s="71" t="str">
        <f>IF(JAN_26!B247="","",JAN_26!B247)</f>
        <v>suppo</v>
      </c>
      <c r="C247" s="53">
        <f>IF(JAN_26!C247="","",JAN_26!C247)</f>
        <v>150</v>
      </c>
      <c r="D247" s="53">
        <f>IF(SEP_26!A247="","",SEP_26!F247)</f>
        <v>0</v>
      </c>
      <c r="E247" s="61"/>
      <c r="F247" s="53">
        <f t="shared" si="33"/>
        <v>0</v>
      </c>
      <c r="G247" s="61"/>
      <c r="H247" s="61"/>
      <c r="I247" s="53">
        <f t="shared" si="34"/>
        <v>0</v>
      </c>
      <c r="J247" s="53" t="str">
        <f t="shared" si="35"/>
        <v/>
      </c>
      <c r="K247" s="53">
        <f t="shared" si="36"/>
        <v>0</v>
      </c>
      <c r="L247" s="53">
        <f t="shared" si="37"/>
        <v>0</v>
      </c>
      <c r="M247" s="64">
        <f>IF(A247="",0,(IF(ISNUMBER(AUG_26!G247),AUG_26!G247,0)+IF(ISNUMBER(SEP_26!G247),SEP_26!G247,0)+IF(ISNUMBER(OCT_26!G247),OCT_26!G247,0))/3)</f>
        <v>0</v>
      </c>
      <c r="N247" s="64">
        <f t="shared" si="38"/>
        <v>0</v>
      </c>
      <c r="O247" s="64">
        <f t="shared" si="39"/>
        <v>0</v>
      </c>
      <c r="P247" s="64">
        <f t="shared" si="40"/>
        <v>0</v>
      </c>
      <c r="Q247" s="65" t="str">
        <f t="shared" si="41"/>
        <v/>
      </c>
      <c r="R247" s="66" t="str">
        <f t="shared" si="42"/>
        <v>STOCKOUT</v>
      </c>
      <c r="S247" s="66" t="str">
        <f t="shared" si="43"/>
        <v>N/A</v>
      </c>
      <c r="T247" s="60"/>
    </row>
    <row r="248" spans="1:20" ht="16.5" customHeight="1" x14ac:dyDescent="0.35">
      <c r="A248" s="72" t="str">
        <f>IF(JAN_26!A248="","",JAN_26!A248)</f>
        <v>NZOZONE</v>
      </c>
      <c r="B248" s="72" t="str">
        <f>IF(JAN_26!B248="","",JAN_26!B248)</f>
        <v>suppo</v>
      </c>
      <c r="C248" s="55">
        <f>IF(JAN_26!C248="","",JAN_26!C248)</f>
        <v>150</v>
      </c>
      <c r="D248" s="55">
        <f>IF(SEP_26!A248="","",SEP_26!F248)</f>
        <v>10</v>
      </c>
      <c r="E248" s="61"/>
      <c r="F248" s="55">
        <f t="shared" si="33"/>
        <v>10</v>
      </c>
      <c r="G248" s="61"/>
      <c r="H248" s="61"/>
      <c r="I248" s="55">
        <f t="shared" si="34"/>
        <v>0</v>
      </c>
      <c r="J248" s="55" t="str">
        <f t="shared" si="35"/>
        <v/>
      </c>
      <c r="K248" s="55">
        <f t="shared" si="36"/>
        <v>0</v>
      </c>
      <c r="L248" s="55">
        <f t="shared" si="37"/>
        <v>1500</v>
      </c>
      <c r="M248" s="67">
        <f>IF(A248="",0,(IF(ISNUMBER(AUG_26!G248),AUG_26!G248,0)+IF(ISNUMBER(SEP_26!G248),SEP_26!G248,0)+IF(ISNUMBER(OCT_26!G248),OCT_26!G248,0))/3)</f>
        <v>0</v>
      </c>
      <c r="N248" s="67">
        <f t="shared" si="38"/>
        <v>0</v>
      </c>
      <c r="O248" s="67">
        <f t="shared" si="39"/>
        <v>0</v>
      </c>
      <c r="P248" s="67">
        <f t="shared" si="40"/>
        <v>0</v>
      </c>
      <c r="Q248" s="68" t="str">
        <f t="shared" si="41"/>
        <v/>
      </c>
      <c r="R248" s="69" t="str">
        <f t="shared" si="42"/>
        <v>OVERSTOCK</v>
      </c>
      <c r="S248" s="69" t="str">
        <f t="shared" si="43"/>
        <v>N/A</v>
      </c>
      <c r="T248" s="60"/>
    </row>
    <row r="249" spans="1:20" ht="16.5" customHeight="1" x14ac:dyDescent="0.35">
      <c r="A249" s="71" t="str">
        <f>IF(JAN_26!A249="","",JAN_26!A249)</f>
        <v/>
      </c>
      <c r="B249" s="71" t="str">
        <f>IF(JAN_26!B249="","",JAN_26!B249)</f>
        <v/>
      </c>
      <c r="C249" s="53" t="str">
        <f>IF(JAN_26!C249="","",JAN_26!C249)</f>
        <v/>
      </c>
      <c r="D249" s="53" t="str">
        <f>IF(SEP_26!A249="","",SEP_26!F249)</f>
        <v/>
      </c>
      <c r="E249" s="61"/>
      <c r="F249" s="53" t="str">
        <f t="shared" si="33"/>
        <v/>
      </c>
      <c r="G249" s="61"/>
      <c r="H249" s="61"/>
      <c r="I249" s="53">
        <f t="shared" si="34"/>
        <v>0</v>
      </c>
      <c r="J249" s="53" t="str">
        <f t="shared" si="35"/>
        <v/>
      </c>
      <c r="K249" s="53">
        <f t="shared" si="36"/>
        <v>0</v>
      </c>
      <c r="L249" s="53">
        <f t="shared" si="37"/>
        <v>0</v>
      </c>
      <c r="M249" s="64">
        <f>IF(A249="",0,(IF(ISNUMBER(AUG_26!G249),AUG_26!G249,0)+IF(ISNUMBER(SEP_26!G249),SEP_26!G249,0)+IF(ISNUMBER(OCT_26!G249),OCT_26!G249,0))/3)</f>
        <v>0</v>
      </c>
      <c r="N249" s="64">
        <f t="shared" si="38"/>
        <v>0</v>
      </c>
      <c r="O249" s="64">
        <f t="shared" si="39"/>
        <v>0</v>
      </c>
      <c r="P249" s="64">
        <f t="shared" si="40"/>
        <v>0</v>
      </c>
      <c r="Q249" s="65" t="str">
        <f t="shared" si="41"/>
        <v/>
      </c>
      <c r="R249" s="66" t="str">
        <f t="shared" si="42"/>
        <v/>
      </c>
      <c r="S249" s="66" t="str">
        <f t="shared" si="43"/>
        <v>N/A</v>
      </c>
      <c r="T249" s="60"/>
    </row>
    <row r="250" spans="1:20" ht="16.5" customHeight="1" x14ac:dyDescent="0.35">
      <c r="A250" s="72" t="str">
        <f>IF(JAN_26!A250="","",JAN_26!A250)</f>
        <v/>
      </c>
      <c r="B250" s="72" t="str">
        <f>IF(JAN_26!B250="","",JAN_26!B250)</f>
        <v/>
      </c>
      <c r="C250" s="55" t="str">
        <f>IF(JAN_26!C250="","",JAN_26!C250)</f>
        <v/>
      </c>
      <c r="D250" s="55" t="str">
        <f>IF(SEP_26!A250="","",SEP_26!F250)</f>
        <v/>
      </c>
      <c r="E250" s="61"/>
      <c r="F250" s="55" t="str">
        <f t="shared" si="33"/>
        <v/>
      </c>
      <c r="G250" s="61"/>
      <c r="H250" s="61"/>
      <c r="I250" s="55">
        <f t="shared" si="34"/>
        <v>0</v>
      </c>
      <c r="J250" s="55" t="str">
        <f t="shared" si="35"/>
        <v/>
      </c>
      <c r="K250" s="55">
        <f t="shared" si="36"/>
        <v>0</v>
      </c>
      <c r="L250" s="55">
        <f t="shared" si="37"/>
        <v>0</v>
      </c>
      <c r="M250" s="67">
        <f>IF(A250="",0,(IF(ISNUMBER(AUG_26!G250),AUG_26!G250,0)+IF(ISNUMBER(SEP_26!G250),SEP_26!G250,0)+IF(ISNUMBER(OCT_26!G250),OCT_26!G250,0))/3)</f>
        <v>0</v>
      </c>
      <c r="N250" s="67">
        <f t="shared" si="38"/>
        <v>0</v>
      </c>
      <c r="O250" s="67">
        <f t="shared" si="39"/>
        <v>0</v>
      </c>
      <c r="P250" s="67">
        <f t="shared" si="40"/>
        <v>0</v>
      </c>
      <c r="Q250" s="68" t="str">
        <f t="shared" si="41"/>
        <v/>
      </c>
      <c r="R250" s="69" t="str">
        <f t="shared" si="42"/>
        <v/>
      </c>
      <c r="S250" s="69" t="str">
        <f t="shared" si="43"/>
        <v>N/A</v>
      </c>
      <c r="T250" s="60"/>
    </row>
    <row r="251" spans="1:20" ht="16.5" customHeight="1" x14ac:dyDescent="0.35">
      <c r="A251" s="71" t="str">
        <f>IF(JAN_26!A251="","",JAN_26!A251)</f>
        <v/>
      </c>
      <c r="B251" s="71" t="str">
        <f>IF(JAN_26!B251="","",JAN_26!B251)</f>
        <v/>
      </c>
      <c r="C251" s="53" t="str">
        <f>IF(JAN_26!C251="","",JAN_26!C251)</f>
        <v/>
      </c>
      <c r="D251" s="53" t="str">
        <f>IF(SEP_26!A251="","",SEP_26!F251)</f>
        <v/>
      </c>
      <c r="E251" s="61"/>
      <c r="F251" s="53" t="str">
        <f t="shared" si="33"/>
        <v/>
      </c>
      <c r="G251" s="61"/>
      <c r="H251" s="61"/>
      <c r="I251" s="53">
        <f t="shared" si="34"/>
        <v>0</v>
      </c>
      <c r="J251" s="53" t="str">
        <f t="shared" si="35"/>
        <v/>
      </c>
      <c r="K251" s="53">
        <f t="shared" si="36"/>
        <v>0</v>
      </c>
      <c r="L251" s="53">
        <f t="shared" si="37"/>
        <v>0</v>
      </c>
      <c r="M251" s="64">
        <f>IF(A251="",0,(IF(ISNUMBER(AUG_26!G251),AUG_26!G251,0)+IF(ISNUMBER(SEP_26!G251),SEP_26!G251,0)+IF(ISNUMBER(OCT_26!G251),OCT_26!G251,0))/3)</f>
        <v>0</v>
      </c>
      <c r="N251" s="64">
        <f t="shared" si="38"/>
        <v>0</v>
      </c>
      <c r="O251" s="64">
        <f t="shared" si="39"/>
        <v>0</v>
      </c>
      <c r="P251" s="64">
        <f t="shared" si="40"/>
        <v>0</v>
      </c>
      <c r="Q251" s="65" t="str">
        <f t="shared" si="41"/>
        <v/>
      </c>
      <c r="R251" s="66" t="str">
        <f t="shared" si="42"/>
        <v/>
      </c>
      <c r="S251" s="66" t="str">
        <f t="shared" si="43"/>
        <v>N/A</v>
      </c>
      <c r="T251" s="60"/>
    </row>
    <row r="252" spans="1:20" ht="16.5" customHeight="1" x14ac:dyDescent="0.35">
      <c r="A252" s="72" t="str">
        <f>IF(JAN_26!A252="","",JAN_26!A252)</f>
        <v/>
      </c>
      <c r="B252" s="72" t="str">
        <f>IF(JAN_26!B252="","",JAN_26!B252)</f>
        <v/>
      </c>
      <c r="C252" s="55" t="str">
        <f>IF(JAN_26!C252="","",JAN_26!C252)</f>
        <v/>
      </c>
      <c r="D252" s="55" t="str">
        <f>IF(SEP_26!A252="","",SEP_26!F252)</f>
        <v/>
      </c>
      <c r="E252" s="61"/>
      <c r="F252" s="55" t="str">
        <f t="shared" si="33"/>
        <v/>
      </c>
      <c r="G252" s="61"/>
      <c r="H252" s="61"/>
      <c r="I252" s="55">
        <f t="shared" si="34"/>
        <v>0</v>
      </c>
      <c r="J252" s="55" t="str">
        <f t="shared" si="35"/>
        <v/>
      </c>
      <c r="K252" s="55">
        <f t="shared" si="36"/>
        <v>0</v>
      </c>
      <c r="L252" s="55">
        <f t="shared" si="37"/>
        <v>0</v>
      </c>
      <c r="M252" s="67">
        <f>IF(A252="",0,(IF(ISNUMBER(AUG_26!G252),AUG_26!G252,0)+IF(ISNUMBER(SEP_26!G252),SEP_26!G252,0)+IF(ISNUMBER(OCT_26!G252),OCT_26!G252,0))/3)</f>
        <v>0</v>
      </c>
      <c r="N252" s="67">
        <f t="shared" si="38"/>
        <v>0</v>
      </c>
      <c r="O252" s="67">
        <f t="shared" si="39"/>
        <v>0</v>
      </c>
      <c r="P252" s="67">
        <f t="shared" si="40"/>
        <v>0</v>
      </c>
      <c r="Q252" s="68" t="str">
        <f t="shared" si="41"/>
        <v/>
      </c>
      <c r="R252" s="69" t="str">
        <f t="shared" si="42"/>
        <v/>
      </c>
      <c r="S252" s="69" t="str">
        <f t="shared" si="43"/>
        <v>N/A</v>
      </c>
      <c r="T252" s="60"/>
    </row>
    <row r="253" spans="1:20" ht="16.5" customHeight="1" x14ac:dyDescent="0.35">
      <c r="A253" s="71" t="str">
        <f>IF(JAN_26!A253="","",JAN_26!A253)</f>
        <v/>
      </c>
      <c r="B253" s="71" t="str">
        <f>IF(JAN_26!B253="","",JAN_26!B253)</f>
        <v/>
      </c>
      <c r="C253" s="53" t="str">
        <f>IF(JAN_26!C253="","",JAN_26!C253)</f>
        <v/>
      </c>
      <c r="D253" s="53" t="str">
        <f>IF(SEP_26!A253="","",SEP_26!F253)</f>
        <v/>
      </c>
      <c r="E253" s="61"/>
      <c r="F253" s="53" t="str">
        <f t="shared" si="33"/>
        <v/>
      </c>
      <c r="G253" s="61"/>
      <c r="H253" s="61"/>
      <c r="I253" s="53">
        <f t="shared" si="34"/>
        <v>0</v>
      </c>
      <c r="J253" s="53" t="str">
        <f t="shared" si="35"/>
        <v/>
      </c>
      <c r="K253" s="53">
        <f t="shared" si="36"/>
        <v>0</v>
      </c>
      <c r="L253" s="53">
        <f t="shared" si="37"/>
        <v>0</v>
      </c>
      <c r="M253" s="64">
        <f>IF(A253="",0,(IF(ISNUMBER(AUG_26!G253),AUG_26!G253,0)+IF(ISNUMBER(SEP_26!G253),SEP_26!G253,0)+IF(ISNUMBER(OCT_26!G253),OCT_26!G253,0))/3)</f>
        <v>0</v>
      </c>
      <c r="N253" s="64">
        <f t="shared" si="38"/>
        <v>0</v>
      </c>
      <c r="O253" s="64">
        <f t="shared" si="39"/>
        <v>0</v>
      </c>
      <c r="P253" s="64">
        <f t="shared" si="40"/>
        <v>0</v>
      </c>
      <c r="Q253" s="65" t="str">
        <f t="shared" si="41"/>
        <v/>
      </c>
      <c r="R253" s="66" t="str">
        <f t="shared" si="42"/>
        <v/>
      </c>
      <c r="S253" s="66" t="str">
        <f t="shared" si="43"/>
        <v>N/A</v>
      </c>
      <c r="T253" s="60"/>
    </row>
    <row r="254" spans="1:20" ht="16.5" customHeight="1" x14ac:dyDescent="0.35">
      <c r="A254" s="72" t="str">
        <f>IF(JAN_26!A254="","",JAN_26!A254)</f>
        <v/>
      </c>
      <c r="B254" s="72" t="str">
        <f>IF(JAN_26!B254="","",JAN_26!B254)</f>
        <v/>
      </c>
      <c r="C254" s="55" t="str">
        <f>IF(JAN_26!C254="","",JAN_26!C254)</f>
        <v/>
      </c>
      <c r="D254" s="55" t="str">
        <f>IF(SEP_26!A254="","",SEP_26!F254)</f>
        <v/>
      </c>
      <c r="E254" s="61"/>
      <c r="F254" s="55" t="str">
        <f t="shared" si="33"/>
        <v/>
      </c>
      <c r="G254" s="61"/>
      <c r="H254" s="61"/>
      <c r="I254" s="55">
        <f t="shared" si="34"/>
        <v>0</v>
      </c>
      <c r="J254" s="55" t="str">
        <f t="shared" si="35"/>
        <v/>
      </c>
      <c r="K254" s="55">
        <f t="shared" si="36"/>
        <v>0</v>
      </c>
      <c r="L254" s="55">
        <f t="shared" si="37"/>
        <v>0</v>
      </c>
      <c r="M254" s="67">
        <f>IF(A254="",0,(IF(ISNUMBER(AUG_26!G254),AUG_26!G254,0)+IF(ISNUMBER(SEP_26!G254),SEP_26!G254,0)+IF(ISNUMBER(OCT_26!G254),OCT_26!G254,0))/3)</f>
        <v>0</v>
      </c>
      <c r="N254" s="67">
        <f t="shared" si="38"/>
        <v>0</v>
      </c>
      <c r="O254" s="67">
        <f t="shared" si="39"/>
        <v>0</v>
      </c>
      <c r="P254" s="67">
        <f t="shared" si="40"/>
        <v>0</v>
      </c>
      <c r="Q254" s="68" t="str">
        <f t="shared" si="41"/>
        <v/>
      </c>
      <c r="R254" s="69" t="str">
        <f t="shared" si="42"/>
        <v/>
      </c>
      <c r="S254" s="69" t="str">
        <f t="shared" si="43"/>
        <v>N/A</v>
      </c>
      <c r="T254" s="60"/>
    </row>
    <row r="255" spans="1:20" ht="16.5" customHeight="1" x14ac:dyDescent="0.35">
      <c r="A255" s="71" t="str">
        <f>IF(JAN_26!A255="","",JAN_26!A255)</f>
        <v/>
      </c>
      <c r="B255" s="71" t="str">
        <f>IF(JAN_26!B255="","",JAN_26!B255)</f>
        <v/>
      </c>
      <c r="C255" s="53" t="str">
        <f>IF(JAN_26!C255="","",JAN_26!C255)</f>
        <v/>
      </c>
      <c r="D255" s="53" t="str">
        <f>IF(SEP_26!A255="","",SEP_26!F255)</f>
        <v/>
      </c>
      <c r="E255" s="61"/>
      <c r="F255" s="53" t="str">
        <f t="shared" si="33"/>
        <v/>
      </c>
      <c r="G255" s="61"/>
      <c r="H255" s="61"/>
      <c r="I255" s="53">
        <f t="shared" si="34"/>
        <v>0</v>
      </c>
      <c r="J255" s="53" t="str">
        <f t="shared" si="35"/>
        <v/>
      </c>
      <c r="K255" s="53">
        <f t="shared" si="36"/>
        <v>0</v>
      </c>
      <c r="L255" s="53">
        <f t="shared" si="37"/>
        <v>0</v>
      </c>
      <c r="M255" s="64">
        <f>IF(A255="",0,(IF(ISNUMBER(AUG_26!G255),AUG_26!G255,0)+IF(ISNUMBER(SEP_26!G255),SEP_26!G255,0)+IF(ISNUMBER(OCT_26!G255),OCT_26!G255,0))/3)</f>
        <v>0</v>
      </c>
      <c r="N255" s="64">
        <f t="shared" si="38"/>
        <v>0</v>
      </c>
      <c r="O255" s="64">
        <f t="shared" si="39"/>
        <v>0</v>
      </c>
      <c r="P255" s="64">
        <f t="shared" si="40"/>
        <v>0</v>
      </c>
      <c r="Q255" s="65" t="str">
        <f t="shared" si="41"/>
        <v/>
      </c>
      <c r="R255" s="66" t="str">
        <f t="shared" si="42"/>
        <v/>
      </c>
      <c r="S255" s="66" t="str">
        <f t="shared" si="43"/>
        <v>N/A</v>
      </c>
      <c r="T255" s="60"/>
    </row>
    <row r="256" spans="1:20" ht="16.5" customHeight="1" x14ac:dyDescent="0.35">
      <c r="A256" s="72" t="str">
        <f>IF(JAN_26!A256="","",JAN_26!A256)</f>
        <v/>
      </c>
      <c r="B256" s="72" t="str">
        <f>IF(JAN_26!B256="","",JAN_26!B256)</f>
        <v/>
      </c>
      <c r="C256" s="55" t="str">
        <f>IF(JAN_26!C256="","",JAN_26!C256)</f>
        <v/>
      </c>
      <c r="D256" s="55" t="str">
        <f>IF(SEP_26!A256="","",SEP_26!F256)</f>
        <v/>
      </c>
      <c r="E256" s="61"/>
      <c r="F256" s="55" t="str">
        <f t="shared" si="33"/>
        <v/>
      </c>
      <c r="G256" s="61"/>
      <c r="H256" s="61"/>
      <c r="I256" s="55">
        <f t="shared" si="34"/>
        <v>0</v>
      </c>
      <c r="J256" s="55" t="str">
        <f t="shared" si="35"/>
        <v/>
      </c>
      <c r="K256" s="55">
        <f t="shared" si="36"/>
        <v>0</v>
      </c>
      <c r="L256" s="55">
        <f t="shared" si="37"/>
        <v>0</v>
      </c>
      <c r="M256" s="67">
        <f>IF(A256="",0,(IF(ISNUMBER(AUG_26!G256),AUG_26!G256,0)+IF(ISNUMBER(SEP_26!G256),SEP_26!G256,0)+IF(ISNUMBER(OCT_26!G256),OCT_26!G256,0))/3)</f>
        <v>0</v>
      </c>
      <c r="N256" s="67">
        <f t="shared" si="38"/>
        <v>0</v>
      </c>
      <c r="O256" s="67">
        <f t="shared" si="39"/>
        <v>0</v>
      </c>
      <c r="P256" s="67">
        <f t="shared" si="40"/>
        <v>0</v>
      </c>
      <c r="Q256" s="68" t="str">
        <f t="shared" si="41"/>
        <v/>
      </c>
      <c r="R256" s="69" t="str">
        <f t="shared" si="42"/>
        <v/>
      </c>
      <c r="S256" s="69" t="str">
        <f t="shared" si="43"/>
        <v>N/A</v>
      </c>
      <c r="T256" s="60"/>
    </row>
    <row r="257" spans="1:20" ht="16.5" customHeight="1" x14ac:dyDescent="0.35">
      <c r="A257" s="71" t="str">
        <f>IF(JAN_26!A257="","",JAN_26!A257)</f>
        <v/>
      </c>
      <c r="B257" s="71" t="str">
        <f>IF(JAN_26!B257="","",JAN_26!B257)</f>
        <v/>
      </c>
      <c r="C257" s="53" t="str">
        <f>IF(JAN_26!C257="","",JAN_26!C257)</f>
        <v/>
      </c>
      <c r="D257" s="53" t="str">
        <f>IF(SEP_26!A257="","",SEP_26!F257)</f>
        <v/>
      </c>
      <c r="E257" s="61"/>
      <c r="F257" s="53" t="str">
        <f t="shared" si="33"/>
        <v/>
      </c>
      <c r="G257" s="61"/>
      <c r="H257" s="61"/>
      <c r="I257" s="53">
        <f t="shared" si="34"/>
        <v>0</v>
      </c>
      <c r="J257" s="53" t="str">
        <f t="shared" si="35"/>
        <v/>
      </c>
      <c r="K257" s="53">
        <f t="shared" si="36"/>
        <v>0</v>
      </c>
      <c r="L257" s="53">
        <f t="shared" si="37"/>
        <v>0</v>
      </c>
      <c r="M257" s="64">
        <f>IF(A257="",0,(IF(ISNUMBER(AUG_26!G257),AUG_26!G257,0)+IF(ISNUMBER(SEP_26!G257),SEP_26!G257,0)+IF(ISNUMBER(OCT_26!G257),OCT_26!G257,0))/3)</f>
        <v>0</v>
      </c>
      <c r="N257" s="64">
        <f t="shared" si="38"/>
        <v>0</v>
      </c>
      <c r="O257" s="64">
        <f t="shared" si="39"/>
        <v>0</v>
      </c>
      <c r="P257" s="64">
        <f t="shared" si="40"/>
        <v>0</v>
      </c>
      <c r="Q257" s="65" t="str">
        <f t="shared" si="41"/>
        <v/>
      </c>
      <c r="R257" s="66" t="str">
        <f t="shared" si="42"/>
        <v/>
      </c>
      <c r="S257" s="66" t="str">
        <f t="shared" si="43"/>
        <v>N/A</v>
      </c>
      <c r="T257" s="60"/>
    </row>
    <row r="258" spans="1:20" ht="16.5" customHeight="1" x14ac:dyDescent="0.35">
      <c r="A258" s="72" t="str">
        <f>IF(JAN_26!A258="","",JAN_26!A258)</f>
        <v/>
      </c>
      <c r="B258" s="72" t="str">
        <f>IF(JAN_26!B258="","",JAN_26!B258)</f>
        <v/>
      </c>
      <c r="C258" s="55" t="str">
        <f>IF(JAN_26!C258="","",JAN_26!C258)</f>
        <v/>
      </c>
      <c r="D258" s="55" t="str">
        <f>IF(SEP_26!A258="","",SEP_26!F258)</f>
        <v/>
      </c>
      <c r="E258" s="61"/>
      <c r="F258" s="55" t="str">
        <f t="shared" si="33"/>
        <v/>
      </c>
      <c r="G258" s="61"/>
      <c r="H258" s="61"/>
      <c r="I258" s="55">
        <f t="shared" si="34"/>
        <v>0</v>
      </c>
      <c r="J258" s="55" t="str">
        <f t="shared" si="35"/>
        <v/>
      </c>
      <c r="K258" s="55">
        <f t="shared" si="36"/>
        <v>0</v>
      </c>
      <c r="L258" s="55">
        <f t="shared" si="37"/>
        <v>0</v>
      </c>
      <c r="M258" s="67">
        <f>IF(A258="",0,(IF(ISNUMBER(AUG_26!G258),AUG_26!G258,0)+IF(ISNUMBER(SEP_26!G258),SEP_26!G258,0)+IF(ISNUMBER(OCT_26!G258),OCT_26!G258,0))/3)</f>
        <v>0</v>
      </c>
      <c r="N258" s="67">
        <f t="shared" si="38"/>
        <v>0</v>
      </c>
      <c r="O258" s="67">
        <f t="shared" si="39"/>
        <v>0</v>
      </c>
      <c r="P258" s="67">
        <f t="shared" si="40"/>
        <v>0</v>
      </c>
      <c r="Q258" s="68" t="str">
        <f t="shared" si="41"/>
        <v/>
      </c>
      <c r="R258" s="69" t="str">
        <f t="shared" si="42"/>
        <v/>
      </c>
      <c r="S258" s="69" t="str">
        <f t="shared" si="43"/>
        <v>N/A</v>
      </c>
      <c r="T258" s="60"/>
    </row>
    <row r="259" spans="1:20" ht="16.5" customHeight="1" x14ac:dyDescent="0.35">
      <c r="A259" s="71" t="str">
        <f>IF(JAN_26!A259="","",JAN_26!A259)</f>
        <v/>
      </c>
      <c r="B259" s="71" t="str">
        <f>IF(JAN_26!B259="","",JAN_26!B259)</f>
        <v/>
      </c>
      <c r="C259" s="53" t="str">
        <f>IF(JAN_26!C259="","",JAN_26!C259)</f>
        <v/>
      </c>
      <c r="D259" s="53" t="str">
        <f>IF(SEP_26!A259="","",SEP_26!F259)</f>
        <v/>
      </c>
      <c r="E259" s="61"/>
      <c r="F259" s="53" t="str">
        <f t="shared" ref="F259:F322" si="44">IF(A259="","",D259+IF(ISNUMBER(E259),E259,0)-IF(ISNUMBER(G259),G259,0))</f>
        <v/>
      </c>
      <c r="G259" s="61"/>
      <c r="H259" s="61"/>
      <c r="I259" s="53">
        <f t="shared" ref="I259:I302" si="45">IF(AND(ISNUMBER(G259),ISNUMBER(C259)),G259*C259,0)</f>
        <v>0</v>
      </c>
      <c r="J259" s="53" t="str">
        <f t="shared" ref="J259:J322" si="46">IF(AND(ISNUMBER(G259),ISNUMBER(H259)),H259-I259,"")</f>
        <v/>
      </c>
      <c r="K259" s="53">
        <f t="shared" ref="K259:K302" si="47">IF(OR(A259="",M259=0),0,MAX(O259-F259,0))</f>
        <v>0</v>
      </c>
      <c r="L259" s="53">
        <f t="shared" ref="L259:L302" si="48">IF(AND(ISNUMBER(C259),ISNUMBER(F259)),F259*C259,0)</f>
        <v>0</v>
      </c>
      <c r="M259" s="64">
        <f>IF(A259="",0,(IF(ISNUMBER(AUG_26!G259),AUG_26!G259,0)+IF(ISNUMBER(SEP_26!G259),SEP_26!G259,0)+IF(ISNUMBER(OCT_26!G259),OCT_26!G259,0))/3)</f>
        <v>0</v>
      </c>
      <c r="N259" s="64">
        <f t="shared" ref="N259:N322" si="49">IF(M259=0,0,M259*Lead_Time_Months)</f>
        <v>0</v>
      </c>
      <c r="O259" s="64">
        <f t="shared" ref="O259:O302" si="50">IF(M259=0,0,M259*Max_Stock_Months)</f>
        <v>0</v>
      </c>
      <c r="P259" s="64">
        <f t="shared" ref="P259:P302" si="51">IF(M259=0,0,M259*Security_Stock_Months)</f>
        <v>0</v>
      </c>
      <c r="Q259" s="65" t="str">
        <f t="shared" ref="Q259:Q302" si="52">IF(OR(A259="",M259=0,F259&lt;=0),"",ROUND(F259/M259,1))</f>
        <v/>
      </c>
      <c r="R259" s="66" t="str">
        <f t="shared" ref="R259:R302" si="53">IF(A259="","",IF(F259&lt;=0,"STOCKOUT",IF(F259&lt;=P259,"LOW STOCK",IF(F259&gt;O259,"OVERSTOCK","ADEQUATE"))))</f>
        <v/>
      </c>
      <c r="S259" s="66" t="str">
        <f t="shared" ref="S259:S302" si="54">IF(AND(ISNUMBER(G259),ISNUMBER(H259)),IF(J259&gt;=0,"BALANCED","DEFICIT"),"N/A")</f>
        <v>N/A</v>
      </c>
      <c r="T259" s="60"/>
    </row>
    <row r="260" spans="1:20" ht="16.5" customHeight="1" x14ac:dyDescent="0.35">
      <c r="A260" s="72" t="str">
        <f>IF(JAN_26!A260="","",JAN_26!A260)</f>
        <v/>
      </c>
      <c r="B260" s="72" t="str">
        <f>IF(JAN_26!B260="","",JAN_26!B260)</f>
        <v/>
      </c>
      <c r="C260" s="55" t="str">
        <f>IF(JAN_26!C260="","",JAN_26!C260)</f>
        <v/>
      </c>
      <c r="D260" s="55" t="str">
        <f>IF(SEP_26!A260="","",SEP_26!F260)</f>
        <v/>
      </c>
      <c r="E260" s="61"/>
      <c r="F260" s="55" t="str">
        <f t="shared" si="44"/>
        <v/>
      </c>
      <c r="G260" s="61"/>
      <c r="H260" s="61"/>
      <c r="I260" s="55">
        <f t="shared" si="45"/>
        <v>0</v>
      </c>
      <c r="J260" s="55" t="str">
        <f t="shared" si="46"/>
        <v/>
      </c>
      <c r="K260" s="55">
        <f t="shared" si="47"/>
        <v>0</v>
      </c>
      <c r="L260" s="55">
        <f t="shared" si="48"/>
        <v>0</v>
      </c>
      <c r="M260" s="67">
        <f>IF(A260="",0,(IF(ISNUMBER(AUG_26!G260),AUG_26!G260,0)+IF(ISNUMBER(SEP_26!G260),SEP_26!G260,0)+IF(ISNUMBER(OCT_26!G260),OCT_26!G260,0))/3)</f>
        <v>0</v>
      </c>
      <c r="N260" s="67">
        <f t="shared" si="49"/>
        <v>0</v>
      </c>
      <c r="O260" s="67">
        <f t="shared" si="50"/>
        <v>0</v>
      </c>
      <c r="P260" s="67">
        <f t="shared" si="51"/>
        <v>0</v>
      </c>
      <c r="Q260" s="68" t="str">
        <f t="shared" si="52"/>
        <v/>
      </c>
      <c r="R260" s="69" t="str">
        <f t="shared" si="53"/>
        <v/>
      </c>
      <c r="S260" s="69" t="str">
        <f t="shared" si="54"/>
        <v>N/A</v>
      </c>
      <c r="T260" s="60"/>
    </row>
    <row r="261" spans="1:20" ht="16.5" customHeight="1" x14ac:dyDescent="0.35">
      <c r="A261" s="71" t="str">
        <f>IF(JAN_26!A261="","",JAN_26!A261)</f>
        <v/>
      </c>
      <c r="B261" s="71" t="str">
        <f>IF(JAN_26!B261="","",JAN_26!B261)</f>
        <v/>
      </c>
      <c r="C261" s="53" t="str">
        <f>IF(JAN_26!C261="","",JAN_26!C261)</f>
        <v/>
      </c>
      <c r="D261" s="53" t="str">
        <f>IF(SEP_26!A261="","",SEP_26!F261)</f>
        <v/>
      </c>
      <c r="E261" s="61"/>
      <c r="F261" s="53" t="str">
        <f t="shared" si="44"/>
        <v/>
      </c>
      <c r="G261" s="61"/>
      <c r="H261" s="61"/>
      <c r="I261" s="53">
        <f t="shared" si="45"/>
        <v>0</v>
      </c>
      <c r="J261" s="53" t="str">
        <f t="shared" si="46"/>
        <v/>
      </c>
      <c r="K261" s="53">
        <f t="shared" si="47"/>
        <v>0</v>
      </c>
      <c r="L261" s="53">
        <f t="shared" si="48"/>
        <v>0</v>
      </c>
      <c r="M261" s="64">
        <f>IF(A261="",0,(IF(ISNUMBER(AUG_26!G261),AUG_26!G261,0)+IF(ISNUMBER(SEP_26!G261),SEP_26!G261,0)+IF(ISNUMBER(OCT_26!G261),OCT_26!G261,0))/3)</f>
        <v>0</v>
      </c>
      <c r="N261" s="64">
        <f t="shared" si="49"/>
        <v>0</v>
      </c>
      <c r="O261" s="64">
        <f t="shared" si="50"/>
        <v>0</v>
      </c>
      <c r="P261" s="64">
        <f t="shared" si="51"/>
        <v>0</v>
      </c>
      <c r="Q261" s="65" t="str">
        <f t="shared" si="52"/>
        <v/>
      </c>
      <c r="R261" s="66" t="str">
        <f t="shared" si="53"/>
        <v/>
      </c>
      <c r="S261" s="66" t="str">
        <f t="shared" si="54"/>
        <v>N/A</v>
      </c>
      <c r="T261" s="60"/>
    </row>
    <row r="262" spans="1:20" ht="16.5" customHeight="1" x14ac:dyDescent="0.35">
      <c r="A262" s="72" t="str">
        <f>IF(JAN_26!A262="","",JAN_26!A262)</f>
        <v/>
      </c>
      <c r="B262" s="72" t="str">
        <f>IF(JAN_26!B262="","",JAN_26!B262)</f>
        <v/>
      </c>
      <c r="C262" s="55" t="str">
        <f>IF(JAN_26!C262="","",JAN_26!C262)</f>
        <v/>
      </c>
      <c r="D262" s="55" t="str">
        <f>IF(SEP_26!A262="","",SEP_26!F262)</f>
        <v/>
      </c>
      <c r="E262" s="61"/>
      <c r="F262" s="55" t="str">
        <f t="shared" si="44"/>
        <v/>
      </c>
      <c r="G262" s="61"/>
      <c r="H262" s="61"/>
      <c r="I262" s="55">
        <f t="shared" si="45"/>
        <v>0</v>
      </c>
      <c r="J262" s="55" t="str">
        <f t="shared" si="46"/>
        <v/>
      </c>
      <c r="K262" s="55">
        <f t="shared" si="47"/>
        <v>0</v>
      </c>
      <c r="L262" s="55">
        <f t="shared" si="48"/>
        <v>0</v>
      </c>
      <c r="M262" s="67">
        <f>IF(A262="",0,(IF(ISNUMBER(AUG_26!G262),AUG_26!G262,0)+IF(ISNUMBER(SEP_26!G262),SEP_26!G262,0)+IF(ISNUMBER(OCT_26!G262),OCT_26!G262,0))/3)</f>
        <v>0</v>
      </c>
      <c r="N262" s="67">
        <f t="shared" si="49"/>
        <v>0</v>
      </c>
      <c r="O262" s="67">
        <f t="shared" si="50"/>
        <v>0</v>
      </c>
      <c r="P262" s="67">
        <f t="shared" si="51"/>
        <v>0</v>
      </c>
      <c r="Q262" s="68" t="str">
        <f t="shared" si="52"/>
        <v/>
      </c>
      <c r="R262" s="69" t="str">
        <f t="shared" si="53"/>
        <v/>
      </c>
      <c r="S262" s="69" t="str">
        <f t="shared" si="54"/>
        <v>N/A</v>
      </c>
      <c r="T262" s="60"/>
    </row>
    <row r="263" spans="1:20" ht="16.5" customHeight="1" x14ac:dyDescent="0.35">
      <c r="A263" s="71" t="str">
        <f>IF(JAN_26!A263="","",JAN_26!A263)</f>
        <v/>
      </c>
      <c r="B263" s="71" t="str">
        <f>IF(JAN_26!B263="","",JAN_26!B263)</f>
        <v/>
      </c>
      <c r="C263" s="53" t="str">
        <f>IF(JAN_26!C263="","",JAN_26!C263)</f>
        <v/>
      </c>
      <c r="D263" s="53" t="str">
        <f>IF(SEP_26!A263="","",SEP_26!F263)</f>
        <v/>
      </c>
      <c r="E263" s="61"/>
      <c r="F263" s="53" t="str">
        <f t="shared" si="44"/>
        <v/>
      </c>
      <c r="G263" s="61"/>
      <c r="H263" s="61"/>
      <c r="I263" s="53">
        <f t="shared" si="45"/>
        <v>0</v>
      </c>
      <c r="J263" s="53" t="str">
        <f t="shared" si="46"/>
        <v/>
      </c>
      <c r="K263" s="53">
        <f t="shared" si="47"/>
        <v>0</v>
      </c>
      <c r="L263" s="53">
        <f t="shared" si="48"/>
        <v>0</v>
      </c>
      <c r="M263" s="64">
        <f>IF(A263="",0,(IF(ISNUMBER(AUG_26!G263),AUG_26!G263,0)+IF(ISNUMBER(SEP_26!G263),SEP_26!G263,0)+IF(ISNUMBER(OCT_26!G263),OCT_26!G263,0))/3)</f>
        <v>0</v>
      </c>
      <c r="N263" s="64">
        <f t="shared" si="49"/>
        <v>0</v>
      </c>
      <c r="O263" s="64">
        <f t="shared" si="50"/>
        <v>0</v>
      </c>
      <c r="P263" s="64">
        <f t="shared" si="51"/>
        <v>0</v>
      </c>
      <c r="Q263" s="65" t="str">
        <f t="shared" si="52"/>
        <v/>
      </c>
      <c r="R263" s="66" t="str">
        <f t="shared" si="53"/>
        <v/>
      </c>
      <c r="S263" s="66" t="str">
        <f t="shared" si="54"/>
        <v>N/A</v>
      </c>
      <c r="T263" s="60"/>
    </row>
    <row r="264" spans="1:20" ht="16.5" customHeight="1" x14ac:dyDescent="0.35">
      <c r="A264" s="72" t="str">
        <f>IF(JAN_26!A264="","",JAN_26!A264)</f>
        <v/>
      </c>
      <c r="B264" s="72" t="str">
        <f>IF(JAN_26!B264="","",JAN_26!B264)</f>
        <v/>
      </c>
      <c r="C264" s="55" t="str">
        <f>IF(JAN_26!C264="","",JAN_26!C264)</f>
        <v/>
      </c>
      <c r="D264" s="55" t="str">
        <f>IF(SEP_26!A264="","",SEP_26!F264)</f>
        <v/>
      </c>
      <c r="E264" s="61"/>
      <c r="F264" s="55" t="str">
        <f t="shared" si="44"/>
        <v/>
      </c>
      <c r="G264" s="61"/>
      <c r="H264" s="61"/>
      <c r="I264" s="55">
        <f t="shared" si="45"/>
        <v>0</v>
      </c>
      <c r="J264" s="55" t="str">
        <f t="shared" si="46"/>
        <v/>
      </c>
      <c r="K264" s="55">
        <f t="shared" si="47"/>
        <v>0</v>
      </c>
      <c r="L264" s="55">
        <f t="shared" si="48"/>
        <v>0</v>
      </c>
      <c r="M264" s="67">
        <f>IF(A264="",0,(IF(ISNUMBER(AUG_26!G264),AUG_26!G264,0)+IF(ISNUMBER(SEP_26!G264),SEP_26!G264,0)+IF(ISNUMBER(OCT_26!G264),OCT_26!G264,0))/3)</f>
        <v>0</v>
      </c>
      <c r="N264" s="67">
        <f t="shared" si="49"/>
        <v>0</v>
      </c>
      <c r="O264" s="67">
        <f t="shared" si="50"/>
        <v>0</v>
      </c>
      <c r="P264" s="67">
        <f t="shared" si="51"/>
        <v>0</v>
      </c>
      <c r="Q264" s="68" t="str">
        <f t="shared" si="52"/>
        <v/>
      </c>
      <c r="R264" s="69" t="str">
        <f t="shared" si="53"/>
        <v/>
      </c>
      <c r="S264" s="69" t="str">
        <f t="shared" si="54"/>
        <v>N/A</v>
      </c>
      <c r="T264" s="60"/>
    </row>
    <row r="265" spans="1:20" ht="16.5" customHeight="1" x14ac:dyDescent="0.35">
      <c r="A265" s="71" t="str">
        <f>IF(JAN_26!A265="","",JAN_26!A265)</f>
        <v/>
      </c>
      <c r="B265" s="71" t="str">
        <f>IF(JAN_26!B265="","",JAN_26!B265)</f>
        <v/>
      </c>
      <c r="C265" s="53" t="str">
        <f>IF(JAN_26!C265="","",JAN_26!C265)</f>
        <v/>
      </c>
      <c r="D265" s="53" t="str">
        <f>IF(SEP_26!A265="","",SEP_26!F265)</f>
        <v/>
      </c>
      <c r="E265" s="61"/>
      <c r="F265" s="53" t="str">
        <f t="shared" si="44"/>
        <v/>
      </c>
      <c r="G265" s="61"/>
      <c r="H265" s="61"/>
      <c r="I265" s="53">
        <f t="shared" si="45"/>
        <v>0</v>
      </c>
      <c r="J265" s="53" t="str">
        <f t="shared" si="46"/>
        <v/>
      </c>
      <c r="K265" s="53">
        <f t="shared" si="47"/>
        <v>0</v>
      </c>
      <c r="L265" s="53">
        <f t="shared" si="48"/>
        <v>0</v>
      </c>
      <c r="M265" s="64">
        <f>IF(A265="",0,(IF(ISNUMBER(AUG_26!G265),AUG_26!G265,0)+IF(ISNUMBER(SEP_26!G265),SEP_26!G265,0)+IF(ISNUMBER(OCT_26!G265),OCT_26!G265,0))/3)</f>
        <v>0</v>
      </c>
      <c r="N265" s="64">
        <f t="shared" si="49"/>
        <v>0</v>
      </c>
      <c r="O265" s="64">
        <f t="shared" si="50"/>
        <v>0</v>
      </c>
      <c r="P265" s="64">
        <f t="shared" si="51"/>
        <v>0</v>
      </c>
      <c r="Q265" s="65" t="str">
        <f t="shared" si="52"/>
        <v/>
      </c>
      <c r="R265" s="66" t="str">
        <f t="shared" si="53"/>
        <v/>
      </c>
      <c r="S265" s="66" t="str">
        <f t="shared" si="54"/>
        <v>N/A</v>
      </c>
      <c r="T265" s="60"/>
    </row>
    <row r="266" spans="1:20" ht="16.5" customHeight="1" x14ac:dyDescent="0.35">
      <c r="A266" s="72" t="str">
        <f>IF(JAN_26!A266="","",JAN_26!A266)</f>
        <v/>
      </c>
      <c r="B266" s="72" t="str">
        <f>IF(JAN_26!B266="","",JAN_26!B266)</f>
        <v/>
      </c>
      <c r="C266" s="55" t="str">
        <f>IF(JAN_26!C266="","",JAN_26!C266)</f>
        <v/>
      </c>
      <c r="D266" s="55" t="str">
        <f>IF(SEP_26!A266="","",SEP_26!F266)</f>
        <v/>
      </c>
      <c r="E266" s="61"/>
      <c r="F266" s="55" t="str">
        <f t="shared" si="44"/>
        <v/>
      </c>
      <c r="G266" s="61"/>
      <c r="H266" s="61"/>
      <c r="I266" s="55">
        <f t="shared" si="45"/>
        <v>0</v>
      </c>
      <c r="J266" s="55" t="str">
        <f t="shared" si="46"/>
        <v/>
      </c>
      <c r="K266" s="55">
        <f t="shared" si="47"/>
        <v>0</v>
      </c>
      <c r="L266" s="55">
        <f t="shared" si="48"/>
        <v>0</v>
      </c>
      <c r="M266" s="67">
        <f>IF(A266="",0,(IF(ISNUMBER(AUG_26!G266),AUG_26!G266,0)+IF(ISNUMBER(SEP_26!G266),SEP_26!G266,0)+IF(ISNUMBER(OCT_26!G266),OCT_26!G266,0))/3)</f>
        <v>0</v>
      </c>
      <c r="N266" s="67">
        <f t="shared" si="49"/>
        <v>0</v>
      </c>
      <c r="O266" s="67">
        <f t="shared" si="50"/>
        <v>0</v>
      </c>
      <c r="P266" s="67">
        <f t="shared" si="51"/>
        <v>0</v>
      </c>
      <c r="Q266" s="68" t="str">
        <f t="shared" si="52"/>
        <v/>
      </c>
      <c r="R266" s="69" t="str">
        <f t="shared" si="53"/>
        <v/>
      </c>
      <c r="S266" s="69" t="str">
        <f t="shared" si="54"/>
        <v>N/A</v>
      </c>
      <c r="T266" s="60"/>
    </row>
    <row r="267" spans="1:20" ht="16.5" customHeight="1" x14ac:dyDescent="0.35">
      <c r="A267" s="71" t="str">
        <f>IF(JAN_26!A267="","",JAN_26!A267)</f>
        <v/>
      </c>
      <c r="B267" s="71" t="str">
        <f>IF(JAN_26!B267="","",JAN_26!B267)</f>
        <v/>
      </c>
      <c r="C267" s="53" t="str">
        <f>IF(JAN_26!C267="","",JAN_26!C267)</f>
        <v/>
      </c>
      <c r="D267" s="53" t="str">
        <f>IF(SEP_26!A267="","",SEP_26!F267)</f>
        <v/>
      </c>
      <c r="E267" s="61"/>
      <c r="F267" s="53" t="str">
        <f t="shared" si="44"/>
        <v/>
      </c>
      <c r="G267" s="61"/>
      <c r="H267" s="61"/>
      <c r="I267" s="53">
        <f t="shared" si="45"/>
        <v>0</v>
      </c>
      <c r="J267" s="53" t="str">
        <f t="shared" si="46"/>
        <v/>
      </c>
      <c r="K267" s="53">
        <f t="shared" si="47"/>
        <v>0</v>
      </c>
      <c r="L267" s="53">
        <f t="shared" si="48"/>
        <v>0</v>
      </c>
      <c r="M267" s="64">
        <f>IF(A267="",0,(IF(ISNUMBER(AUG_26!G267),AUG_26!G267,0)+IF(ISNUMBER(SEP_26!G267),SEP_26!G267,0)+IF(ISNUMBER(OCT_26!G267),OCT_26!G267,0))/3)</f>
        <v>0</v>
      </c>
      <c r="N267" s="64">
        <f t="shared" si="49"/>
        <v>0</v>
      </c>
      <c r="O267" s="64">
        <f t="shared" si="50"/>
        <v>0</v>
      </c>
      <c r="P267" s="64">
        <f t="shared" si="51"/>
        <v>0</v>
      </c>
      <c r="Q267" s="65" t="str">
        <f t="shared" si="52"/>
        <v/>
      </c>
      <c r="R267" s="66" t="str">
        <f t="shared" si="53"/>
        <v/>
      </c>
      <c r="S267" s="66" t="str">
        <f t="shared" si="54"/>
        <v>N/A</v>
      </c>
      <c r="T267" s="60"/>
    </row>
    <row r="268" spans="1:20" ht="16.5" customHeight="1" x14ac:dyDescent="0.35">
      <c r="A268" s="72" t="str">
        <f>IF(JAN_26!A268="","",JAN_26!A268)</f>
        <v/>
      </c>
      <c r="B268" s="72" t="str">
        <f>IF(JAN_26!B268="","",JAN_26!B268)</f>
        <v/>
      </c>
      <c r="C268" s="55" t="str">
        <f>IF(JAN_26!C268="","",JAN_26!C268)</f>
        <v/>
      </c>
      <c r="D268" s="55" t="str">
        <f>IF(SEP_26!A268="","",SEP_26!F268)</f>
        <v/>
      </c>
      <c r="E268" s="61"/>
      <c r="F268" s="55" t="str">
        <f t="shared" si="44"/>
        <v/>
      </c>
      <c r="G268" s="61"/>
      <c r="H268" s="61"/>
      <c r="I268" s="55">
        <f t="shared" si="45"/>
        <v>0</v>
      </c>
      <c r="J268" s="55" t="str">
        <f t="shared" si="46"/>
        <v/>
      </c>
      <c r="K268" s="55">
        <f t="shared" si="47"/>
        <v>0</v>
      </c>
      <c r="L268" s="55">
        <f t="shared" si="48"/>
        <v>0</v>
      </c>
      <c r="M268" s="67">
        <f>IF(A268="",0,(IF(ISNUMBER(AUG_26!G268),AUG_26!G268,0)+IF(ISNUMBER(SEP_26!G268),SEP_26!G268,0)+IF(ISNUMBER(OCT_26!G268),OCT_26!G268,0))/3)</f>
        <v>0</v>
      </c>
      <c r="N268" s="67">
        <f t="shared" si="49"/>
        <v>0</v>
      </c>
      <c r="O268" s="67">
        <f t="shared" si="50"/>
        <v>0</v>
      </c>
      <c r="P268" s="67">
        <f t="shared" si="51"/>
        <v>0</v>
      </c>
      <c r="Q268" s="68" t="str">
        <f t="shared" si="52"/>
        <v/>
      </c>
      <c r="R268" s="69" t="str">
        <f t="shared" si="53"/>
        <v/>
      </c>
      <c r="S268" s="69" t="str">
        <f t="shared" si="54"/>
        <v>N/A</v>
      </c>
      <c r="T268" s="60"/>
    </row>
    <row r="269" spans="1:20" ht="16.5" customHeight="1" x14ac:dyDescent="0.35">
      <c r="A269" s="71" t="str">
        <f>IF(JAN_26!A269="","",JAN_26!A269)</f>
        <v/>
      </c>
      <c r="B269" s="71" t="str">
        <f>IF(JAN_26!B269="","",JAN_26!B269)</f>
        <v/>
      </c>
      <c r="C269" s="53" t="str">
        <f>IF(JAN_26!C269="","",JAN_26!C269)</f>
        <v/>
      </c>
      <c r="D269" s="53" t="str">
        <f>IF(SEP_26!A269="","",SEP_26!F269)</f>
        <v/>
      </c>
      <c r="E269" s="61"/>
      <c r="F269" s="53" t="str">
        <f t="shared" si="44"/>
        <v/>
      </c>
      <c r="G269" s="61"/>
      <c r="H269" s="61"/>
      <c r="I269" s="53">
        <f t="shared" si="45"/>
        <v>0</v>
      </c>
      <c r="J269" s="53" t="str">
        <f t="shared" si="46"/>
        <v/>
      </c>
      <c r="K269" s="53">
        <f t="shared" si="47"/>
        <v>0</v>
      </c>
      <c r="L269" s="53">
        <f t="shared" si="48"/>
        <v>0</v>
      </c>
      <c r="M269" s="64">
        <f>IF(A269="",0,(IF(ISNUMBER(AUG_26!G269),AUG_26!G269,0)+IF(ISNUMBER(SEP_26!G269),SEP_26!G269,0)+IF(ISNUMBER(OCT_26!G269),OCT_26!G269,0))/3)</f>
        <v>0</v>
      </c>
      <c r="N269" s="64">
        <f t="shared" si="49"/>
        <v>0</v>
      </c>
      <c r="O269" s="64">
        <f t="shared" si="50"/>
        <v>0</v>
      </c>
      <c r="P269" s="64">
        <f t="shared" si="51"/>
        <v>0</v>
      </c>
      <c r="Q269" s="65" t="str">
        <f t="shared" si="52"/>
        <v/>
      </c>
      <c r="R269" s="66" t="str">
        <f t="shared" si="53"/>
        <v/>
      </c>
      <c r="S269" s="66" t="str">
        <f t="shared" si="54"/>
        <v>N/A</v>
      </c>
      <c r="T269" s="60"/>
    </row>
    <row r="270" spans="1:20" ht="16.5" customHeight="1" x14ac:dyDescent="0.35">
      <c r="A270" s="72" t="str">
        <f>IF(JAN_26!A270="","",JAN_26!A270)</f>
        <v/>
      </c>
      <c r="B270" s="72" t="str">
        <f>IF(JAN_26!B270="","",JAN_26!B270)</f>
        <v/>
      </c>
      <c r="C270" s="55" t="str">
        <f>IF(JAN_26!C270="","",JAN_26!C270)</f>
        <v/>
      </c>
      <c r="D270" s="55" t="str">
        <f>IF(SEP_26!A270="","",SEP_26!F270)</f>
        <v/>
      </c>
      <c r="E270" s="61"/>
      <c r="F270" s="55" t="str">
        <f t="shared" si="44"/>
        <v/>
      </c>
      <c r="G270" s="61"/>
      <c r="H270" s="61"/>
      <c r="I270" s="55">
        <f t="shared" si="45"/>
        <v>0</v>
      </c>
      <c r="J270" s="55" t="str">
        <f t="shared" si="46"/>
        <v/>
      </c>
      <c r="K270" s="55">
        <f t="shared" si="47"/>
        <v>0</v>
      </c>
      <c r="L270" s="55">
        <f t="shared" si="48"/>
        <v>0</v>
      </c>
      <c r="M270" s="67">
        <f>IF(A270="",0,(IF(ISNUMBER(AUG_26!G270),AUG_26!G270,0)+IF(ISNUMBER(SEP_26!G270),SEP_26!G270,0)+IF(ISNUMBER(OCT_26!G270),OCT_26!G270,0))/3)</f>
        <v>0</v>
      </c>
      <c r="N270" s="67">
        <f t="shared" si="49"/>
        <v>0</v>
      </c>
      <c r="O270" s="67">
        <f t="shared" si="50"/>
        <v>0</v>
      </c>
      <c r="P270" s="67">
        <f t="shared" si="51"/>
        <v>0</v>
      </c>
      <c r="Q270" s="68" t="str">
        <f t="shared" si="52"/>
        <v/>
      </c>
      <c r="R270" s="69" t="str">
        <f t="shared" si="53"/>
        <v/>
      </c>
      <c r="S270" s="69" t="str">
        <f t="shared" si="54"/>
        <v>N/A</v>
      </c>
      <c r="T270" s="60"/>
    </row>
    <row r="271" spans="1:20" ht="16.5" customHeight="1" x14ac:dyDescent="0.35">
      <c r="A271" s="71" t="str">
        <f>IF(JAN_26!A271="","",JAN_26!A271)</f>
        <v/>
      </c>
      <c r="B271" s="71" t="str">
        <f>IF(JAN_26!B271="","",JAN_26!B271)</f>
        <v/>
      </c>
      <c r="C271" s="53" t="str">
        <f>IF(JAN_26!C271="","",JAN_26!C271)</f>
        <v/>
      </c>
      <c r="D271" s="53" t="str">
        <f>IF(SEP_26!A271="","",SEP_26!F271)</f>
        <v/>
      </c>
      <c r="E271" s="61"/>
      <c r="F271" s="53" t="str">
        <f t="shared" si="44"/>
        <v/>
      </c>
      <c r="G271" s="61"/>
      <c r="H271" s="61"/>
      <c r="I271" s="53">
        <f t="shared" si="45"/>
        <v>0</v>
      </c>
      <c r="J271" s="53" t="str">
        <f t="shared" si="46"/>
        <v/>
      </c>
      <c r="K271" s="53">
        <f t="shared" si="47"/>
        <v>0</v>
      </c>
      <c r="L271" s="53">
        <f t="shared" si="48"/>
        <v>0</v>
      </c>
      <c r="M271" s="64">
        <f>IF(A271="",0,(IF(ISNUMBER(AUG_26!G271),AUG_26!G271,0)+IF(ISNUMBER(SEP_26!G271),SEP_26!G271,0)+IF(ISNUMBER(OCT_26!G271),OCT_26!G271,0))/3)</f>
        <v>0</v>
      </c>
      <c r="N271" s="64">
        <f t="shared" si="49"/>
        <v>0</v>
      </c>
      <c r="O271" s="64">
        <f t="shared" si="50"/>
        <v>0</v>
      </c>
      <c r="P271" s="64">
        <f t="shared" si="51"/>
        <v>0</v>
      </c>
      <c r="Q271" s="65" t="str">
        <f t="shared" si="52"/>
        <v/>
      </c>
      <c r="R271" s="66" t="str">
        <f t="shared" si="53"/>
        <v/>
      </c>
      <c r="S271" s="66" t="str">
        <f t="shared" si="54"/>
        <v>N/A</v>
      </c>
      <c r="T271" s="60"/>
    </row>
    <row r="272" spans="1:20" ht="16.5" customHeight="1" x14ac:dyDescent="0.35">
      <c r="A272" s="72" t="str">
        <f>IF(JAN_26!A272="","",JAN_26!A272)</f>
        <v/>
      </c>
      <c r="B272" s="72" t="str">
        <f>IF(JAN_26!B272="","",JAN_26!B272)</f>
        <v/>
      </c>
      <c r="C272" s="55" t="str">
        <f>IF(JAN_26!C272="","",JAN_26!C272)</f>
        <v/>
      </c>
      <c r="D272" s="55" t="str">
        <f>IF(SEP_26!A272="","",SEP_26!F272)</f>
        <v/>
      </c>
      <c r="E272" s="61"/>
      <c r="F272" s="55" t="str">
        <f t="shared" si="44"/>
        <v/>
      </c>
      <c r="G272" s="61"/>
      <c r="H272" s="61"/>
      <c r="I272" s="55">
        <f t="shared" si="45"/>
        <v>0</v>
      </c>
      <c r="J272" s="55" t="str">
        <f t="shared" si="46"/>
        <v/>
      </c>
      <c r="K272" s="55">
        <f t="shared" si="47"/>
        <v>0</v>
      </c>
      <c r="L272" s="55">
        <f t="shared" si="48"/>
        <v>0</v>
      </c>
      <c r="M272" s="67">
        <f>IF(A272="",0,(IF(ISNUMBER(AUG_26!G272),AUG_26!G272,0)+IF(ISNUMBER(SEP_26!G272),SEP_26!G272,0)+IF(ISNUMBER(OCT_26!G272),OCT_26!G272,0))/3)</f>
        <v>0</v>
      </c>
      <c r="N272" s="67">
        <f t="shared" si="49"/>
        <v>0</v>
      </c>
      <c r="O272" s="67">
        <f t="shared" si="50"/>
        <v>0</v>
      </c>
      <c r="P272" s="67">
        <f t="shared" si="51"/>
        <v>0</v>
      </c>
      <c r="Q272" s="68" t="str">
        <f t="shared" si="52"/>
        <v/>
      </c>
      <c r="R272" s="69" t="str">
        <f t="shared" si="53"/>
        <v/>
      </c>
      <c r="S272" s="69" t="str">
        <f t="shared" si="54"/>
        <v>N/A</v>
      </c>
      <c r="T272" s="60"/>
    </row>
    <row r="273" spans="1:20" ht="16.5" customHeight="1" x14ac:dyDescent="0.35">
      <c r="A273" s="71" t="str">
        <f>IF(JAN_26!A273="","",JAN_26!A273)</f>
        <v/>
      </c>
      <c r="B273" s="71" t="str">
        <f>IF(JAN_26!B273="","",JAN_26!B273)</f>
        <v/>
      </c>
      <c r="C273" s="53" t="str">
        <f>IF(JAN_26!C273="","",JAN_26!C273)</f>
        <v/>
      </c>
      <c r="D273" s="53" t="str">
        <f>IF(SEP_26!A273="","",SEP_26!F273)</f>
        <v/>
      </c>
      <c r="E273" s="61"/>
      <c r="F273" s="53" t="str">
        <f t="shared" si="44"/>
        <v/>
      </c>
      <c r="G273" s="61"/>
      <c r="H273" s="61"/>
      <c r="I273" s="53">
        <f t="shared" si="45"/>
        <v>0</v>
      </c>
      <c r="J273" s="53" t="str">
        <f t="shared" si="46"/>
        <v/>
      </c>
      <c r="K273" s="53">
        <f t="shared" si="47"/>
        <v>0</v>
      </c>
      <c r="L273" s="53">
        <f t="shared" si="48"/>
        <v>0</v>
      </c>
      <c r="M273" s="64">
        <f>IF(A273="",0,(IF(ISNUMBER(AUG_26!G273),AUG_26!G273,0)+IF(ISNUMBER(SEP_26!G273),SEP_26!G273,0)+IF(ISNUMBER(OCT_26!G273),OCT_26!G273,0))/3)</f>
        <v>0</v>
      </c>
      <c r="N273" s="64">
        <f t="shared" si="49"/>
        <v>0</v>
      </c>
      <c r="O273" s="64">
        <f t="shared" si="50"/>
        <v>0</v>
      </c>
      <c r="P273" s="64">
        <f t="shared" si="51"/>
        <v>0</v>
      </c>
      <c r="Q273" s="65" t="str">
        <f t="shared" si="52"/>
        <v/>
      </c>
      <c r="R273" s="66" t="str">
        <f t="shared" si="53"/>
        <v/>
      </c>
      <c r="S273" s="66" t="str">
        <f t="shared" si="54"/>
        <v>N/A</v>
      </c>
      <c r="T273" s="60"/>
    </row>
    <row r="274" spans="1:20" ht="16.5" customHeight="1" x14ac:dyDescent="0.35">
      <c r="A274" s="72" t="str">
        <f>IF(JAN_26!A274="","",JAN_26!A274)</f>
        <v/>
      </c>
      <c r="B274" s="72" t="str">
        <f>IF(JAN_26!B274="","",JAN_26!B274)</f>
        <v/>
      </c>
      <c r="C274" s="55" t="str">
        <f>IF(JAN_26!C274="","",JAN_26!C274)</f>
        <v/>
      </c>
      <c r="D274" s="55" t="str">
        <f>IF(SEP_26!A274="","",SEP_26!F274)</f>
        <v/>
      </c>
      <c r="E274" s="61"/>
      <c r="F274" s="55" t="str">
        <f t="shared" si="44"/>
        <v/>
      </c>
      <c r="G274" s="61"/>
      <c r="H274" s="61"/>
      <c r="I274" s="55">
        <f t="shared" si="45"/>
        <v>0</v>
      </c>
      <c r="J274" s="55" t="str">
        <f t="shared" si="46"/>
        <v/>
      </c>
      <c r="K274" s="55">
        <f t="shared" si="47"/>
        <v>0</v>
      </c>
      <c r="L274" s="55">
        <f t="shared" si="48"/>
        <v>0</v>
      </c>
      <c r="M274" s="67">
        <f>IF(A274="",0,(IF(ISNUMBER(AUG_26!G274),AUG_26!G274,0)+IF(ISNUMBER(SEP_26!G274),SEP_26!G274,0)+IF(ISNUMBER(OCT_26!G274),OCT_26!G274,0))/3)</f>
        <v>0</v>
      </c>
      <c r="N274" s="67">
        <f t="shared" si="49"/>
        <v>0</v>
      </c>
      <c r="O274" s="67">
        <f t="shared" si="50"/>
        <v>0</v>
      </c>
      <c r="P274" s="67">
        <f t="shared" si="51"/>
        <v>0</v>
      </c>
      <c r="Q274" s="68" t="str">
        <f t="shared" si="52"/>
        <v/>
      </c>
      <c r="R274" s="69" t="str">
        <f t="shared" si="53"/>
        <v/>
      </c>
      <c r="S274" s="69" t="str">
        <f t="shared" si="54"/>
        <v>N/A</v>
      </c>
      <c r="T274" s="60"/>
    </row>
    <row r="275" spans="1:20" ht="16.5" customHeight="1" x14ac:dyDescent="0.35">
      <c r="A275" s="71" t="str">
        <f>IF(JAN_26!A275="","",JAN_26!A275)</f>
        <v/>
      </c>
      <c r="B275" s="71" t="str">
        <f>IF(JAN_26!B275="","",JAN_26!B275)</f>
        <v/>
      </c>
      <c r="C275" s="53" t="str">
        <f>IF(JAN_26!C275="","",JAN_26!C275)</f>
        <v/>
      </c>
      <c r="D275" s="53" t="str">
        <f>IF(SEP_26!A275="","",SEP_26!F275)</f>
        <v/>
      </c>
      <c r="E275" s="61"/>
      <c r="F275" s="53" t="str">
        <f t="shared" si="44"/>
        <v/>
      </c>
      <c r="G275" s="61"/>
      <c r="H275" s="61"/>
      <c r="I275" s="53">
        <f t="shared" si="45"/>
        <v>0</v>
      </c>
      <c r="J275" s="53" t="str">
        <f t="shared" si="46"/>
        <v/>
      </c>
      <c r="K275" s="53">
        <f t="shared" si="47"/>
        <v>0</v>
      </c>
      <c r="L275" s="53">
        <f t="shared" si="48"/>
        <v>0</v>
      </c>
      <c r="M275" s="64">
        <f>IF(A275="",0,(IF(ISNUMBER(AUG_26!G275),AUG_26!G275,0)+IF(ISNUMBER(SEP_26!G275),SEP_26!G275,0)+IF(ISNUMBER(OCT_26!G275),OCT_26!G275,0))/3)</f>
        <v>0</v>
      </c>
      <c r="N275" s="64">
        <f t="shared" si="49"/>
        <v>0</v>
      </c>
      <c r="O275" s="64">
        <f t="shared" si="50"/>
        <v>0</v>
      </c>
      <c r="P275" s="64">
        <f t="shared" si="51"/>
        <v>0</v>
      </c>
      <c r="Q275" s="65" t="str">
        <f t="shared" si="52"/>
        <v/>
      </c>
      <c r="R275" s="66" t="str">
        <f t="shared" si="53"/>
        <v/>
      </c>
      <c r="S275" s="66" t="str">
        <f t="shared" si="54"/>
        <v>N/A</v>
      </c>
      <c r="T275" s="60"/>
    </row>
    <row r="276" spans="1:20" ht="16.5" customHeight="1" x14ac:dyDescent="0.35">
      <c r="A276" s="72" t="str">
        <f>IF(JAN_26!A276="","",JAN_26!A276)</f>
        <v/>
      </c>
      <c r="B276" s="72" t="str">
        <f>IF(JAN_26!B276="","",JAN_26!B276)</f>
        <v/>
      </c>
      <c r="C276" s="55" t="str">
        <f>IF(JAN_26!C276="","",JAN_26!C276)</f>
        <v/>
      </c>
      <c r="D276" s="55" t="str">
        <f>IF(SEP_26!A276="","",SEP_26!F276)</f>
        <v/>
      </c>
      <c r="E276" s="61"/>
      <c r="F276" s="55" t="str">
        <f t="shared" si="44"/>
        <v/>
      </c>
      <c r="G276" s="61"/>
      <c r="H276" s="61"/>
      <c r="I276" s="55">
        <f t="shared" si="45"/>
        <v>0</v>
      </c>
      <c r="J276" s="55" t="str">
        <f t="shared" si="46"/>
        <v/>
      </c>
      <c r="K276" s="55">
        <f t="shared" si="47"/>
        <v>0</v>
      </c>
      <c r="L276" s="55">
        <f t="shared" si="48"/>
        <v>0</v>
      </c>
      <c r="M276" s="67">
        <f>IF(A276="",0,(IF(ISNUMBER(AUG_26!G276),AUG_26!G276,0)+IF(ISNUMBER(SEP_26!G276),SEP_26!G276,0)+IF(ISNUMBER(OCT_26!G276),OCT_26!G276,0))/3)</f>
        <v>0</v>
      </c>
      <c r="N276" s="67">
        <f t="shared" si="49"/>
        <v>0</v>
      </c>
      <c r="O276" s="67">
        <f t="shared" si="50"/>
        <v>0</v>
      </c>
      <c r="P276" s="67">
        <f t="shared" si="51"/>
        <v>0</v>
      </c>
      <c r="Q276" s="68" t="str">
        <f t="shared" si="52"/>
        <v/>
      </c>
      <c r="R276" s="69" t="str">
        <f t="shared" si="53"/>
        <v/>
      </c>
      <c r="S276" s="69" t="str">
        <f t="shared" si="54"/>
        <v>N/A</v>
      </c>
      <c r="T276" s="60"/>
    </row>
    <row r="277" spans="1:20" ht="16.5" customHeight="1" x14ac:dyDescent="0.35">
      <c r="A277" s="71" t="str">
        <f>IF(JAN_26!A277="","",JAN_26!A277)</f>
        <v/>
      </c>
      <c r="B277" s="71" t="str">
        <f>IF(JAN_26!B277="","",JAN_26!B277)</f>
        <v/>
      </c>
      <c r="C277" s="53" t="str">
        <f>IF(JAN_26!C277="","",JAN_26!C277)</f>
        <v/>
      </c>
      <c r="D277" s="53" t="str">
        <f>IF(SEP_26!A277="","",SEP_26!F277)</f>
        <v/>
      </c>
      <c r="E277" s="61"/>
      <c r="F277" s="53" t="str">
        <f t="shared" si="44"/>
        <v/>
      </c>
      <c r="G277" s="61"/>
      <c r="H277" s="61"/>
      <c r="I277" s="53">
        <f t="shared" si="45"/>
        <v>0</v>
      </c>
      <c r="J277" s="53" t="str">
        <f t="shared" si="46"/>
        <v/>
      </c>
      <c r="K277" s="53">
        <f t="shared" si="47"/>
        <v>0</v>
      </c>
      <c r="L277" s="53">
        <f t="shared" si="48"/>
        <v>0</v>
      </c>
      <c r="M277" s="64">
        <f>IF(A277="",0,(IF(ISNUMBER(AUG_26!G277),AUG_26!G277,0)+IF(ISNUMBER(SEP_26!G277),SEP_26!G277,0)+IF(ISNUMBER(OCT_26!G277),OCT_26!G277,0))/3)</f>
        <v>0</v>
      </c>
      <c r="N277" s="64">
        <f t="shared" si="49"/>
        <v>0</v>
      </c>
      <c r="O277" s="64">
        <f t="shared" si="50"/>
        <v>0</v>
      </c>
      <c r="P277" s="64">
        <f t="shared" si="51"/>
        <v>0</v>
      </c>
      <c r="Q277" s="65" t="str">
        <f t="shared" si="52"/>
        <v/>
      </c>
      <c r="R277" s="66" t="str">
        <f t="shared" si="53"/>
        <v/>
      </c>
      <c r="S277" s="66" t="str">
        <f t="shared" si="54"/>
        <v>N/A</v>
      </c>
      <c r="T277" s="60"/>
    </row>
    <row r="278" spans="1:20" ht="16.5" customHeight="1" x14ac:dyDescent="0.35">
      <c r="A278" s="72" t="str">
        <f>IF(JAN_26!A278="","",JAN_26!A278)</f>
        <v/>
      </c>
      <c r="B278" s="72" t="str">
        <f>IF(JAN_26!B278="","",JAN_26!B278)</f>
        <v/>
      </c>
      <c r="C278" s="55" t="str">
        <f>IF(JAN_26!C278="","",JAN_26!C278)</f>
        <v/>
      </c>
      <c r="D278" s="55" t="str">
        <f>IF(SEP_26!A278="","",SEP_26!F278)</f>
        <v/>
      </c>
      <c r="E278" s="61"/>
      <c r="F278" s="55" t="str">
        <f t="shared" si="44"/>
        <v/>
      </c>
      <c r="G278" s="61"/>
      <c r="H278" s="61"/>
      <c r="I278" s="55">
        <f t="shared" si="45"/>
        <v>0</v>
      </c>
      <c r="J278" s="55" t="str">
        <f t="shared" si="46"/>
        <v/>
      </c>
      <c r="K278" s="55">
        <f t="shared" si="47"/>
        <v>0</v>
      </c>
      <c r="L278" s="55">
        <f t="shared" si="48"/>
        <v>0</v>
      </c>
      <c r="M278" s="67">
        <f>IF(A278="",0,(IF(ISNUMBER(AUG_26!G278),AUG_26!G278,0)+IF(ISNUMBER(SEP_26!G278),SEP_26!G278,0)+IF(ISNUMBER(OCT_26!G278),OCT_26!G278,0))/3)</f>
        <v>0</v>
      </c>
      <c r="N278" s="67">
        <f t="shared" si="49"/>
        <v>0</v>
      </c>
      <c r="O278" s="67">
        <f t="shared" si="50"/>
        <v>0</v>
      </c>
      <c r="P278" s="67">
        <f t="shared" si="51"/>
        <v>0</v>
      </c>
      <c r="Q278" s="68" t="str">
        <f t="shared" si="52"/>
        <v/>
      </c>
      <c r="R278" s="69" t="str">
        <f t="shared" si="53"/>
        <v/>
      </c>
      <c r="S278" s="69" t="str">
        <f t="shared" si="54"/>
        <v>N/A</v>
      </c>
      <c r="T278" s="60"/>
    </row>
    <row r="279" spans="1:20" ht="16.5" customHeight="1" x14ac:dyDescent="0.35">
      <c r="A279" s="71" t="str">
        <f>IF(JAN_26!A279="","",JAN_26!A279)</f>
        <v/>
      </c>
      <c r="B279" s="71" t="str">
        <f>IF(JAN_26!B279="","",JAN_26!B279)</f>
        <v/>
      </c>
      <c r="C279" s="53" t="str">
        <f>IF(JAN_26!C279="","",JAN_26!C279)</f>
        <v/>
      </c>
      <c r="D279" s="53" t="str">
        <f>IF(SEP_26!A279="","",SEP_26!F279)</f>
        <v/>
      </c>
      <c r="E279" s="61"/>
      <c r="F279" s="53" t="str">
        <f t="shared" si="44"/>
        <v/>
      </c>
      <c r="G279" s="61"/>
      <c r="H279" s="61"/>
      <c r="I279" s="53">
        <f t="shared" si="45"/>
        <v>0</v>
      </c>
      <c r="J279" s="53" t="str">
        <f t="shared" si="46"/>
        <v/>
      </c>
      <c r="K279" s="53">
        <f t="shared" si="47"/>
        <v>0</v>
      </c>
      <c r="L279" s="53">
        <f t="shared" si="48"/>
        <v>0</v>
      </c>
      <c r="M279" s="64">
        <f>IF(A279="",0,(IF(ISNUMBER(AUG_26!G279),AUG_26!G279,0)+IF(ISNUMBER(SEP_26!G279),SEP_26!G279,0)+IF(ISNUMBER(OCT_26!G279),OCT_26!G279,0))/3)</f>
        <v>0</v>
      </c>
      <c r="N279" s="64">
        <f t="shared" si="49"/>
        <v>0</v>
      </c>
      <c r="O279" s="64">
        <f t="shared" si="50"/>
        <v>0</v>
      </c>
      <c r="P279" s="64">
        <f t="shared" si="51"/>
        <v>0</v>
      </c>
      <c r="Q279" s="65" t="str">
        <f t="shared" si="52"/>
        <v/>
      </c>
      <c r="R279" s="66" t="str">
        <f t="shared" si="53"/>
        <v/>
      </c>
      <c r="S279" s="66" t="str">
        <f t="shared" si="54"/>
        <v>N/A</v>
      </c>
      <c r="T279" s="60"/>
    </row>
    <row r="280" spans="1:20" ht="16.5" customHeight="1" x14ac:dyDescent="0.35">
      <c r="A280" s="72" t="str">
        <f>IF(JAN_26!A280="","",JAN_26!A280)</f>
        <v/>
      </c>
      <c r="B280" s="72" t="str">
        <f>IF(JAN_26!B280="","",JAN_26!B280)</f>
        <v/>
      </c>
      <c r="C280" s="55" t="str">
        <f>IF(JAN_26!C280="","",JAN_26!C280)</f>
        <v/>
      </c>
      <c r="D280" s="55" t="str">
        <f>IF(SEP_26!A280="","",SEP_26!F280)</f>
        <v/>
      </c>
      <c r="E280" s="61"/>
      <c r="F280" s="55" t="str">
        <f t="shared" si="44"/>
        <v/>
      </c>
      <c r="G280" s="61"/>
      <c r="H280" s="61"/>
      <c r="I280" s="55">
        <f t="shared" si="45"/>
        <v>0</v>
      </c>
      <c r="J280" s="55" t="str">
        <f t="shared" si="46"/>
        <v/>
      </c>
      <c r="K280" s="55">
        <f t="shared" si="47"/>
        <v>0</v>
      </c>
      <c r="L280" s="55">
        <f t="shared" si="48"/>
        <v>0</v>
      </c>
      <c r="M280" s="67">
        <f>IF(A280="",0,(IF(ISNUMBER(AUG_26!G280),AUG_26!G280,0)+IF(ISNUMBER(SEP_26!G280),SEP_26!G280,0)+IF(ISNUMBER(OCT_26!G280),OCT_26!G280,0))/3)</f>
        <v>0</v>
      </c>
      <c r="N280" s="67">
        <f t="shared" si="49"/>
        <v>0</v>
      </c>
      <c r="O280" s="67">
        <f t="shared" si="50"/>
        <v>0</v>
      </c>
      <c r="P280" s="67">
        <f t="shared" si="51"/>
        <v>0</v>
      </c>
      <c r="Q280" s="68" t="str">
        <f t="shared" si="52"/>
        <v/>
      </c>
      <c r="R280" s="69" t="str">
        <f t="shared" si="53"/>
        <v/>
      </c>
      <c r="S280" s="69" t="str">
        <f t="shared" si="54"/>
        <v>N/A</v>
      </c>
      <c r="T280" s="60"/>
    </row>
    <row r="281" spans="1:20" ht="16.5" customHeight="1" x14ac:dyDescent="0.35">
      <c r="A281" s="71" t="str">
        <f>IF(JAN_26!A281="","",JAN_26!A281)</f>
        <v/>
      </c>
      <c r="B281" s="71" t="str">
        <f>IF(JAN_26!B281="","",JAN_26!B281)</f>
        <v/>
      </c>
      <c r="C281" s="53" t="str">
        <f>IF(JAN_26!C281="","",JAN_26!C281)</f>
        <v/>
      </c>
      <c r="D281" s="53" t="str">
        <f>IF(SEP_26!A281="","",SEP_26!F281)</f>
        <v/>
      </c>
      <c r="E281" s="61"/>
      <c r="F281" s="53" t="str">
        <f t="shared" si="44"/>
        <v/>
      </c>
      <c r="G281" s="61"/>
      <c r="H281" s="61"/>
      <c r="I281" s="53">
        <f t="shared" si="45"/>
        <v>0</v>
      </c>
      <c r="J281" s="53" t="str">
        <f t="shared" si="46"/>
        <v/>
      </c>
      <c r="K281" s="53">
        <f t="shared" si="47"/>
        <v>0</v>
      </c>
      <c r="L281" s="53">
        <f t="shared" si="48"/>
        <v>0</v>
      </c>
      <c r="M281" s="64">
        <f>IF(A281="",0,(IF(ISNUMBER(AUG_26!G281),AUG_26!G281,0)+IF(ISNUMBER(SEP_26!G281),SEP_26!G281,0)+IF(ISNUMBER(OCT_26!G281),OCT_26!G281,0))/3)</f>
        <v>0</v>
      </c>
      <c r="N281" s="64">
        <f t="shared" si="49"/>
        <v>0</v>
      </c>
      <c r="O281" s="64">
        <f t="shared" si="50"/>
        <v>0</v>
      </c>
      <c r="P281" s="64">
        <f t="shared" si="51"/>
        <v>0</v>
      </c>
      <c r="Q281" s="65" t="str">
        <f t="shared" si="52"/>
        <v/>
      </c>
      <c r="R281" s="66" t="str">
        <f t="shared" si="53"/>
        <v/>
      </c>
      <c r="S281" s="66" t="str">
        <f t="shared" si="54"/>
        <v>N/A</v>
      </c>
      <c r="T281" s="60"/>
    </row>
    <row r="282" spans="1:20" ht="16.5" customHeight="1" x14ac:dyDescent="0.35">
      <c r="A282" s="72" t="str">
        <f>IF(JAN_26!A282="","",JAN_26!A282)</f>
        <v/>
      </c>
      <c r="B282" s="72" t="str">
        <f>IF(JAN_26!B282="","",JAN_26!B282)</f>
        <v/>
      </c>
      <c r="C282" s="55" t="str">
        <f>IF(JAN_26!C282="","",JAN_26!C282)</f>
        <v/>
      </c>
      <c r="D282" s="55" t="str">
        <f>IF(SEP_26!A282="","",SEP_26!F282)</f>
        <v/>
      </c>
      <c r="E282" s="61"/>
      <c r="F282" s="55" t="str">
        <f t="shared" si="44"/>
        <v/>
      </c>
      <c r="G282" s="61"/>
      <c r="H282" s="61"/>
      <c r="I282" s="55">
        <f t="shared" si="45"/>
        <v>0</v>
      </c>
      <c r="J282" s="55" t="str">
        <f t="shared" si="46"/>
        <v/>
      </c>
      <c r="K282" s="55">
        <f t="shared" si="47"/>
        <v>0</v>
      </c>
      <c r="L282" s="55">
        <f t="shared" si="48"/>
        <v>0</v>
      </c>
      <c r="M282" s="67">
        <f>IF(A282="",0,(IF(ISNUMBER(AUG_26!G282),AUG_26!G282,0)+IF(ISNUMBER(SEP_26!G282),SEP_26!G282,0)+IF(ISNUMBER(OCT_26!G282),OCT_26!G282,0))/3)</f>
        <v>0</v>
      </c>
      <c r="N282" s="67">
        <f t="shared" si="49"/>
        <v>0</v>
      </c>
      <c r="O282" s="67">
        <f t="shared" si="50"/>
        <v>0</v>
      </c>
      <c r="P282" s="67">
        <f t="shared" si="51"/>
        <v>0</v>
      </c>
      <c r="Q282" s="68" t="str">
        <f t="shared" si="52"/>
        <v/>
      </c>
      <c r="R282" s="69" t="str">
        <f t="shared" si="53"/>
        <v/>
      </c>
      <c r="S282" s="69" t="str">
        <f t="shared" si="54"/>
        <v>N/A</v>
      </c>
      <c r="T282" s="60"/>
    </row>
    <row r="283" spans="1:20" ht="16.5" customHeight="1" x14ac:dyDescent="0.35">
      <c r="A283" s="71" t="str">
        <f>IF(JAN_26!A283="","",JAN_26!A283)</f>
        <v/>
      </c>
      <c r="B283" s="71" t="str">
        <f>IF(JAN_26!B283="","",JAN_26!B283)</f>
        <v/>
      </c>
      <c r="C283" s="53" t="str">
        <f>IF(JAN_26!C283="","",JAN_26!C283)</f>
        <v/>
      </c>
      <c r="D283" s="53" t="str">
        <f>IF(SEP_26!A283="","",SEP_26!F283)</f>
        <v/>
      </c>
      <c r="E283" s="61"/>
      <c r="F283" s="53" t="str">
        <f t="shared" si="44"/>
        <v/>
      </c>
      <c r="G283" s="61"/>
      <c r="H283" s="61"/>
      <c r="I283" s="53">
        <f t="shared" si="45"/>
        <v>0</v>
      </c>
      <c r="J283" s="53" t="str">
        <f t="shared" si="46"/>
        <v/>
      </c>
      <c r="K283" s="53">
        <f t="shared" si="47"/>
        <v>0</v>
      </c>
      <c r="L283" s="53">
        <f t="shared" si="48"/>
        <v>0</v>
      </c>
      <c r="M283" s="64">
        <f>IF(A283="",0,(IF(ISNUMBER(AUG_26!G283),AUG_26!G283,0)+IF(ISNUMBER(SEP_26!G283),SEP_26!G283,0)+IF(ISNUMBER(OCT_26!G283),OCT_26!G283,0))/3)</f>
        <v>0</v>
      </c>
      <c r="N283" s="64">
        <f t="shared" si="49"/>
        <v>0</v>
      </c>
      <c r="O283" s="64">
        <f t="shared" si="50"/>
        <v>0</v>
      </c>
      <c r="P283" s="64">
        <f t="shared" si="51"/>
        <v>0</v>
      </c>
      <c r="Q283" s="65" t="str">
        <f t="shared" si="52"/>
        <v/>
      </c>
      <c r="R283" s="66" t="str">
        <f t="shared" si="53"/>
        <v/>
      </c>
      <c r="S283" s="66" t="str">
        <f t="shared" si="54"/>
        <v>N/A</v>
      </c>
      <c r="T283" s="60"/>
    </row>
    <row r="284" spans="1:20" ht="16.5" customHeight="1" x14ac:dyDescent="0.35">
      <c r="A284" s="72" t="str">
        <f>IF(JAN_26!A284="","",JAN_26!A284)</f>
        <v/>
      </c>
      <c r="B284" s="72" t="str">
        <f>IF(JAN_26!B284="","",JAN_26!B284)</f>
        <v/>
      </c>
      <c r="C284" s="55" t="str">
        <f>IF(JAN_26!C284="","",JAN_26!C284)</f>
        <v/>
      </c>
      <c r="D284" s="55" t="str">
        <f>IF(SEP_26!A284="","",SEP_26!F284)</f>
        <v/>
      </c>
      <c r="E284" s="61"/>
      <c r="F284" s="55" t="str">
        <f t="shared" si="44"/>
        <v/>
      </c>
      <c r="G284" s="61"/>
      <c r="H284" s="61"/>
      <c r="I284" s="55">
        <f t="shared" si="45"/>
        <v>0</v>
      </c>
      <c r="J284" s="55" t="str">
        <f t="shared" si="46"/>
        <v/>
      </c>
      <c r="K284" s="55">
        <f t="shared" si="47"/>
        <v>0</v>
      </c>
      <c r="L284" s="55">
        <f t="shared" si="48"/>
        <v>0</v>
      </c>
      <c r="M284" s="67">
        <f>IF(A284="",0,(IF(ISNUMBER(AUG_26!G284),AUG_26!G284,0)+IF(ISNUMBER(SEP_26!G284),SEP_26!G284,0)+IF(ISNUMBER(OCT_26!G284),OCT_26!G284,0))/3)</f>
        <v>0</v>
      </c>
      <c r="N284" s="67">
        <f t="shared" si="49"/>
        <v>0</v>
      </c>
      <c r="O284" s="67">
        <f t="shared" si="50"/>
        <v>0</v>
      </c>
      <c r="P284" s="67">
        <f t="shared" si="51"/>
        <v>0</v>
      </c>
      <c r="Q284" s="68" t="str">
        <f t="shared" si="52"/>
        <v/>
      </c>
      <c r="R284" s="69" t="str">
        <f t="shared" si="53"/>
        <v/>
      </c>
      <c r="S284" s="69" t="str">
        <f t="shared" si="54"/>
        <v>N/A</v>
      </c>
      <c r="T284" s="60"/>
    </row>
    <row r="285" spans="1:20" ht="16.5" customHeight="1" x14ac:dyDescent="0.35">
      <c r="A285" s="71" t="str">
        <f>IF(JAN_26!A285="","",JAN_26!A285)</f>
        <v/>
      </c>
      <c r="B285" s="71" t="str">
        <f>IF(JAN_26!B285="","",JAN_26!B285)</f>
        <v/>
      </c>
      <c r="C285" s="53" t="str">
        <f>IF(JAN_26!C285="","",JAN_26!C285)</f>
        <v/>
      </c>
      <c r="D285" s="53" t="str">
        <f>IF(SEP_26!A285="","",SEP_26!F285)</f>
        <v/>
      </c>
      <c r="E285" s="61"/>
      <c r="F285" s="53" t="str">
        <f t="shared" si="44"/>
        <v/>
      </c>
      <c r="G285" s="61"/>
      <c r="H285" s="61"/>
      <c r="I285" s="53">
        <f t="shared" si="45"/>
        <v>0</v>
      </c>
      <c r="J285" s="53" t="str">
        <f t="shared" si="46"/>
        <v/>
      </c>
      <c r="K285" s="53">
        <f t="shared" si="47"/>
        <v>0</v>
      </c>
      <c r="L285" s="53">
        <f t="shared" si="48"/>
        <v>0</v>
      </c>
      <c r="M285" s="64">
        <f>IF(A285="",0,(IF(ISNUMBER(AUG_26!G285),AUG_26!G285,0)+IF(ISNUMBER(SEP_26!G285),SEP_26!G285,0)+IF(ISNUMBER(OCT_26!G285),OCT_26!G285,0))/3)</f>
        <v>0</v>
      </c>
      <c r="N285" s="64">
        <f t="shared" si="49"/>
        <v>0</v>
      </c>
      <c r="O285" s="64">
        <f t="shared" si="50"/>
        <v>0</v>
      </c>
      <c r="P285" s="64">
        <f t="shared" si="51"/>
        <v>0</v>
      </c>
      <c r="Q285" s="65" t="str">
        <f t="shared" si="52"/>
        <v/>
      </c>
      <c r="R285" s="66" t="str">
        <f t="shared" si="53"/>
        <v/>
      </c>
      <c r="S285" s="66" t="str">
        <f t="shared" si="54"/>
        <v>N/A</v>
      </c>
      <c r="T285" s="60"/>
    </row>
    <row r="286" spans="1:20" ht="16.5" customHeight="1" x14ac:dyDescent="0.35">
      <c r="A286" s="72" t="str">
        <f>IF(JAN_26!A286="","",JAN_26!A286)</f>
        <v/>
      </c>
      <c r="B286" s="72" t="str">
        <f>IF(JAN_26!B286="","",JAN_26!B286)</f>
        <v/>
      </c>
      <c r="C286" s="55" t="str">
        <f>IF(JAN_26!C286="","",JAN_26!C286)</f>
        <v/>
      </c>
      <c r="D286" s="55" t="str">
        <f>IF(SEP_26!A286="","",SEP_26!F286)</f>
        <v/>
      </c>
      <c r="E286" s="61"/>
      <c r="F286" s="55" t="str">
        <f t="shared" si="44"/>
        <v/>
      </c>
      <c r="G286" s="61"/>
      <c r="H286" s="61"/>
      <c r="I286" s="55">
        <f t="shared" si="45"/>
        <v>0</v>
      </c>
      <c r="J286" s="55" t="str">
        <f t="shared" si="46"/>
        <v/>
      </c>
      <c r="K286" s="55">
        <f t="shared" si="47"/>
        <v>0</v>
      </c>
      <c r="L286" s="55">
        <f t="shared" si="48"/>
        <v>0</v>
      </c>
      <c r="M286" s="67">
        <f>IF(A286="",0,(IF(ISNUMBER(AUG_26!G286),AUG_26!G286,0)+IF(ISNUMBER(SEP_26!G286),SEP_26!G286,0)+IF(ISNUMBER(OCT_26!G286),OCT_26!G286,0))/3)</f>
        <v>0</v>
      </c>
      <c r="N286" s="67">
        <f t="shared" si="49"/>
        <v>0</v>
      </c>
      <c r="O286" s="67">
        <f t="shared" si="50"/>
        <v>0</v>
      </c>
      <c r="P286" s="67">
        <f t="shared" si="51"/>
        <v>0</v>
      </c>
      <c r="Q286" s="68" t="str">
        <f t="shared" si="52"/>
        <v/>
      </c>
      <c r="R286" s="69" t="str">
        <f t="shared" si="53"/>
        <v/>
      </c>
      <c r="S286" s="69" t="str">
        <f t="shared" si="54"/>
        <v>N/A</v>
      </c>
      <c r="T286" s="60"/>
    </row>
    <row r="287" spans="1:20" ht="16.5" customHeight="1" x14ac:dyDescent="0.35">
      <c r="A287" s="71" t="str">
        <f>IF(JAN_26!A287="","",JAN_26!A287)</f>
        <v/>
      </c>
      <c r="B287" s="71" t="str">
        <f>IF(JAN_26!B287="","",JAN_26!B287)</f>
        <v/>
      </c>
      <c r="C287" s="53" t="str">
        <f>IF(JAN_26!C287="","",JAN_26!C287)</f>
        <v/>
      </c>
      <c r="D287" s="53" t="str">
        <f>IF(SEP_26!A287="","",SEP_26!F287)</f>
        <v/>
      </c>
      <c r="E287" s="61"/>
      <c r="F287" s="53" t="str">
        <f t="shared" si="44"/>
        <v/>
      </c>
      <c r="G287" s="61"/>
      <c r="H287" s="61"/>
      <c r="I287" s="53">
        <f t="shared" si="45"/>
        <v>0</v>
      </c>
      <c r="J287" s="53" t="str">
        <f t="shared" si="46"/>
        <v/>
      </c>
      <c r="K287" s="53">
        <f t="shared" si="47"/>
        <v>0</v>
      </c>
      <c r="L287" s="53">
        <f t="shared" si="48"/>
        <v>0</v>
      </c>
      <c r="M287" s="64">
        <f>IF(A287="",0,(IF(ISNUMBER(AUG_26!G287),AUG_26!G287,0)+IF(ISNUMBER(SEP_26!G287),SEP_26!G287,0)+IF(ISNUMBER(OCT_26!G287),OCT_26!G287,0))/3)</f>
        <v>0</v>
      </c>
      <c r="N287" s="64">
        <f t="shared" si="49"/>
        <v>0</v>
      </c>
      <c r="O287" s="64">
        <f t="shared" si="50"/>
        <v>0</v>
      </c>
      <c r="P287" s="64">
        <f t="shared" si="51"/>
        <v>0</v>
      </c>
      <c r="Q287" s="65" t="str">
        <f t="shared" si="52"/>
        <v/>
      </c>
      <c r="R287" s="66" t="str">
        <f t="shared" si="53"/>
        <v/>
      </c>
      <c r="S287" s="66" t="str">
        <f t="shared" si="54"/>
        <v>N/A</v>
      </c>
      <c r="T287" s="60"/>
    </row>
    <row r="288" spans="1:20" ht="16.5" customHeight="1" x14ac:dyDescent="0.35">
      <c r="A288" s="72" t="str">
        <f>IF(JAN_26!A288="","",JAN_26!A288)</f>
        <v/>
      </c>
      <c r="B288" s="72" t="str">
        <f>IF(JAN_26!B288="","",JAN_26!B288)</f>
        <v/>
      </c>
      <c r="C288" s="55" t="str">
        <f>IF(JAN_26!C288="","",JAN_26!C288)</f>
        <v/>
      </c>
      <c r="D288" s="55" t="str">
        <f>IF(SEP_26!A288="","",SEP_26!F288)</f>
        <v/>
      </c>
      <c r="E288" s="61"/>
      <c r="F288" s="55" t="str">
        <f t="shared" si="44"/>
        <v/>
      </c>
      <c r="G288" s="61"/>
      <c r="H288" s="61"/>
      <c r="I288" s="55">
        <f t="shared" si="45"/>
        <v>0</v>
      </c>
      <c r="J288" s="55" t="str">
        <f t="shared" si="46"/>
        <v/>
      </c>
      <c r="K288" s="55">
        <f t="shared" si="47"/>
        <v>0</v>
      </c>
      <c r="L288" s="55">
        <f t="shared" si="48"/>
        <v>0</v>
      </c>
      <c r="M288" s="67">
        <f>IF(A288="",0,(IF(ISNUMBER(AUG_26!G288),AUG_26!G288,0)+IF(ISNUMBER(SEP_26!G288),SEP_26!G288,0)+IF(ISNUMBER(OCT_26!G288),OCT_26!G288,0))/3)</f>
        <v>0</v>
      </c>
      <c r="N288" s="67">
        <f t="shared" si="49"/>
        <v>0</v>
      </c>
      <c r="O288" s="67">
        <f t="shared" si="50"/>
        <v>0</v>
      </c>
      <c r="P288" s="67">
        <f t="shared" si="51"/>
        <v>0</v>
      </c>
      <c r="Q288" s="68" t="str">
        <f t="shared" si="52"/>
        <v/>
      </c>
      <c r="R288" s="69" t="str">
        <f t="shared" si="53"/>
        <v/>
      </c>
      <c r="S288" s="69" t="str">
        <f t="shared" si="54"/>
        <v>N/A</v>
      </c>
      <c r="T288" s="60"/>
    </row>
    <row r="289" spans="1:20" ht="16.5" customHeight="1" x14ac:dyDescent="0.35">
      <c r="A289" s="71" t="str">
        <f>IF(JAN_26!A289="","",JAN_26!A289)</f>
        <v/>
      </c>
      <c r="B289" s="71" t="str">
        <f>IF(JAN_26!B289="","",JAN_26!B289)</f>
        <v/>
      </c>
      <c r="C289" s="53" t="str">
        <f>IF(JAN_26!C289="","",JAN_26!C289)</f>
        <v/>
      </c>
      <c r="D289" s="53" t="str">
        <f>IF(SEP_26!A289="","",SEP_26!F289)</f>
        <v/>
      </c>
      <c r="E289" s="61"/>
      <c r="F289" s="53" t="str">
        <f t="shared" si="44"/>
        <v/>
      </c>
      <c r="G289" s="61"/>
      <c r="H289" s="61"/>
      <c r="I289" s="53">
        <f t="shared" si="45"/>
        <v>0</v>
      </c>
      <c r="J289" s="53" t="str">
        <f t="shared" si="46"/>
        <v/>
      </c>
      <c r="K289" s="53">
        <f t="shared" si="47"/>
        <v>0</v>
      </c>
      <c r="L289" s="53">
        <f t="shared" si="48"/>
        <v>0</v>
      </c>
      <c r="M289" s="64">
        <f>IF(A289="",0,(IF(ISNUMBER(AUG_26!G289),AUG_26!G289,0)+IF(ISNUMBER(SEP_26!G289),SEP_26!G289,0)+IF(ISNUMBER(OCT_26!G289),OCT_26!G289,0))/3)</f>
        <v>0</v>
      </c>
      <c r="N289" s="64">
        <f t="shared" si="49"/>
        <v>0</v>
      </c>
      <c r="O289" s="64">
        <f t="shared" si="50"/>
        <v>0</v>
      </c>
      <c r="P289" s="64">
        <f t="shared" si="51"/>
        <v>0</v>
      </c>
      <c r="Q289" s="65" t="str">
        <f t="shared" si="52"/>
        <v/>
      </c>
      <c r="R289" s="66" t="str">
        <f t="shared" si="53"/>
        <v/>
      </c>
      <c r="S289" s="66" t="str">
        <f t="shared" si="54"/>
        <v>N/A</v>
      </c>
      <c r="T289" s="60"/>
    </row>
    <row r="290" spans="1:20" ht="16.5" customHeight="1" x14ac:dyDescent="0.35">
      <c r="A290" s="72" t="str">
        <f>IF(JAN_26!A290="","",JAN_26!A290)</f>
        <v/>
      </c>
      <c r="B290" s="72" t="str">
        <f>IF(JAN_26!B290="","",JAN_26!B290)</f>
        <v/>
      </c>
      <c r="C290" s="55" t="str">
        <f>IF(JAN_26!C290="","",JAN_26!C290)</f>
        <v/>
      </c>
      <c r="D290" s="55" t="str">
        <f>IF(SEP_26!A290="","",SEP_26!F290)</f>
        <v/>
      </c>
      <c r="E290" s="61"/>
      <c r="F290" s="55" t="str">
        <f t="shared" si="44"/>
        <v/>
      </c>
      <c r="G290" s="61"/>
      <c r="H290" s="61"/>
      <c r="I290" s="55">
        <f t="shared" si="45"/>
        <v>0</v>
      </c>
      <c r="J290" s="55" t="str">
        <f t="shared" si="46"/>
        <v/>
      </c>
      <c r="K290" s="55">
        <f t="shared" si="47"/>
        <v>0</v>
      </c>
      <c r="L290" s="55">
        <f t="shared" si="48"/>
        <v>0</v>
      </c>
      <c r="M290" s="67">
        <f>IF(A290="",0,(IF(ISNUMBER(AUG_26!G290),AUG_26!G290,0)+IF(ISNUMBER(SEP_26!G290),SEP_26!G290,0)+IF(ISNUMBER(OCT_26!G290),OCT_26!G290,0))/3)</f>
        <v>0</v>
      </c>
      <c r="N290" s="67">
        <f t="shared" si="49"/>
        <v>0</v>
      </c>
      <c r="O290" s="67">
        <f t="shared" si="50"/>
        <v>0</v>
      </c>
      <c r="P290" s="67">
        <f t="shared" si="51"/>
        <v>0</v>
      </c>
      <c r="Q290" s="68" t="str">
        <f t="shared" si="52"/>
        <v/>
      </c>
      <c r="R290" s="69" t="str">
        <f t="shared" si="53"/>
        <v/>
      </c>
      <c r="S290" s="69" t="str">
        <f t="shared" si="54"/>
        <v>N/A</v>
      </c>
      <c r="T290" s="60"/>
    </row>
    <row r="291" spans="1:20" ht="16.5" customHeight="1" x14ac:dyDescent="0.35">
      <c r="A291" s="71" t="str">
        <f>IF(JAN_26!A291="","",JAN_26!A291)</f>
        <v/>
      </c>
      <c r="B291" s="71" t="str">
        <f>IF(JAN_26!B291="","",JAN_26!B291)</f>
        <v/>
      </c>
      <c r="C291" s="53" t="str">
        <f>IF(JAN_26!C291="","",JAN_26!C291)</f>
        <v/>
      </c>
      <c r="D291" s="53" t="str">
        <f>IF(SEP_26!A291="","",SEP_26!F291)</f>
        <v/>
      </c>
      <c r="E291" s="61"/>
      <c r="F291" s="53" t="str">
        <f t="shared" si="44"/>
        <v/>
      </c>
      <c r="G291" s="61"/>
      <c r="H291" s="61"/>
      <c r="I291" s="53">
        <f t="shared" si="45"/>
        <v>0</v>
      </c>
      <c r="J291" s="53" t="str">
        <f t="shared" si="46"/>
        <v/>
      </c>
      <c r="K291" s="53">
        <f t="shared" si="47"/>
        <v>0</v>
      </c>
      <c r="L291" s="53">
        <f t="shared" si="48"/>
        <v>0</v>
      </c>
      <c r="M291" s="64">
        <f>IF(A291="",0,(IF(ISNUMBER(AUG_26!G291),AUG_26!G291,0)+IF(ISNUMBER(SEP_26!G291),SEP_26!G291,0)+IF(ISNUMBER(OCT_26!G291),OCT_26!G291,0))/3)</f>
        <v>0</v>
      </c>
      <c r="N291" s="64">
        <f t="shared" si="49"/>
        <v>0</v>
      </c>
      <c r="O291" s="64">
        <f t="shared" si="50"/>
        <v>0</v>
      </c>
      <c r="P291" s="64">
        <f t="shared" si="51"/>
        <v>0</v>
      </c>
      <c r="Q291" s="65" t="str">
        <f t="shared" si="52"/>
        <v/>
      </c>
      <c r="R291" s="66" t="str">
        <f t="shared" si="53"/>
        <v/>
      </c>
      <c r="S291" s="66" t="str">
        <f t="shared" si="54"/>
        <v>N/A</v>
      </c>
      <c r="T291" s="60"/>
    </row>
    <row r="292" spans="1:20" ht="16.5" customHeight="1" x14ac:dyDescent="0.35">
      <c r="A292" s="72" t="str">
        <f>IF(JAN_26!A292="","",JAN_26!A292)</f>
        <v/>
      </c>
      <c r="B292" s="72" t="str">
        <f>IF(JAN_26!B292="","",JAN_26!B292)</f>
        <v/>
      </c>
      <c r="C292" s="55" t="str">
        <f>IF(JAN_26!C292="","",JAN_26!C292)</f>
        <v/>
      </c>
      <c r="D292" s="55" t="str">
        <f>IF(SEP_26!A292="","",SEP_26!F292)</f>
        <v/>
      </c>
      <c r="E292" s="61"/>
      <c r="F292" s="55" t="str">
        <f t="shared" si="44"/>
        <v/>
      </c>
      <c r="G292" s="61"/>
      <c r="H292" s="61"/>
      <c r="I292" s="55">
        <f t="shared" si="45"/>
        <v>0</v>
      </c>
      <c r="J292" s="55" t="str">
        <f t="shared" si="46"/>
        <v/>
      </c>
      <c r="K292" s="55">
        <f t="shared" si="47"/>
        <v>0</v>
      </c>
      <c r="L292" s="55">
        <f t="shared" si="48"/>
        <v>0</v>
      </c>
      <c r="M292" s="67">
        <f>IF(A292="",0,(IF(ISNUMBER(AUG_26!G292),AUG_26!G292,0)+IF(ISNUMBER(SEP_26!G292),SEP_26!G292,0)+IF(ISNUMBER(OCT_26!G292),OCT_26!G292,0))/3)</f>
        <v>0</v>
      </c>
      <c r="N292" s="67">
        <f t="shared" si="49"/>
        <v>0</v>
      </c>
      <c r="O292" s="67">
        <f t="shared" si="50"/>
        <v>0</v>
      </c>
      <c r="P292" s="67">
        <f t="shared" si="51"/>
        <v>0</v>
      </c>
      <c r="Q292" s="68" t="str">
        <f t="shared" si="52"/>
        <v/>
      </c>
      <c r="R292" s="69" t="str">
        <f t="shared" si="53"/>
        <v/>
      </c>
      <c r="S292" s="69" t="str">
        <f t="shared" si="54"/>
        <v>N/A</v>
      </c>
      <c r="T292" s="60"/>
    </row>
    <row r="293" spans="1:20" ht="16.5" customHeight="1" x14ac:dyDescent="0.35">
      <c r="A293" s="71" t="str">
        <f>IF(JAN_26!A293="","",JAN_26!A293)</f>
        <v/>
      </c>
      <c r="B293" s="71" t="str">
        <f>IF(JAN_26!B293="","",JAN_26!B293)</f>
        <v/>
      </c>
      <c r="C293" s="53" t="str">
        <f>IF(JAN_26!C293="","",JAN_26!C293)</f>
        <v/>
      </c>
      <c r="D293" s="53" t="str">
        <f>IF(SEP_26!A293="","",SEP_26!F293)</f>
        <v/>
      </c>
      <c r="E293" s="61"/>
      <c r="F293" s="53" t="str">
        <f t="shared" si="44"/>
        <v/>
      </c>
      <c r="G293" s="61"/>
      <c r="H293" s="61"/>
      <c r="I293" s="53">
        <f t="shared" si="45"/>
        <v>0</v>
      </c>
      <c r="J293" s="53" t="str">
        <f t="shared" si="46"/>
        <v/>
      </c>
      <c r="K293" s="53">
        <f t="shared" si="47"/>
        <v>0</v>
      </c>
      <c r="L293" s="53">
        <f t="shared" si="48"/>
        <v>0</v>
      </c>
      <c r="M293" s="64">
        <f>IF(A293="",0,(IF(ISNUMBER(AUG_26!G293),AUG_26!G293,0)+IF(ISNUMBER(SEP_26!G293),SEP_26!G293,0)+IF(ISNUMBER(OCT_26!G293),OCT_26!G293,0))/3)</f>
        <v>0</v>
      </c>
      <c r="N293" s="64">
        <f t="shared" si="49"/>
        <v>0</v>
      </c>
      <c r="O293" s="64">
        <f t="shared" si="50"/>
        <v>0</v>
      </c>
      <c r="P293" s="64">
        <f t="shared" si="51"/>
        <v>0</v>
      </c>
      <c r="Q293" s="65" t="str">
        <f t="shared" si="52"/>
        <v/>
      </c>
      <c r="R293" s="66" t="str">
        <f t="shared" si="53"/>
        <v/>
      </c>
      <c r="S293" s="66" t="str">
        <f t="shared" si="54"/>
        <v>N/A</v>
      </c>
      <c r="T293" s="60"/>
    </row>
    <row r="294" spans="1:20" ht="16.5" customHeight="1" x14ac:dyDescent="0.35">
      <c r="A294" s="72" t="str">
        <f>IF(JAN_26!A294="","",JAN_26!A294)</f>
        <v/>
      </c>
      <c r="B294" s="72" t="str">
        <f>IF(JAN_26!B294="","",JAN_26!B294)</f>
        <v/>
      </c>
      <c r="C294" s="55" t="str">
        <f>IF(JAN_26!C294="","",JAN_26!C294)</f>
        <v/>
      </c>
      <c r="D294" s="55" t="str">
        <f>IF(SEP_26!A294="","",SEP_26!F294)</f>
        <v/>
      </c>
      <c r="E294" s="61"/>
      <c r="F294" s="55" t="str">
        <f t="shared" si="44"/>
        <v/>
      </c>
      <c r="G294" s="61"/>
      <c r="H294" s="61"/>
      <c r="I294" s="55">
        <f t="shared" si="45"/>
        <v>0</v>
      </c>
      <c r="J294" s="55" t="str">
        <f t="shared" si="46"/>
        <v/>
      </c>
      <c r="K294" s="55">
        <f t="shared" si="47"/>
        <v>0</v>
      </c>
      <c r="L294" s="55">
        <f t="shared" si="48"/>
        <v>0</v>
      </c>
      <c r="M294" s="67">
        <f>IF(A294="",0,(IF(ISNUMBER(AUG_26!G294),AUG_26!G294,0)+IF(ISNUMBER(SEP_26!G294),SEP_26!G294,0)+IF(ISNUMBER(OCT_26!G294),OCT_26!G294,0))/3)</f>
        <v>0</v>
      </c>
      <c r="N294" s="67">
        <f t="shared" si="49"/>
        <v>0</v>
      </c>
      <c r="O294" s="67">
        <f t="shared" si="50"/>
        <v>0</v>
      </c>
      <c r="P294" s="67">
        <f t="shared" si="51"/>
        <v>0</v>
      </c>
      <c r="Q294" s="68" t="str">
        <f t="shared" si="52"/>
        <v/>
      </c>
      <c r="R294" s="69" t="str">
        <f t="shared" si="53"/>
        <v/>
      </c>
      <c r="S294" s="69" t="str">
        <f t="shared" si="54"/>
        <v>N/A</v>
      </c>
      <c r="T294" s="60"/>
    </row>
    <row r="295" spans="1:20" ht="16.5" customHeight="1" x14ac:dyDescent="0.35">
      <c r="A295" s="71" t="str">
        <f>IF(JAN_26!A295="","",JAN_26!A295)</f>
        <v/>
      </c>
      <c r="B295" s="71" t="str">
        <f>IF(JAN_26!B295="","",JAN_26!B295)</f>
        <v/>
      </c>
      <c r="C295" s="53" t="str">
        <f>IF(JAN_26!C295="","",JAN_26!C295)</f>
        <v/>
      </c>
      <c r="D295" s="53" t="str">
        <f>IF(SEP_26!A295="","",SEP_26!F295)</f>
        <v/>
      </c>
      <c r="E295" s="61"/>
      <c r="F295" s="53" t="str">
        <f t="shared" si="44"/>
        <v/>
      </c>
      <c r="G295" s="61"/>
      <c r="H295" s="61"/>
      <c r="I295" s="53">
        <f t="shared" si="45"/>
        <v>0</v>
      </c>
      <c r="J295" s="53" t="str">
        <f t="shared" si="46"/>
        <v/>
      </c>
      <c r="K295" s="53">
        <f t="shared" si="47"/>
        <v>0</v>
      </c>
      <c r="L295" s="53">
        <f t="shared" si="48"/>
        <v>0</v>
      </c>
      <c r="M295" s="64">
        <f>IF(A295="",0,(IF(ISNUMBER(AUG_26!G295),AUG_26!G295,0)+IF(ISNUMBER(SEP_26!G295),SEP_26!G295,0)+IF(ISNUMBER(OCT_26!G295),OCT_26!G295,0))/3)</f>
        <v>0</v>
      </c>
      <c r="N295" s="64">
        <f t="shared" si="49"/>
        <v>0</v>
      </c>
      <c r="O295" s="64">
        <f t="shared" si="50"/>
        <v>0</v>
      </c>
      <c r="P295" s="64">
        <f t="shared" si="51"/>
        <v>0</v>
      </c>
      <c r="Q295" s="65" t="str">
        <f t="shared" si="52"/>
        <v/>
      </c>
      <c r="R295" s="66" t="str">
        <f t="shared" si="53"/>
        <v/>
      </c>
      <c r="S295" s="66" t="str">
        <f t="shared" si="54"/>
        <v>N/A</v>
      </c>
      <c r="T295" s="60"/>
    </row>
    <row r="296" spans="1:20" ht="16.5" customHeight="1" x14ac:dyDescent="0.35">
      <c r="A296" s="72" t="str">
        <f>IF(JAN_26!A296="","",JAN_26!A296)</f>
        <v/>
      </c>
      <c r="B296" s="72" t="str">
        <f>IF(JAN_26!B296="","",JAN_26!B296)</f>
        <v/>
      </c>
      <c r="C296" s="55" t="str">
        <f>IF(JAN_26!C296="","",JAN_26!C296)</f>
        <v/>
      </c>
      <c r="D296" s="55" t="str">
        <f>IF(SEP_26!A296="","",SEP_26!F296)</f>
        <v/>
      </c>
      <c r="E296" s="61"/>
      <c r="F296" s="55" t="str">
        <f t="shared" si="44"/>
        <v/>
      </c>
      <c r="G296" s="61"/>
      <c r="H296" s="61"/>
      <c r="I296" s="55">
        <f t="shared" si="45"/>
        <v>0</v>
      </c>
      <c r="J296" s="55" t="str">
        <f t="shared" si="46"/>
        <v/>
      </c>
      <c r="K296" s="55">
        <f t="shared" si="47"/>
        <v>0</v>
      </c>
      <c r="L296" s="55">
        <f t="shared" si="48"/>
        <v>0</v>
      </c>
      <c r="M296" s="67">
        <f>IF(A296="",0,(IF(ISNUMBER(AUG_26!G296),AUG_26!G296,0)+IF(ISNUMBER(SEP_26!G296),SEP_26!G296,0)+IF(ISNUMBER(OCT_26!G296),OCT_26!G296,0))/3)</f>
        <v>0</v>
      </c>
      <c r="N296" s="67">
        <f t="shared" si="49"/>
        <v>0</v>
      </c>
      <c r="O296" s="67">
        <f t="shared" si="50"/>
        <v>0</v>
      </c>
      <c r="P296" s="67">
        <f t="shared" si="51"/>
        <v>0</v>
      </c>
      <c r="Q296" s="68" t="str">
        <f t="shared" si="52"/>
        <v/>
      </c>
      <c r="R296" s="69" t="str">
        <f t="shared" si="53"/>
        <v/>
      </c>
      <c r="S296" s="69" t="str">
        <f t="shared" si="54"/>
        <v>N/A</v>
      </c>
      <c r="T296" s="60"/>
    </row>
    <row r="297" spans="1:20" ht="16.5" customHeight="1" x14ac:dyDescent="0.35">
      <c r="A297" s="71" t="str">
        <f>IF(JAN_26!A297="","",JAN_26!A297)</f>
        <v/>
      </c>
      <c r="B297" s="71" t="str">
        <f>IF(JAN_26!B297="","",JAN_26!B297)</f>
        <v/>
      </c>
      <c r="C297" s="53" t="str">
        <f>IF(JAN_26!C297="","",JAN_26!C297)</f>
        <v/>
      </c>
      <c r="D297" s="53" t="str">
        <f>IF(SEP_26!A297="","",SEP_26!F297)</f>
        <v/>
      </c>
      <c r="E297" s="61"/>
      <c r="F297" s="53" t="str">
        <f t="shared" si="44"/>
        <v/>
      </c>
      <c r="G297" s="61"/>
      <c r="H297" s="61"/>
      <c r="I297" s="53">
        <f t="shared" si="45"/>
        <v>0</v>
      </c>
      <c r="J297" s="53" t="str">
        <f t="shared" si="46"/>
        <v/>
      </c>
      <c r="K297" s="53">
        <f t="shared" si="47"/>
        <v>0</v>
      </c>
      <c r="L297" s="53">
        <f t="shared" si="48"/>
        <v>0</v>
      </c>
      <c r="M297" s="64">
        <f>IF(A297="",0,(IF(ISNUMBER(AUG_26!G297),AUG_26!G297,0)+IF(ISNUMBER(SEP_26!G297),SEP_26!G297,0)+IF(ISNUMBER(OCT_26!G297),OCT_26!G297,0))/3)</f>
        <v>0</v>
      </c>
      <c r="N297" s="64">
        <f t="shared" si="49"/>
        <v>0</v>
      </c>
      <c r="O297" s="64">
        <f t="shared" si="50"/>
        <v>0</v>
      </c>
      <c r="P297" s="64">
        <f t="shared" si="51"/>
        <v>0</v>
      </c>
      <c r="Q297" s="65" t="str">
        <f t="shared" si="52"/>
        <v/>
      </c>
      <c r="R297" s="66" t="str">
        <f t="shared" si="53"/>
        <v/>
      </c>
      <c r="S297" s="66" t="str">
        <f t="shared" si="54"/>
        <v>N/A</v>
      </c>
      <c r="T297" s="60"/>
    </row>
    <row r="298" spans="1:20" ht="16.5" customHeight="1" x14ac:dyDescent="0.35">
      <c r="A298" s="72" t="str">
        <f>IF(JAN_26!A298="","",JAN_26!A298)</f>
        <v/>
      </c>
      <c r="B298" s="72" t="str">
        <f>IF(JAN_26!B298="","",JAN_26!B298)</f>
        <v/>
      </c>
      <c r="C298" s="55" t="str">
        <f>IF(JAN_26!C298="","",JAN_26!C298)</f>
        <v/>
      </c>
      <c r="D298" s="55" t="str">
        <f>IF(SEP_26!A298="","",SEP_26!F298)</f>
        <v/>
      </c>
      <c r="E298" s="61"/>
      <c r="F298" s="55" t="str">
        <f t="shared" si="44"/>
        <v/>
      </c>
      <c r="G298" s="61"/>
      <c r="H298" s="61"/>
      <c r="I298" s="55">
        <f t="shared" si="45"/>
        <v>0</v>
      </c>
      <c r="J298" s="55" t="str">
        <f t="shared" si="46"/>
        <v/>
      </c>
      <c r="K298" s="55">
        <f t="shared" si="47"/>
        <v>0</v>
      </c>
      <c r="L298" s="55">
        <f t="shared" si="48"/>
        <v>0</v>
      </c>
      <c r="M298" s="67">
        <f>IF(A298="",0,(IF(ISNUMBER(AUG_26!G298),AUG_26!G298,0)+IF(ISNUMBER(SEP_26!G298),SEP_26!G298,0)+IF(ISNUMBER(OCT_26!G298),OCT_26!G298,0))/3)</f>
        <v>0</v>
      </c>
      <c r="N298" s="67">
        <f t="shared" si="49"/>
        <v>0</v>
      </c>
      <c r="O298" s="67">
        <f t="shared" si="50"/>
        <v>0</v>
      </c>
      <c r="P298" s="67">
        <f t="shared" si="51"/>
        <v>0</v>
      </c>
      <c r="Q298" s="68" t="str">
        <f t="shared" si="52"/>
        <v/>
      </c>
      <c r="R298" s="69" t="str">
        <f t="shared" si="53"/>
        <v/>
      </c>
      <c r="S298" s="69" t="str">
        <f t="shared" si="54"/>
        <v>N/A</v>
      </c>
      <c r="T298" s="60"/>
    </row>
    <row r="299" spans="1:20" ht="16.5" customHeight="1" x14ac:dyDescent="0.35">
      <c r="A299" s="71" t="str">
        <f>IF(JAN_26!A299="","",JAN_26!A299)</f>
        <v/>
      </c>
      <c r="B299" s="71" t="str">
        <f>IF(JAN_26!B299="","",JAN_26!B299)</f>
        <v/>
      </c>
      <c r="C299" s="53" t="str">
        <f>IF(JAN_26!C299="","",JAN_26!C299)</f>
        <v/>
      </c>
      <c r="D299" s="53" t="str">
        <f>IF(SEP_26!A299="","",SEP_26!F299)</f>
        <v/>
      </c>
      <c r="E299" s="61"/>
      <c r="F299" s="53" t="str">
        <f t="shared" si="44"/>
        <v/>
      </c>
      <c r="G299" s="61"/>
      <c r="H299" s="61"/>
      <c r="I299" s="53">
        <f t="shared" si="45"/>
        <v>0</v>
      </c>
      <c r="J299" s="53" t="str">
        <f t="shared" si="46"/>
        <v/>
      </c>
      <c r="K299" s="53">
        <f t="shared" si="47"/>
        <v>0</v>
      </c>
      <c r="L299" s="53">
        <f t="shared" si="48"/>
        <v>0</v>
      </c>
      <c r="M299" s="64">
        <f>IF(A299="",0,(IF(ISNUMBER(AUG_26!G299),AUG_26!G299,0)+IF(ISNUMBER(SEP_26!G299),SEP_26!G299,0)+IF(ISNUMBER(OCT_26!G299),OCT_26!G299,0))/3)</f>
        <v>0</v>
      </c>
      <c r="N299" s="64">
        <f t="shared" si="49"/>
        <v>0</v>
      </c>
      <c r="O299" s="64">
        <f t="shared" si="50"/>
        <v>0</v>
      </c>
      <c r="P299" s="64">
        <f t="shared" si="51"/>
        <v>0</v>
      </c>
      <c r="Q299" s="65" t="str">
        <f t="shared" si="52"/>
        <v/>
      </c>
      <c r="R299" s="66" t="str">
        <f t="shared" si="53"/>
        <v/>
      </c>
      <c r="S299" s="66" t="str">
        <f t="shared" si="54"/>
        <v>N/A</v>
      </c>
      <c r="T299" s="60"/>
    </row>
    <row r="300" spans="1:20" ht="16.5" customHeight="1" x14ac:dyDescent="0.35">
      <c r="A300" s="72" t="str">
        <f>IF(JAN_26!A300="","",JAN_26!A300)</f>
        <v/>
      </c>
      <c r="B300" s="72" t="str">
        <f>IF(JAN_26!B300="","",JAN_26!B300)</f>
        <v/>
      </c>
      <c r="C300" s="55" t="str">
        <f>IF(JAN_26!C300="","",JAN_26!C300)</f>
        <v/>
      </c>
      <c r="D300" s="55" t="str">
        <f>IF(SEP_26!A300="","",SEP_26!F300)</f>
        <v/>
      </c>
      <c r="E300" s="61"/>
      <c r="F300" s="55" t="str">
        <f t="shared" si="44"/>
        <v/>
      </c>
      <c r="G300" s="61"/>
      <c r="H300" s="61"/>
      <c r="I300" s="55">
        <f t="shared" si="45"/>
        <v>0</v>
      </c>
      <c r="J300" s="55" t="str">
        <f t="shared" si="46"/>
        <v/>
      </c>
      <c r="K300" s="55">
        <f t="shared" si="47"/>
        <v>0</v>
      </c>
      <c r="L300" s="55">
        <f t="shared" si="48"/>
        <v>0</v>
      </c>
      <c r="M300" s="67">
        <f>IF(A300="",0,(IF(ISNUMBER(AUG_26!G300),AUG_26!G300,0)+IF(ISNUMBER(SEP_26!G300),SEP_26!G300,0)+IF(ISNUMBER(OCT_26!G300),OCT_26!G300,0))/3)</f>
        <v>0</v>
      </c>
      <c r="N300" s="67">
        <f t="shared" si="49"/>
        <v>0</v>
      </c>
      <c r="O300" s="67">
        <f t="shared" si="50"/>
        <v>0</v>
      </c>
      <c r="P300" s="67">
        <f t="shared" si="51"/>
        <v>0</v>
      </c>
      <c r="Q300" s="68" t="str">
        <f t="shared" si="52"/>
        <v/>
      </c>
      <c r="R300" s="69" t="str">
        <f t="shared" si="53"/>
        <v/>
      </c>
      <c r="S300" s="69" t="str">
        <f t="shared" si="54"/>
        <v>N/A</v>
      </c>
      <c r="T300" s="60"/>
    </row>
    <row r="301" spans="1:20" ht="16.5" customHeight="1" x14ac:dyDescent="0.35">
      <c r="A301" s="71" t="str">
        <f>IF(JAN_26!A301="","",JAN_26!A301)</f>
        <v/>
      </c>
      <c r="B301" s="71" t="str">
        <f>IF(JAN_26!B301="","",JAN_26!B301)</f>
        <v/>
      </c>
      <c r="C301" s="53" t="str">
        <f>IF(JAN_26!C301="","",JAN_26!C301)</f>
        <v/>
      </c>
      <c r="D301" s="53" t="str">
        <f>IF(SEP_26!A301="","",SEP_26!F301)</f>
        <v/>
      </c>
      <c r="E301" s="61"/>
      <c r="F301" s="53" t="str">
        <f t="shared" si="44"/>
        <v/>
      </c>
      <c r="G301" s="61"/>
      <c r="H301" s="61"/>
      <c r="I301" s="53">
        <f t="shared" si="45"/>
        <v>0</v>
      </c>
      <c r="J301" s="53" t="str">
        <f t="shared" si="46"/>
        <v/>
      </c>
      <c r="K301" s="53">
        <f t="shared" si="47"/>
        <v>0</v>
      </c>
      <c r="L301" s="53">
        <f t="shared" si="48"/>
        <v>0</v>
      </c>
      <c r="M301" s="64">
        <f>IF(A301="",0,(IF(ISNUMBER(AUG_26!G301),AUG_26!G301,0)+IF(ISNUMBER(SEP_26!G301),SEP_26!G301,0)+IF(ISNUMBER(OCT_26!G301),OCT_26!G301,0))/3)</f>
        <v>0</v>
      </c>
      <c r="N301" s="64">
        <f t="shared" si="49"/>
        <v>0</v>
      </c>
      <c r="O301" s="64">
        <f t="shared" si="50"/>
        <v>0</v>
      </c>
      <c r="P301" s="64">
        <f t="shared" si="51"/>
        <v>0</v>
      </c>
      <c r="Q301" s="65" t="str">
        <f t="shared" si="52"/>
        <v/>
      </c>
      <c r="R301" s="66" t="str">
        <f t="shared" si="53"/>
        <v/>
      </c>
      <c r="S301" s="66" t="str">
        <f t="shared" si="54"/>
        <v>N/A</v>
      </c>
      <c r="T301" s="60"/>
    </row>
    <row r="302" spans="1:20" ht="16.5" customHeight="1" x14ac:dyDescent="0.35">
      <c r="A302" s="72" t="str">
        <f>IF(JAN_26!A302="","",JAN_26!A302)</f>
        <v/>
      </c>
      <c r="B302" s="72" t="str">
        <f>IF(JAN_26!B302="","",JAN_26!B302)</f>
        <v/>
      </c>
      <c r="C302" s="55" t="str">
        <f>IF(JAN_26!C302="","",JAN_26!C302)</f>
        <v/>
      </c>
      <c r="D302" s="55" t="str">
        <f>IF(SEP_26!A302="","",SEP_26!F302)</f>
        <v/>
      </c>
      <c r="E302" s="61"/>
      <c r="F302" s="55" t="str">
        <f t="shared" si="44"/>
        <v/>
      </c>
      <c r="G302" s="61"/>
      <c r="H302" s="61"/>
      <c r="I302" s="55">
        <f t="shared" si="45"/>
        <v>0</v>
      </c>
      <c r="J302" s="55" t="str">
        <f t="shared" si="46"/>
        <v/>
      </c>
      <c r="K302" s="55">
        <f t="shared" si="47"/>
        <v>0</v>
      </c>
      <c r="L302" s="55">
        <f t="shared" si="48"/>
        <v>0</v>
      </c>
      <c r="M302" s="67">
        <f>IF(A302="",0,(IF(ISNUMBER(AUG_26!G302),AUG_26!G302,0)+IF(ISNUMBER(SEP_26!G302),SEP_26!G302,0)+IF(ISNUMBER(OCT_26!G302),OCT_26!G302,0))/3)</f>
        <v>0</v>
      </c>
      <c r="N302" s="67">
        <f t="shared" si="49"/>
        <v>0</v>
      </c>
      <c r="O302" s="67">
        <f t="shared" si="50"/>
        <v>0</v>
      </c>
      <c r="P302" s="67">
        <f t="shared" si="51"/>
        <v>0</v>
      </c>
      <c r="Q302" s="68" t="str">
        <f t="shared" si="52"/>
        <v/>
      </c>
      <c r="R302" s="69" t="str">
        <f t="shared" si="53"/>
        <v/>
      </c>
      <c r="S302" s="69" t="str">
        <f t="shared" si="54"/>
        <v>N/A</v>
      </c>
      <c r="T302" s="60"/>
    </row>
    <row r="303" spans="1:20" ht="21.75" customHeight="1" x14ac:dyDescent="0.35">
      <c r="A303" s="62" t="s">
        <v>360</v>
      </c>
      <c r="B303" s="62"/>
      <c r="C303" s="62"/>
      <c r="D303" s="70">
        <f t="shared" ref="D303:L303" si="55">SUM(D3:D302)</f>
        <v>16063</v>
      </c>
      <c r="E303" s="70">
        <f t="shared" si="55"/>
        <v>0</v>
      </c>
      <c r="F303" s="70">
        <f t="shared" si="55"/>
        <v>16063</v>
      </c>
      <c r="G303" s="70">
        <f t="shared" si="55"/>
        <v>0</v>
      </c>
      <c r="H303" s="70">
        <f t="shared" si="55"/>
        <v>0</v>
      </c>
      <c r="I303" s="70">
        <f t="shared" si="55"/>
        <v>0</v>
      </c>
      <c r="J303" s="70">
        <f t="shared" si="55"/>
        <v>0</v>
      </c>
      <c r="K303" s="70">
        <f t="shared" si="55"/>
        <v>0</v>
      </c>
      <c r="L303" s="70">
        <f t="shared" si="55"/>
        <v>3703114</v>
      </c>
      <c r="M303" s="63"/>
      <c r="N303" s="63"/>
      <c r="O303" s="63"/>
      <c r="P303" s="63"/>
      <c r="Q303" s="63"/>
      <c r="R303" s="63"/>
      <c r="S303" s="63"/>
      <c r="T303" s="63"/>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sheetProtection password="EF40" sheet="1" objects="1" scenarios="1"/>
  <mergeCells count="3">
    <mergeCell ref="A1:T1"/>
    <mergeCell ref="A303:C303"/>
    <mergeCell ref="A305:T305"/>
  </mergeCells>
  <conditionalFormatting sqref="R3:R302">
    <cfRule type="cellIs" dxfId="21" priority="2" operator="equal">
      <formula>"STOCKOUT"</formula>
    </cfRule>
    <cfRule type="cellIs" dxfId="20" priority="3" operator="equal">
      <formula>"LOW STOCK"</formula>
    </cfRule>
    <cfRule type="cellIs" dxfId="19" priority="4" operator="equal">
      <formula>"ADEQUATE"</formula>
    </cfRule>
    <cfRule type="cellIs" dxfId="18" priority="5" operator="equal">
      <formula>"OVERSTOCK"</formula>
    </cfRule>
  </conditionalFormatting>
  <conditionalFormatting sqref="S3:S302">
    <cfRule type="cellIs" dxfId="17" priority="6" operator="equal">
      <formula>"DEFICIT"</formula>
    </cfRule>
    <cfRule type="cellIs" dxfId="16" priority="7" operator="equal">
      <formula>"BALANCED"</formula>
    </cfRule>
  </conditionalFormatting>
  <pageMargins left="0.75" right="0.75" top="1" bottom="1"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zoomScaleNormal="100" workbookViewId="0">
      <pane xSplit="1" ySplit="2" topLeftCell="E35" activePane="bottomRight" state="frozen"/>
      <selection pane="topRight" activeCell="B1" sqref="B1"/>
      <selection pane="bottomLeft" activeCell="A3" sqref="A3"/>
      <selection pane="bottomRight" sqref="A1:T1"/>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51" t="str">
        <f>Facility_Name &amp; "  —  PHARMACY  —  NOVEMBER 2026"</f>
        <v>MAMFE   —  PHARMACY  —  NOVEMBER 2026</v>
      </c>
      <c r="B1" s="51"/>
      <c r="C1" s="51"/>
      <c r="D1" s="51"/>
      <c r="E1" s="51"/>
      <c r="F1" s="51"/>
      <c r="G1" s="51"/>
      <c r="H1" s="51"/>
      <c r="I1" s="51"/>
      <c r="J1" s="51"/>
      <c r="K1" s="51"/>
      <c r="L1" s="51"/>
      <c r="M1" s="51"/>
      <c r="N1" s="51"/>
      <c r="O1" s="51"/>
      <c r="P1" s="51"/>
      <c r="Q1" s="51"/>
      <c r="R1" s="51"/>
      <c r="S1" s="51"/>
      <c r="T1" s="51"/>
    </row>
    <row r="2" spans="1:20" ht="31.5" customHeight="1" x14ac:dyDescent="0.35">
      <c r="A2" s="45" t="s">
        <v>69</v>
      </c>
      <c r="B2" s="45" t="s">
        <v>70</v>
      </c>
      <c r="C2" s="45" t="s">
        <v>71</v>
      </c>
      <c r="D2" s="45" t="s">
        <v>72</v>
      </c>
      <c r="E2" s="45" t="s">
        <v>73</v>
      </c>
      <c r="F2" s="45" t="s">
        <v>74</v>
      </c>
      <c r="G2" s="45" t="s">
        <v>75</v>
      </c>
      <c r="H2" s="45" t="s">
        <v>76</v>
      </c>
      <c r="I2" s="45" t="s">
        <v>77</v>
      </c>
      <c r="J2" s="45" t="s">
        <v>78</v>
      </c>
      <c r="K2" s="45" t="s">
        <v>79</v>
      </c>
      <c r="L2" s="45" t="s">
        <v>80</v>
      </c>
      <c r="M2" s="45" t="s">
        <v>81</v>
      </c>
      <c r="N2" s="45" t="s">
        <v>82</v>
      </c>
      <c r="O2" s="45" t="s">
        <v>83</v>
      </c>
      <c r="P2" s="45" t="s">
        <v>84</v>
      </c>
      <c r="Q2" s="45" t="s">
        <v>85</v>
      </c>
      <c r="R2" s="45" t="s">
        <v>86</v>
      </c>
      <c r="S2" s="45" t="s">
        <v>87</v>
      </c>
      <c r="T2" s="45" t="s">
        <v>88</v>
      </c>
    </row>
    <row r="3" spans="1:20" ht="16.5" customHeight="1" x14ac:dyDescent="0.35">
      <c r="A3" s="71" t="str">
        <f>IF(JAN_26!A3="","",JAN_26!A3)</f>
        <v>Abendaxole</v>
      </c>
      <c r="B3" s="71" t="str">
        <f>IF(JAN_26!B3="","",JAN_26!B3)</f>
        <v>tablets</v>
      </c>
      <c r="C3" s="53">
        <f>IF(JAN_26!C3="","",JAN_26!C3)</f>
        <v>250</v>
      </c>
      <c r="D3" s="53">
        <f>IF(OCT_26!A3="","",OCT_26!F3)</f>
        <v>10</v>
      </c>
      <c r="E3" s="61"/>
      <c r="F3" s="53">
        <f t="shared" ref="F3:F66" si="0">IF(A3="","",D3+IF(ISNUMBER(E3),E3,0)-IF(ISNUMBER(G3),G3,0))</f>
        <v>10</v>
      </c>
      <c r="G3" s="61"/>
      <c r="H3" s="61"/>
      <c r="I3" s="53">
        <f t="shared" ref="I3:I66" si="1">IF(AND(ISNUMBER(G3),ISNUMBER(C3)),G3*C3,0)</f>
        <v>0</v>
      </c>
      <c r="J3" s="53" t="str">
        <f t="shared" ref="J3:J66" si="2">IF(AND(ISNUMBER(G3),ISNUMBER(H3)),H3-I3,"")</f>
        <v/>
      </c>
      <c r="K3" s="53">
        <f t="shared" ref="K3:K66" si="3">IF(OR(A3="",M3=0),0,MAX(O3-F3,0))</f>
        <v>0</v>
      </c>
      <c r="L3" s="53">
        <f t="shared" ref="L3:L66" si="4">IF(AND(ISNUMBER(C3),ISNUMBER(F3)),F3*C3,0)</f>
        <v>2500</v>
      </c>
      <c r="M3" s="64">
        <f>IF(A3="",0,(IF(ISNUMBER(SEP_26!G3),SEP_26!G3,0)+IF(ISNUMBER(OCT_26!G3),OCT_26!G3,0)+IF(ISNUMBER(NOV_26!G3),NOV_26!G3,0))/3)</f>
        <v>0</v>
      </c>
      <c r="N3" s="64">
        <f t="shared" ref="N3:N66" si="5">IF(M3=0,0,M3*Lead_Time_Months)</f>
        <v>0</v>
      </c>
      <c r="O3" s="64">
        <f t="shared" ref="O3:O66" si="6">IF(M3=0,0,M3*Max_Stock_Months)</f>
        <v>0</v>
      </c>
      <c r="P3" s="64">
        <f t="shared" ref="P3:P66" si="7">IF(M3=0,0,M3*Security_Stock_Months)</f>
        <v>0</v>
      </c>
      <c r="Q3" s="65" t="str">
        <f t="shared" ref="Q3:Q66" si="8">IF(OR(A3="",M3=0,F3&lt;=0),"",ROUND(F3/M3,1))</f>
        <v/>
      </c>
      <c r="R3" s="66" t="str">
        <f t="shared" ref="R3:R66" si="9">IF(A3="","",IF(F3&lt;=0,"STOCKOUT",IF(F3&lt;=P3,"LOW STOCK",IF(F3&gt;O3,"OVERSTOCK","ADEQUATE"))))</f>
        <v>OVERSTOCK</v>
      </c>
      <c r="S3" s="66" t="str">
        <f t="shared" ref="S3:S66" si="10">IF(AND(ISNUMBER(G3),ISNUMBER(H3)),IF(J3&gt;=0,"BALANCED","DEFICIT"),"N/A")</f>
        <v>N/A</v>
      </c>
      <c r="T3" s="60"/>
    </row>
    <row r="4" spans="1:20" ht="16.5" customHeight="1" x14ac:dyDescent="0.35">
      <c r="A4" s="72" t="str">
        <f>IF(JAN_26!A4="","",JAN_26!A4)</f>
        <v>Aciclovir 800mg tabs</v>
      </c>
      <c r="B4" s="72" t="str">
        <f>IF(JAN_26!B4="","",JAN_26!B4)</f>
        <v>tabs</v>
      </c>
      <c r="C4" s="55" t="str">
        <f>IF(JAN_26!C4="","",JAN_26!C4)</f>
        <v/>
      </c>
      <c r="D4" s="55">
        <f>IF(OCT_26!A4="","",OCT_26!F4)</f>
        <v>100</v>
      </c>
      <c r="E4" s="61"/>
      <c r="F4" s="55">
        <f t="shared" si="0"/>
        <v>100</v>
      </c>
      <c r="G4" s="61"/>
      <c r="H4" s="61"/>
      <c r="I4" s="55">
        <f t="shared" si="1"/>
        <v>0</v>
      </c>
      <c r="J4" s="55" t="str">
        <f t="shared" si="2"/>
        <v/>
      </c>
      <c r="K4" s="55">
        <f t="shared" si="3"/>
        <v>0</v>
      </c>
      <c r="L4" s="55">
        <f t="shared" si="4"/>
        <v>0</v>
      </c>
      <c r="M4" s="67">
        <f>IF(A4="",0,(IF(ISNUMBER(SEP_26!G4),SEP_26!G4,0)+IF(ISNUMBER(OCT_26!G4),OCT_26!G4,0)+IF(ISNUMBER(NOV_26!G4),NOV_26!G4,0))/3)</f>
        <v>0</v>
      </c>
      <c r="N4" s="67">
        <f t="shared" si="5"/>
        <v>0</v>
      </c>
      <c r="O4" s="67">
        <f t="shared" si="6"/>
        <v>0</v>
      </c>
      <c r="P4" s="67">
        <f t="shared" si="7"/>
        <v>0</v>
      </c>
      <c r="Q4" s="68" t="str">
        <f t="shared" si="8"/>
        <v/>
      </c>
      <c r="R4" s="69" t="str">
        <f t="shared" si="9"/>
        <v>OVERSTOCK</v>
      </c>
      <c r="S4" s="69" t="str">
        <f t="shared" si="10"/>
        <v>N/A</v>
      </c>
      <c r="T4" s="60"/>
    </row>
    <row r="5" spans="1:20" ht="16.5" customHeight="1" x14ac:dyDescent="0.35">
      <c r="A5" s="71" t="str">
        <f>IF(JAN_26!A5="","",JAN_26!A5)</f>
        <v>acyclovir 400mg</v>
      </c>
      <c r="B5" s="71" t="str">
        <f>IF(JAN_26!B5="","",JAN_26!B5)</f>
        <v>tablet</v>
      </c>
      <c r="C5" s="53">
        <f>IF(JAN_26!C5="","",JAN_26!C5)</f>
        <v>300</v>
      </c>
      <c r="D5" s="53">
        <f>IF(OCT_26!A5="","",OCT_26!F5)</f>
        <v>0</v>
      </c>
      <c r="E5" s="61"/>
      <c r="F5" s="53">
        <f t="shared" si="0"/>
        <v>0</v>
      </c>
      <c r="G5" s="61"/>
      <c r="H5" s="61"/>
      <c r="I5" s="53">
        <f t="shared" si="1"/>
        <v>0</v>
      </c>
      <c r="J5" s="53" t="str">
        <f t="shared" si="2"/>
        <v/>
      </c>
      <c r="K5" s="53">
        <f t="shared" si="3"/>
        <v>0</v>
      </c>
      <c r="L5" s="53">
        <f t="shared" si="4"/>
        <v>0</v>
      </c>
      <c r="M5" s="64">
        <f>IF(A5="",0,(IF(ISNUMBER(SEP_26!G5),SEP_26!G5,0)+IF(ISNUMBER(OCT_26!G5),OCT_26!G5,0)+IF(ISNUMBER(NOV_26!G5),NOV_26!G5,0))/3)</f>
        <v>0</v>
      </c>
      <c r="N5" s="64">
        <f t="shared" si="5"/>
        <v>0</v>
      </c>
      <c r="O5" s="64">
        <f t="shared" si="6"/>
        <v>0</v>
      </c>
      <c r="P5" s="64">
        <f t="shared" si="7"/>
        <v>0</v>
      </c>
      <c r="Q5" s="65" t="str">
        <f t="shared" si="8"/>
        <v/>
      </c>
      <c r="R5" s="66" t="str">
        <f t="shared" si="9"/>
        <v>STOCKOUT</v>
      </c>
      <c r="S5" s="66" t="str">
        <f t="shared" si="10"/>
        <v>N/A</v>
      </c>
      <c r="T5" s="60"/>
    </row>
    <row r="6" spans="1:20" ht="16.5" customHeight="1" x14ac:dyDescent="0.35">
      <c r="A6" s="72" t="str">
        <f>IF(JAN_26!A6="","",JAN_26!A6)</f>
        <v>ADRENALINE</v>
      </c>
      <c r="B6" s="72" t="str">
        <f>IF(JAN_26!B6="","",JAN_26!B6)</f>
        <v>amp</v>
      </c>
      <c r="C6" s="55">
        <f>IF(JAN_26!C6="","",JAN_26!C6)</f>
        <v>500</v>
      </c>
      <c r="D6" s="55">
        <f>IF(OCT_26!A6="","",OCT_26!F6)</f>
        <v>1</v>
      </c>
      <c r="E6" s="61"/>
      <c r="F6" s="55">
        <f t="shared" si="0"/>
        <v>1</v>
      </c>
      <c r="G6" s="61"/>
      <c r="H6" s="61"/>
      <c r="I6" s="55">
        <f t="shared" si="1"/>
        <v>0</v>
      </c>
      <c r="J6" s="55" t="str">
        <f t="shared" si="2"/>
        <v/>
      </c>
      <c r="K6" s="55">
        <f t="shared" si="3"/>
        <v>0</v>
      </c>
      <c r="L6" s="55">
        <f t="shared" si="4"/>
        <v>500</v>
      </c>
      <c r="M6" s="67">
        <f>IF(A6="",0,(IF(ISNUMBER(SEP_26!G6),SEP_26!G6,0)+IF(ISNUMBER(OCT_26!G6),OCT_26!G6,0)+IF(ISNUMBER(NOV_26!G6),NOV_26!G6,0))/3)</f>
        <v>0</v>
      </c>
      <c r="N6" s="67">
        <f t="shared" si="5"/>
        <v>0</v>
      </c>
      <c r="O6" s="67">
        <f t="shared" si="6"/>
        <v>0</v>
      </c>
      <c r="P6" s="67">
        <f t="shared" si="7"/>
        <v>0</v>
      </c>
      <c r="Q6" s="68" t="str">
        <f t="shared" si="8"/>
        <v/>
      </c>
      <c r="R6" s="69" t="str">
        <f t="shared" si="9"/>
        <v>OVERSTOCK</v>
      </c>
      <c r="S6" s="69" t="str">
        <f t="shared" si="10"/>
        <v>N/A</v>
      </c>
      <c r="T6" s="60"/>
    </row>
    <row r="7" spans="1:20" ht="16.5" customHeight="1" x14ac:dyDescent="0.35">
      <c r="A7" s="71" t="str">
        <f>IF(JAN_26!A7="","",JAN_26!A7)</f>
        <v>Alcohol 95% 1000ML</v>
      </c>
      <c r="B7" s="71" t="str">
        <f>IF(JAN_26!B7="","",JAN_26!B7)</f>
        <v/>
      </c>
      <c r="C7" s="53">
        <f>IF(JAN_26!C7="","",JAN_26!C7)</f>
        <v>500</v>
      </c>
      <c r="D7" s="53">
        <f>IF(OCT_26!A7="","",OCT_26!F7)</f>
        <v>1</v>
      </c>
      <c r="E7" s="61"/>
      <c r="F7" s="53">
        <f t="shared" si="0"/>
        <v>1</v>
      </c>
      <c r="G7" s="61"/>
      <c r="H7" s="61"/>
      <c r="I7" s="53">
        <f t="shared" si="1"/>
        <v>0</v>
      </c>
      <c r="J7" s="53" t="str">
        <f t="shared" si="2"/>
        <v/>
      </c>
      <c r="K7" s="53">
        <f t="shared" si="3"/>
        <v>0</v>
      </c>
      <c r="L7" s="53">
        <f t="shared" si="4"/>
        <v>500</v>
      </c>
      <c r="M7" s="64">
        <f>IF(A7="",0,(IF(ISNUMBER(SEP_26!G7),SEP_26!G7,0)+IF(ISNUMBER(OCT_26!G7),OCT_26!G7,0)+IF(ISNUMBER(NOV_26!G7),NOV_26!G7,0))/3)</f>
        <v>0</v>
      </c>
      <c r="N7" s="64">
        <f t="shared" si="5"/>
        <v>0</v>
      </c>
      <c r="O7" s="64">
        <f t="shared" si="6"/>
        <v>0</v>
      </c>
      <c r="P7" s="64">
        <f t="shared" si="7"/>
        <v>0</v>
      </c>
      <c r="Q7" s="65" t="str">
        <f t="shared" si="8"/>
        <v/>
      </c>
      <c r="R7" s="66" t="str">
        <f t="shared" si="9"/>
        <v>OVERSTOCK</v>
      </c>
      <c r="S7" s="66" t="str">
        <f t="shared" si="10"/>
        <v>N/A</v>
      </c>
      <c r="T7" s="60"/>
    </row>
    <row r="8" spans="1:20" ht="16.5" customHeight="1" x14ac:dyDescent="0.35">
      <c r="A8" s="72" t="str">
        <f>IF(JAN_26!A8="","",JAN_26!A8)</f>
        <v>Aluminium hydroxide 500mg tabs</v>
      </c>
      <c r="B8" s="72" t="str">
        <f>IF(JAN_26!B8="","",JAN_26!B8)</f>
        <v>tabs</v>
      </c>
      <c r="C8" s="55" t="str">
        <f>IF(JAN_26!C8="","",JAN_26!C8)</f>
        <v/>
      </c>
      <c r="D8" s="55">
        <f>IF(OCT_26!A8="","",OCT_26!F8)</f>
        <v>0</v>
      </c>
      <c r="E8" s="61"/>
      <c r="F8" s="55">
        <f t="shared" si="0"/>
        <v>0</v>
      </c>
      <c r="G8" s="61"/>
      <c r="H8" s="61"/>
      <c r="I8" s="55">
        <f t="shared" si="1"/>
        <v>0</v>
      </c>
      <c r="J8" s="55" t="str">
        <f t="shared" si="2"/>
        <v/>
      </c>
      <c r="K8" s="55">
        <f t="shared" si="3"/>
        <v>0</v>
      </c>
      <c r="L8" s="55">
        <f t="shared" si="4"/>
        <v>0</v>
      </c>
      <c r="M8" s="67">
        <f>IF(A8="",0,(IF(ISNUMBER(SEP_26!G8),SEP_26!G8,0)+IF(ISNUMBER(OCT_26!G8),OCT_26!G8,0)+IF(ISNUMBER(NOV_26!G8),NOV_26!G8,0))/3)</f>
        <v>0</v>
      </c>
      <c r="N8" s="67">
        <f t="shared" si="5"/>
        <v>0</v>
      </c>
      <c r="O8" s="67">
        <f t="shared" si="6"/>
        <v>0</v>
      </c>
      <c r="P8" s="67">
        <f t="shared" si="7"/>
        <v>0</v>
      </c>
      <c r="Q8" s="68" t="str">
        <f t="shared" si="8"/>
        <v/>
      </c>
      <c r="R8" s="69" t="str">
        <f t="shared" si="9"/>
        <v>STOCKOUT</v>
      </c>
      <c r="S8" s="69" t="str">
        <f t="shared" si="10"/>
        <v>N/A</v>
      </c>
      <c r="T8" s="60"/>
    </row>
    <row r="9" spans="1:20" ht="16.5" customHeight="1" x14ac:dyDescent="0.35">
      <c r="A9" s="71" t="str">
        <f>IF(JAN_26!A9="","",JAN_26!A9)</f>
        <v>aminophillin ing</v>
      </c>
      <c r="B9" s="71" t="str">
        <f>IF(JAN_26!B9="","",JAN_26!B9)</f>
        <v>amp</v>
      </c>
      <c r="C9" s="53">
        <f>IF(JAN_26!C9="","",JAN_26!C9)</f>
        <v>500</v>
      </c>
      <c r="D9" s="53">
        <f>IF(OCT_26!A9="","",OCT_26!F9)</f>
        <v>0</v>
      </c>
      <c r="E9" s="61"/>
      <c r="F9" s="53">
        <f t="shared" si="0"/>
        <v>0</v>
      </c>
      <c r="G9" s="61"/>
      <c r="H9" s="61"/>
      <c r="I9" s="53">
        <f t="shared" si="1"/>
        <v>0</v>
      </c>
      <c r="J9" s="53" t="str">
        <f t="shared" si="2"/>
        <v/>
      </c>
      <c r="K9" s="53">
        <f t="shared" si="3"/>
        <v>0</v>
      </c>
      <c r="L9" s="53">
        <f t="shared" si="4"/>
        <v>0</v>
      </c>
      <c r="M9" s="64">
        <f>IF(A9="",0,(IF(ISNUMBER(SEP_26!G9),SEP_26!G9,0)+IF(ISNUMBER(OCT_26!G9),OCT_26!G9,0)+IF(ISNUMBER(NOV_26!G9),NOV_26!G9,0))/3)</f>
        <v>0</v>
      </c>
      <c r="N9" s="64">
        <f t="shared" si="5"/>
        <v>0</v>
      </c>
      <c r="O9" s="64">
        <f t="shared" si="6"/>
        <v>0</v>
      </c>
      <c r="P9" s="64">
        <f t="shared" si="7"/>
        <v>0</v>
      </c>
      <c r="Q9" s="65" t="str">
        <f t="shared" si="8"/>
        <v/>
      </c>
      <c r="R9" s="66" t="str">
        <f t="shared" si="9"/>
        <v>STOCKOUT</v>
      </c>
      <c r="S9" s="66" t="str">
        <f t="shared" si="10"/>
        <v>N/A</v>
      </c>
      <c r="T9" s="60"/>
    </row>
    <row r="10" spans="1:20" ht="16.5" customHeight="1" x14ac:dyDescent="0.35">
      <c r="A10" s="72" t="str">
        <f>IF(JAN_26!A10="","",JAN_26!A10)</f>
        <v>Aminophylline 100mg tabs</v>
      </c>
      <c r="B10" s="72" t="str">
        <f>IF(JAN_26!B10="","",JAN_26!B10)</f>
        <v>tabs</v>
      </c>
      <c r="C10" s="55" t="str">
        <f>IF(JAN_26!C10="","",JAN_26!C10)</f>
        <v/>
      </c>
      <c r="D10" s="55">
        <f>IF(OCT_26!A10="","",OCT_26!F10)</f>
        <v>0</v>
      </c>
      <c r="E10" s="61"/>
      <c r="F10" s="55">
        <f t="shared" si="0"/>
        <v>0</v>
      </c>
      <c r="G10" s="61"/>
      <c r="H10" s="61"/>
      <c r="I10" s="55">
        <f t="shared" si="1"/>
        <v>0</v>
      </c>
      <c r="J10" s="55" t="str">
        <f t="shared" si="2"/>
        <v/>
      </c>
      <c r="K10" s="55">
        <f t="shared" si="3"/>
        <v>0</v>
      </c>
      <c r="L10" s="55">
        <f t="shared" si="4"/>
        <v>0</v>
      </c>
      <c r="M10" s="67">
        <f>IF(A10="",0,(IF(ISNUMBER(SEP_26!G10),SEP_26!G10,0)+IF(ISNUMBER(OCT_26!G10),OCT_26!G10,0)+IF(ISNUMBER(NOV_26!G10),NOV_26!G10,0))/3)</f>
        <v>0</v>
      </c>
      <c r="N10" s="67">
        <f t="shared" si="5"/>
        <v>0</v>
      </c>
      <c r="O10" s="67">
        <f t="shared" si="6"/>
        <v>0</v>
      </c>
      <c r="P10" s="67">
        <f t="shared" si="7"/>
        <v>0</v>
      </c>
      <c r="Q10" s="68" t="str">
        <f t="shared" si="8"/>
        <v/>
      </c>
      <c r="R10" s="69" t="str">
        <f t="shared" si="9"/>
        <v>STOCKOUT</v>
      </c>
      <c r="S10" s="69" t="str">
        <f t="shared" si="10"/>
        <v>N/A</v>
      </c>
      <c r="T10" s="60"/>
    </row>
    <row r="11" spans="1:20" ht="16.5" customHeight="1" x14ac:dyDescent="0.35">
      <c r="A11" s="71" t="str">
        <f>IF(JAN_26!A11="","",JAN_26!A11)</f>
        <v>amitriptyline 25mg</v>
      </c>
      <c r="B11" s="71" t="str">
        <f>IF(JAN_26!B11="","",JAN_26!B11)</f>
        <v>tablets</v>
      </c>
      <c r="C11" s="53">
        <f>IF(JAN_26!C11="","",JAN_26!C11)</f>
        <v>25</v>
      </c>
      <c r="D11" s="53">
        <f>IF(OCT_26!A11="","",OCT_26!F11)</f>
        <v>0</v>
      </c>
      <c r="E11" s="61"/>
      <c r="F11" s="53">
        <f t="shared" si="0"/>
        <v>0</v>
      </c>
      <c r="G11" s="61"/>
      <c r="H11" s="61"/>
      <c r="I11" s="53">
        <f t="shared" si="1"/>
        <v>0</v>
      </c>
      <c r="J11" s="53" t="str">
        <f t="shared" si="2"/>
        <v/>
      </c>
      <c r="K11" s="53">
        <f t="shared" si="3"/>
        <v>0</v>
      </c>
      <c r="L11" s="53">
        <f t="shared" si="4"/>
        <v>0</v>
      </c>
      <c r="M11" s="64">
        <f>IF(A11="",0,(IF(ISNUMBER(SEP_26!G11),SEP_26!G11,0)+IF(ISNUMBER(OCT_26!G11),OCT_26!G11,0)+IF(ISNUMBER(NOV_26!G11),NOV_26!G11,0))/3)</f>
        <v>0</v>
      </c>
      <c r="N11" s="64">
        <f t="shared" si="5"/>
        <v>0</v>
      </c>
      <c r="O11" s="64">
        <f t="shared" si="6"/>
        <v>0</v>
      </c>
      <c r="P11" s="64">
        <f t="shared" si="7"/>
        <v>0</v>
      </c>
      <c r="Q11" s="65" t="str">
        <f t="shared" si="8"/>
        <v/>
      </c>
      <c r="R11" s="66" t="str">
        <f t="shared" si="9"/>
        <v>STOCKOUT</v>
      </c>
      <c r="S11" s="66" t="str">
        <f t="shared" si="10"/>
        <v>N/A</v>
      </c>
      <c r="T11" s="60"/>
    </row>
    <row r="12" spans="1:20" ht="16.5" customHeight="1" x14ac:dyDescent="0.35">
      <c r="A12" s="72" t="str">
        <f>IF(JAN_26!A12="","",JAN_26!A12)</f>
        <v>AMOXICILLIN 250 mg tab</v>
      </c>
      <c r="B12" s="72" t="str">
        <f>IF(JAN_26!B12="","",JAN_26!B12)</f>
        <v>tablets</v>
      </c>
      <c r="C12" s="55">
        <f>IF(JAN_26!C12="","",JAN_26!C12)</f>
        <v>30</v>
      </c>
      <c r="D12" s="55">
        <f>IF(OCT_26!A12="","",OCT_26!F12)</f>
        <v>0</v>
      </c>
      <c r="E12" s="61"/>
      <c r="F12" s="55">
        <f t="shared" si="0"/>
        <v>0</v>
      </c>
      <c r="G12" s="61"/>
      <c r="H12" s="61"/>
      <c r="I12" s="55">
        <f t="shared" si="1"/>
        <v>0</v>
      </c>
      <c r="J12" s="55" t="str">
        <f t="shared" si="2"/>
        <v/>
      </c>
      <c r="K12" s="55">
        <f t="shared" si="3"/>
        <v>0</v>
      </c>
      <c r="L12" s="55">
        <f t="shared" si="4"/>
        <v>0</v>
      </c>
      <c r="M12" s="67">
        <f>IF(A12="",0,(IF(ISNUMBER(SEP_26!G12),SEP_26!G12,0)+IF(ISNUMBER(OCT_26!G12),OCT_26!G12,0)+IF(ISNUMBER(NOV_26!G12),NOV_26!G12,0))/3)</f>
        <v>0</v>
      </c>
      <c r="N12" s="67">
        <f t="shared" si="5"/>
        <v>0</v>
      </c>
      <c r="O12" s="67">
        <f t="shared" si="6"/>
        <v>0</v>
      </c>
      <c r="P12" s="67">
        <f t="shared" si="7"/>
        <v>0</v>
      </c>
      <c r="Q12" s="68" t="str">
        <f t="shared" si="8"/>
        <v/>
      </c>
      <c r="R12" s="69" t="str">
        <f t="shared" si="9"/>
        <v>STOCKOUT</v>
      </c>
      <c r="S12" s="69" t="str">
        <f t="shared" si="10"/>
        <v>N/A</v>
      </c>
      <c r="T12" s="60"/>
    </row>
    <row r="13" spans="1:20" ht="16.5" customHeight="1" x14ac:dyDescent="0.35">
      <c r="A13" s="71" t="str">
        <f>IF(JAN_26!A13="","",JAN_26!A13)</f>
        <v>Amoxicilline 500</v>
      </c>
      <c r="B13" s="71" t="str">
        <f>IF(JAN_26!B13="","",JAN_26!B13)</f>
        <v>tablets</v>
      </c>
      <c r="C13" s="53">
        <f>IF(JAN_26!C13="","",JAN_26!C13)</f>
        <v>50</v>
      </c>
      <c r="D13" s="53">
        <f>IF(OCT_26!A13="","",OCT_26!F13)</f>
        <v>600</v>
      </c>
      <c r="E13" s="61"/>
      <c r="F13" s="53">
        <f t="shared" si="0"/>
        <v>600</v>
      </c>
      <c r="G13" s="61"/>
      <c r="H13" s="61"/>
      <c r="I13" s="53">
        <f t="shared" si="1"/>
        <v>0</v>
      </c>
      <c r="J13" s="53" t="str">
        <f t="shared" si="2"/>
        <v/>
      </c>
      <c r="K13" s="53">
        <f t="shared" si="3"/>
        <v>0</v>
      </c>
      <c r="L13" s="53">
        <f t="shared" si="4"/>
        <v>30000</v>
      </c>
      <c r="M13" s="64">
        <f>IF(A13="",0,(IF(ISNUMBER(SEP_26!G13),SEP_26!G13,0)+IF(ISNUMBER(OCT_26!G13),OCT_26!G13,0)+IF(ISNUMBER(NOV_26!G13),NOV_26!G13,0))/3)</f>
        <v>0</v>
      </c>
      <c r="N13" s="64">
        <f t="shared" si="5"/>
        <v>0</v>
      </c>
      <c r="O13" s="64">
        <f t="shared" si="6"/>
        <v>0</v>
      </c>
      <c r="P13" s="64">
        <f t="shared" si="7"/>
        <v>0</v>
      </c>
      <c r="Q13" s="65" t="str">
        <f t="shared" si="8"/>
        <v/>
      </c>
      <c r="R13" s="66" t="str">
        <f t="shared" si="9"/>
        <v>OVERSTOCK</v>
      </c>
      <c r="S13" s="66" t="str">
        <f t="shared" si="10"/>
        <v>N/A</v>
      </c>
      <c r="T13" s="60"/>
    </row>
    <row r="14" spans="1:20" ht="16.5" customHeight="1" x14ac:dyDescent="0.35">
      <c r="A14" s="72" t="str">
        <f>IF(JAN_26!A14="","",JAN_26!A14)</f>
        <v>Amoxicilline syrup 125 mg</v>
      </c>
      <c r="B14" s="72" t="str">
        <f>IF(JAN_26!B14="","",JAN_26!B14)</f>
        <v>bottle</v>
      </c>
      <c r="C14" s="55">
        <f>IF(JAN_26!C14="","",JAN_26!C14)</f>
        <v>1000</v>
      </c>
      <c r="D14" s="55">
        <f>IF(OCT_26!A14="","",OCT_26!F14)</f>
        <v>0</v>
      </c>
      <c r="E14" s="61"/>
      <c r="F14" s="55">
        <f t="shared" si="0"/>
        <v>0</v>
      </c>
      <c r="G14" s="61"/>
      <c r="H14" s="61"/>
      <c r="I14" s="55">
        <f t="shared" si="1"/>
        <v>0</v>
      </c>
      <c r="J14" s="55" t="str">
        <f t="shared" si="2"/>
        <v/>
      </c>
      <c r="K14" s="55">
        <f t="shared" si="3"/>
        <v>0</v>
      </c>
      <c r="L14" s="55">
        <f t="shared" si="4"/>
        <v>0</v>
      </c>
      <c r="M14" s="67">
        <f>IF(A14="",0,(IF(ISNUMBER(SEP_26!G14),SEP_26!G14,0)+IF(ISNUMBER(OCT_26!G14),OCT_26!G14,0)+IF(ISNUMBER(NOV_26!G14),NOV_26!G14,0))/3)</f>
        <v>0</v>
      </c>
      <c r="N14" s="67">
        <f t="shared" si="5"/>
        <v>0</v>
      </c>
      <c r="O14" s="67">
        <f t="shared" si="6"/>
        <v>0</v>
      </c>
      <c r="P14" s="67">
        <f t="shared" si="7"/>
        <v>0</v>
      </c>
      <c r="Q14" s="68" t="str">
        <f t="shared" si="8"/>
        <v/>
      </c>
      <c r="R14" s="69" t="str">
        <f t="shared" si="9"/>
        <v>STOCKOUT</v>
      </c>
      <c r="S14" s="69" t="str">
        <f t="shared" si="10"/>
        <v>N/A</v>
      </c>
      <c r="T14" s="60"/>
    </row>
    <row r="15" spans="1:20" ht="16.5" customHeight="1" x14ac:dyDescent="0.35">
      <c r="A15" s="71" t="str">
        <f>IF(JAN_26!A15="","",JAN_26!A15)</f>
        <v>Amoxicilline syrup 250mg</v>
      </c>
      <c r="B15" s="71" t="str">
        <f>IF(JAN_26!B15="","",JAN_26!B15)</f>
        <v>bottle</v>
      </c>
      <c r="C15" s="53">
        <f>IF(JAN_26!C15="","",JAN_26!C15)</f>
        <v>1000</v>
      </c>
      <c r="D15" s="53">
        <f>IF(OCT_26!A15="","",OCT_26!F15)</f>
        <v>6</v>
      </c>
      <c r="E15" s="61"/>
      <c r="F15" s="53">
        <f t="shared" si="0"/>
        <v>6</v>
      </c>
      <c r="G15" s="61"/>
      <c r="H15" s="61"/>
      <c r="I15" s="53">
        <f t="shared" si="1"/>
        <v>0</v>
      </c>
      <c r="J15" s="53" t="str">
        <f t="shared" si="2"/>
        <v/>
      </c>
      <c r="K15" s="53">
        <f t="shared" si="3"/>
        <v>0</v>
      </c>
      <c r="L15" s="53">
        <f t="shared" si="4"/>
        <v>6000</v>
      </c>
      <c r="M15" s="64">
        <f>IF(A15="",0,(IF(ISNUMBER(SEP_26!G15),SEP_26!G15,0)+IF(ISNUMBER(OCT_26!G15),OCT_26!G15,0)+IF(ISNUMBER(NOV_26!G15),NOV_26!G15,0))/3)</f>
        <v>0</v>
      </c>
      <c r="N15" s="64">
        <f t="shared" si="5"/>
        <v>0</v>
      </c>
      <c r="O15" s="64">
        <f t="shared" si="6"/>
        <v>0</v>
      </c>
      <c r="P15" s="64">
        <f t="shared" si="7"/>
        <v>0</v>
      </c>
      <c r="Q15" s="65" t="str">
        <f t="shared" si="8"/>
        <v/>
      </c>
      <c r="R15" s="66" t="str">
        <f t="shared" si="9"/>
        <v>OVERSTOCK</v>
      </c>
      <c r="S15" s="66" t="str">
        <f t="shared" si="10"/>
        <v>N/A</v>
      </c>
      <c r="T15" s="60"/>
    </row>
    <row r="16" spans="1:20" ht="16.5" customHeight="1" x14ac:dyDescent="0.35">
      <c r="A16" s="72" t="str">
        <f>IF(JAN_26!A16="","",JAN_26!A16)</f>
        <v>Amoxiclav tabs</v>
      </c>
      <c r="B16" s="72" t="str">
        <f>IF(JAN_26!B16="","",JAN_26!B16)</f>
        <v>tablets</v>
      </c>
      <c r="C16" s="55">
        <f>IF(JAN_26!C16="","",JAN_26!C16)</f>
        <v>280</v>
      </c>
      <c r="D16" s="55">
        <f>IF(OCT_26!A16="","",OCT_26!F16)</f>
        <v>0</v>
      </c>
      <c r="E16" s="61"/>
      <c r="F16" s="55">
        <f t="shared" si="0"/>
        <v>0</v>
      </c>
      <c r="G16" s="61"/>
      <c r="H16" s="61"/>
      <c r="I16" s="55">
        <f t="shared" si="1"/>
        <v>0</v>
      </c>
      <c r="J16" s="55" t="str">
        <f t="shared" si="2"/>
        <v/>
      </c>
      <c r="K16" s="55">
        <f t="shared" si="3"/>
        <v>0</v>
      </c>
      <c r="L16" s="55">
        <f t="shared" si="4"/>
        <v>0</v>
      </c>
      <c r="M16" s="67">
        <f>IF(A16="",0,(IF(ISNUMBER(SEP_26!G16),SEP_26!G16,0)+IF(ISNUMBER(OCT_26!G16),OCT_26!G16,0)+IF(ISNUMBER(NOV_26!G16),NOV_26!G16,0))/3)</f>
        <v>0</v>
      </c>
      <c r="N16" s="67">
        <f t="shared" si="5"/>
        <v>0</v>
      </c>
      <c r="O16" s="67">
        <f t="shared" si="6"/>
        <v>0</v>
      </c>
      <c r="P16" s="67">
        <f t="shared" si="7"/>
        <v>0</v>
      </c>
      <c r="Q16" s="68" t="str">
        <f t="shared" si="8"/>
        <v/>
      </c>
      <c r="R16" s="69" t="str">
        <f t="shared" si="9"/>
        <v>STOCKOUT</v>
      </c>
      <c r="S16" s="69" t="str">
        <f t="shared" si="10"/>
        <v>N/A</v>
      </c>
      <c r="T16" s="60"/>
    </row>
    <row r="17" spans="1:20" ht="16.5" customHeight="1" x14ac:dyDescent="0.35">
      <c r="A17" s="71" t="str">
        <f>IF(JAN_26!A17="","",JAN_26!A17)</f>
        <v>Ampicilline injection</v>
      </c>
      <c r="B17" s="71" t="str">
        <f>IF(JAN_26!B17="","",JAN_26!B17)</f>
        <v>box</v>
      </c>
      <c r="C17" s="53">
        <f>IF(JAN_26!C17="","",JAN_26!C17)</f>
        <v>500</v>
      </c>
      <c r="D17" s="53">
        <f>IF(OCT_26!A17="","",OCT_26!F17)</f>
        <v>176</v>
      </c>
      <c r="E17" s="61"/>
      <c r="F17" s="53">
        <f t="shared" si="0"/>
        <v>176</v>
      </c>
      <c r="G17" s="61"/>
      <c r="H17" s="61"/>
      <c r="I17" s="53">
        <f t="shared" si="1"/>
        <v>0</v>
      </c>
      <c r="J17" s="53" t="str">
        <f t="shared" si="2"/>
        <v/>
      </c>
      <c r="K17" s="53">
        <f t="shared" si="3"/>
        <v>0</v>
      </c>
      <c r="L17" s="53">
        <f t="shared" si="4"/>
        <v>88000</v>
      </c>
      <c r="M17" s="64">
        <f>IF(A17="",0,(IF(ISNUMBER(SEP_26!G17),SEP_26!G17,0)+IF(ISNUMBER(OCT_26!G17),OCT_26!G17,0)+IF(ISNUMBER(NOV_26!G17),NOV_26!G17,0))/3)</f>
        <v>0</v>
      </c>
      <c r="N17" s="64">
        <f t="shared" si="5"/>
        <v>0</v>
      </c>
      <c r="O17" s="64">
        <f t="shared" si="6"/>
        <v>0</v>
      </c>
      <c r="P17" s="64">
        <f t="shared" si="7"/>
        <v>0</v>
      </c>
      <c r="Q17" s="65" t="str">
        <f t="shared" si="8"/>
        <v/>
      </c>
      <c r="R17" s="66" t="str">
        <f t="shared" si="9"/>
        <v>OVERSTOCK</v>
      </c>
      <c r="S17" s="66" t="str">
        <f t="shared" si="10"/>
        <v>N/A</v>
      </c>
      <c r="T17" s="60"/>
    </row>
    <row r="18" spans="1:20" ht="16.5" customHeight="1" x14ac:dyDescent="0.35">
      <c r="A18" s="72" t="str">
        <f>IF(JAN_26!A18="","",JAN_26!A18)</f>
        <v>Ampiclox capsules</v>
      </c>
      <c r="B18" s="72" t="str">
        <f>IF(JAN_26!B18="","",JAN_26!B18)</f>
        <v>box</v>
      </c>
      <c r="C18" s="55">
        <f>IF(JAN_26!C18="","",JAN_26!C18)</f>
        <v>60</v>
      </c>
      <c r="D18" s="55">
        <f>IF(OCT_26!A18="","",OCT_26!F18)</f>
        <v>0</v>
      </c>
      <c r="E18" s="61"/>
      <c r="F18" s="55">
        <f t="shared" si="0"/>
        <v>0</v>
      </c>
      <c r="G18" s="61"/>
      <c r="H18" s="61"/>
      <c r="I18" s="55">
        <f t="shared" si="1"/>
        <v>0</v>
      </c>
      <c r="J18" s="55" t="str">
        <f t="shared" si="2"/>
        <v/>
      </c>
      <c r="K18" s="55">
        <f t="shared" si="3"/>
        <v>0</v>
      </c>
      <c r="L18" s="55">
        <f t="shared" si="4"/>
        <v>0</v>
      </c>
      <c r="M18" s="67">
        <f>IF(A18="",0,(IF(ISNUMBER(SEP_26!G18),SEP_26!G18,0)+IF(ISNUMBER(OCT_26!G18),OCT_26!G18,0)+IF(ISNUMBER(NOV_26!G18),NOV_26!G18,0))/3)</f>
        <v>0</v>
      </c>
      <c r="N18" s="67">
        <f t="shared" si="5"/>
        <v>0</v>
      </c>
      <c r="O18" s="67">
        <f t="shared" si="6"/>
        <v>0</v>
      </c>
      <c r="P18" s="67">
        <f t="shared" si="7"/>
        <v>0</v>
      </c>
      <c r="Q18" s="68" t="str">
        <f t="shared" si="8"/>
        <v/>
      </c>
      <c r="R18" s="69" t="str">
        <f t="shared" si="9"/>
        <v>STOCKOUT</v>
      </c>
      <c r="S18" s="69" t="str">
        <f t="shared" si="10"/>
        <v>N/A</v>
      </c>
      <c r="T18" s="60"/>
    </row>
    <row r="19" spans="1:20" ht="16.5" customHeight="1" x14ac:dyDescent="0.35">
      <c r="A19" s="71" t="str">
        <f>IF(JAN_26!A19="","",JAN_26!A19)</f>
        <v>Ampiclox syrup</v>
      </c>
      <c r="B19" s="71" t="str">
        <f>IF(JAN_26!B19="","",JAN_26!B19)</f>
        <v>bottle</v>
      </c>
      <c r="C19" s="53">
        <f>IF(JAN_26!C19="","",JAN_26!C19)</f>
        <v>1200</v>
      </c>
      <c r="D19" s="53">
        <f>IF(OCT_26!A19="","",OCT_26!F19)</f>
        <v>0</v>
      </c>
      <c r="E19" s="61"/>
      <c r="F19" s="53">
        <f t="shared" si="0"/>
        <v>0</v>
      </c>
      <c r="G19" s="61"/>
      <c r="H19" s="61"/>
      <c r="I19" s="53">
        <f t="shared" si="1"/>
        <v>0</v>
      </c>
      <c r="J19" s="53" t="str">
        <f t="shared" si="2"/>
        <v/>
      </c>
      <c r="K19" s="53">
        <f t="shared" si="3"/>
        <v>0</v>
      </c>
      <c r="L19" s="53">
        <f t="shared" si="4"/>
        <v>0</v>
      </c>
      <c r="M19" s="64">
        <f>IF(A19="",0,(IF(ISNUMBER(SEP_26!G19),SEP_26!G19,0)+IF(ISNUMBER(OCT_26!G19),OCT_26!G19,0)+IF(ISNUMBER(NOV_26!G19),NOV_26!G19,0))/3)</f>
        <v>0</v>
      </c>
      <c r="N19" s="64">
        <f t="shared" si="5"/>
        <v>0</v>
      </c>
      <c r="O19" s="64">
        <f t="shared" si="6"/>
        <v>0</v>
      </c>
      <c r="P19" s="64">
        <f t="shared" si="7"/>
        <v>0</v>
      </c>
      <c r="Q19" s="65" t="str">
        <f t="shared" si="8"/>
        <v/>
      </c>
      <c r="R19" s="66" t="str">
        <f t="shared" si="9"/>
        <v>STOCKOUT</v>
      </c>
      <c r="S19" s="66" t="str">
        <f t="shared" si="10"/>
        <v>N/A</v>
      </c>
      <c r="T19" s="60"/>
    </row>
    <row r="20" spans="1:20" ht="16.5" customHeight="1" x14ac:dyDescent="0.35">
      <c r="A20" s="72" t="str">
        <f>IF(JAN_26!A20="","",JAN_26!A20)</f>
        <v>Analgin Inj</v>
      </c>
      <c r="B20" s="72" t="str">
        <f>IF(JAN_26!B20="","",JAN_26!B20)</f>
        <v>Packet</v>
      </c>
      <c r="C20" s="55">
        <f>IF(JAN_26!C20="","",JAN_26!C20)</f>
        <v>500</v>
      </c>
      <c r="D20" s="55">
        <f>IF(OCT_26!A20="","",OCT_26!F20)</f>
        <v>0</v>
      </c>
      <c r="E20" s="61"/>
      <c r="F20" s="55">
        <f t="shared" si="0"/>
        <v>0</v>
      </c>
      <c r="G20" s="61"/>
      <c r="H20" s="61"/>
      <c r="I20" s="55">
        <f t="shared" si="1"/>
        <v>0</v>
      </c>
      <c r="J20" s="55" t="str">
        <f t="shared" si="2"/>
        <v/>
      </c>
      <c r="K20" s="55">
        <f t="shared" si="3"/>
        <v>0</v>
      </c>
      <c r="L20" s="55">
        <f t="shared" si="4"/>
        <v>0</v>
      </c>
      <c r="M20" s="67">
        <f>IF(A20="",0,(IF(ISNUMBER(SEP_26!G20),SEP_26!G20,0)+IF(ISNUMBER(OCT_26!G20),OCT_26!G20,0)+IF(ISNUMBER(NOV_26!G20),NOV_26!G20,0))/3)</f>
        <v>0</v>
      </c>
      <c r="N20" s="67">
        <f t="shared" si="5"/>
        <v>0</v>
      </c>
      <c r="O20" s="67">
        <f t="shared" si="6"/>
        <v>0</v>
      </c>
      <c r="P20" s="67">
        <f t="shared" si="7"/>
        <v>0</v>
      </c>
      <c r="Q20" s="68" t="str">
        <f t="shared" si="8"/>
        <v/>
      </c>
      <c r="R20" s="69" t="str">
        <f t="shared" si="9"/>
        <v>STOCKOUT</v>
      </c>
      <c r="S20" s="69" t="str">
        <f t="shared" si="10"/>
        <v>N/A</v>
      </c>
      <c r="T20" s="60"/>
    </row>
    <row r="21" spans="1:20" ht="16.5" customHeight="1" x14ac:dyDescent="0.35">
      <c r="A21" s="71" t="str">
        <f>IF(JAN_26!A21="","",JAN_26!A21)</f>
        <v>antacid</v>
      </c>
      <c r="B21" s="71" t="str">
        <f>IF(JAN_26!B21="","",JAN_26!B21)</f>
        <v>tab</v>
      </c>
      <c r="C21" s="53">
        <f>IF(JAN_26!C21="","",JAN_26!C21)</f>
        <v>25</v>
      </c>
      <c r="D21" s="53">
        <f>IF(OCT_26!A21="","",OCT_26!F21)</f>
        <v>0</v>
      </c>
      <c r="E21" s="61"/>
      <c r="F21" s="53">
        <f t="shared" si="0"/>
        <v>0</v>
      </c>
      <c r="G21" s="61"/>
      <c r="H21" s="61"/>
      <c r="I21" s="53">
        <f t="shared" si="1"/>
        <v>0</v>
      </c>
      <c r="J21" s="53" t="str">
        <f t="shared" si="2"/>
        <v/>
      </c>
      <c r="K21" s="53">
        <f t="shared" si="3"/>
        <v>0</v>
      </c>
      <c r="L21" s="53">
        <f t="shared" si="4"/>
        <v>0</v>
      </c>
      <c r="M21" s="64">
        <f>IF(A21="",0,(IF(ISNUMBER(SEP_26!G21),SEP_26!G21,0)+IF(ISNUMBER(OCT_26!G21),OCT_26!G21,0)+IF(ISNUMBER(NOV_26!G21),NOV_26!G21,0))/3)</f>
        <v>0</v>
      </c>
      <c r="N21" s="64">
        <f t="shared" si="5"/>
        <v>0</v>
      </c>
      <c r="O21" s="64">
        <f t="shared" si="6"/>
        <v>0</v>
      </c>
      <c r="P21" s="64">
        <f t="shared" si="7"/>
        <v>0</v>
      </c>
      <c r="Q21" s="65" t="str">
        <f t="shared" si="8"/>
        <v/>
      </c>
      <c r="R21" s="66" t="str">
        <f t="shared" si="9"/>
        <v>STOCKOUT</v>
      </c>
      <c r="S21" s="66" t="str">
        <f t="shared" si="10"/>
        <v>N/A</v>
      </c>
      <c r="T21" s="60"/>
    </row>
    <row r="22" spans="1:20" ht="16.5" customHeight="1" x14ac:dyDescent="0.35">
      <c r="A22" s="72" t="str">
        <f>IF(JAN_26!A22="","",JAN_26!A22)</f>
        <v>Antagex (para+tramadol)</v>
      </c>
      <c r="B22" s="72" t="str">
        <f>IF(JAN_26!B22="","",JAN_26!B22)</f>
        <v>tablets</v>
      </c>
      <c r="C22" s="55">
        <f>IF(JAN_26!C22="","",JAN_26!C22)</f>
        <v>140</v>
      </c>
      <c r="D22" s="55">
        <f>IF(OCT_26!A22="","",OCT_26!F22)</f>
        <v>0</v>
      </c>
      <c r="E22" s="61"/>
      <c r="F22" s="55">
        <f t="shared" si="0"/>
        <v>0</v>
      </c>
      <c r="G22" s="61"/>
      <c r="H22" s="61"/>
      <c r="I22" s="55">
        <f t="shared" si="1"/>
        <v>0</v>
      </c>
      <c r="J22" s="55" t="str">
        <f t="shared" si="2"/>
        <v/>
      </c>
      <c r="K22" s="55">
        <f t="shared" si="3"/>
        <v>0</v>
      </c>
      <c r="L22" s="55">
        <f t="shared" si="4"/>
        <v>0</v>
      </c>
      <c r="M22" s="67">
        <f>IF(A22="",0,(IF(ISNUMBER(SEP_26!G22),SEP_26!G22,0)+IF(ISNUMBER(OCT_26!G22),OCT_26!G22,0)+IF(ISNUMBER(NOV_26!G22),NOV_26!G22,0))/3)</f>
        <v>0</v>
      </c>
      <c r="N22" s="67">
        <f t="shared" si="5"/>
        <v>0</v>
      </c>
      <c r="O22" s="67">
        <f t="shared" si="6"/>
        <v>0</v>
      </c>
      <c r="P22" s="67">
        <f t="shared" si="7"/>
        <v>0</v>
      </c>
      <c r="Q22" s="68" t="str">
        <f t="shared" si="8"/>
        <v/>
      </c>
      <c r="R22" s="69" t="str">
        <f t="shared" si="9"/>
        <v>STOCKOUT</v>
      </c>
      <c r="S22" s="69" t="str">
        <f t="shared" si="10"/>
        <v>N/A</v>
      </c>
      <c r="T22" s="60"/>
    </row>
    <row r="23" spans="1:20" ht="16.5" customHeight="1" x14ac:dyDescent="0.35">
      <c r="A23" s="71" t="str">
        <f>IF(JAN_26!A23="","",JAN_26!A23)</f>
        <v>apfer</v>
      </c>
      <c r="B23" s="71" t="str">
        <f>IF(JAN_26!B23="","",JAN_26!B23)</f>
        <v>syrup</v>
      </c>
      <c r="C23" s="53">
        <f>IF(JAN_26!C23="","",JAN_26!C23)</f>
        <v>1500</v>
      </c>
      <c r="D23" s="53">
        <f>IF(OCT_26!A23="","",OCT_26!F23)</f>
        <v>0</v>
      </c>
      <c r="E23" s="61"/>
      <c r="F23" s="53">
        <f t="shared" si="0"/>
        <v>0</v>
      </c>
      <c r="G23" s="61"/>
      <c r="H23" s="61"/>
      <c r="I23" s="53">
        <f t="shared" si="1"/>
        <v>0</v>
      </c>
      <c r="J23" s="53" t="str">
        <f t="shared" si="2"/>
        <v/>
      </c>
      <c r="K23" s="53">
        <f t="shared" si="3"/>
        <v>0</v>
      </c>
      <c r="L23" s="53">
        <f t="shared" si="4"/>
        <v>0</v>
      </c>
      <c r="M23" s="64">
        <f>IF(A23="",0,(IF(ISNUMBER(SEP_26!G23),SEP_26!G23,0)+IF(ISNUMBER(OCT_26!G23),OCT_26!G23,0)+IF(ISNUMBER(NOV_26!G23),NOV_26!G23,0))/3)</f>
        <v>0</v>
      </c>
      <c r="N23" s="64">
        <f t="shared" si="5"/>
        <v>0</v>
      </c>
      <c r="O23" s="64">
        <f t="shared" si="6"/>
        <v>0</v>
      </c>
      <c r="P23" s="64">
        <f t="shared" si="7"/>
        <v>0</v>
      </c>
      <c r="Q23" s="65" t="str">
        <f t="shared" si="8"/>
        <v/>
      </c>
      <c r="R23" s="66" t="str">
        <f t="shared" si="9"/>
        <v>STOCKOUT</v>
      </c>
      <c r="S23" s="66" t="str">
        <f t="shared" si="10"/>
        <v>N/A</v>
      </c>
      <c r="T23" s="60"/>
    </row>
    <row r="24" spans="1:20" ht="16.5" customHeight="1" x14ac:dyDescent="0.35">
      <c r="A24" s="72" t="str">
        <f>IF(JAN_26!A24="","",JAN_26!A24)</f>
        <v>artemether 80mg</v>
      </c>
      <c r="B24" s="72" t="str">
        <f>IF(JAN_26!B24="","",JAN_26!B24)</f>
        <v>amp</v>
      </c>
      <c r="C24" s="55">
        <f>IF(JAN_26!C24="","",JAN_26!C24)</f>
        <v>600</v>
      </c>
      <c r="D24" s="55">
        <f>IF(OCT_26!A24="","",OCT_26!F24)</f>
        <v>72</v>
      </c>
      <c r="E24" s="61"/>
      <c r="F24" s="55">
        <f t="shared" si="0"/>
        <v>72</v>
      </c>
      <c r="G24" s="61"/>
      <c r="H24" s="61"/>
      <c r="I24" s="55">
        <f t="shared" si="1"/>
        <v>0</v>
      </c>
      <c r="J24" s="55" t="str">
        <f t="shared" si="2"/>
        <v/>
      </c>
      <c r="K24" s="55">
        <f t="shared" si="3"/>
        <v>0</v>
      </c>
      <c r="L24" s="55">
        <f t="shared" si="4"/>
        <v>43200</v>
      </c>
      <c r="M24" s="67">
        <f>IF(A24="",0,(IF(ISNUMBER(SEP_26!G24),SEP_26!G24,0)+IF(ISNUMBER(OCT_26!G24),OCT_26!G24,0)+IF(ISNUMBER(NOV_26!G24),NOV_26!G24,0))/3)</f>
        <v>0</v>
      </c>
      <c r="N24" s="67">
        <f t="shared" si="5"/>
        <v>0</v>
      </c>
      <c r="O24" s="67">
        <f t="shared" si="6"/>
        <v>0</v>
      </c>
      <c r="P24" s="67">
        <f t="shared" si="7"/>
        <v>0</v>
      </c>
      <c r="Q24" s="68" t="str">
        <f t="shared" si="8"/>
        <v/>
      </c>
      <c r="R24" s="69" t="str">
        <f t="shared" si="9"/>
        <v>OVERSTOCK</v>
      </c>
      <c r="S24" s="69" t="str">
        <f t="shared" si="10"/>
        <v>N/A</v>
      </c>
      <c r="T24" s="60"/>
    </row>
    <row r="25" spans="1:20" ht="16.5" customHeight="1" x14ac:dyDescent="0.35">
      <c r="A25" s="71" t="str">
        <f>IF(JAN_26!A25="","",JAN_26!A25)</f>
        <v>Artemether/lum  syrup</v>
      </c>
      <c r="B25" s="71" t="str">
        <f>IF(JAN_26!B25="","",JAN_26!B25)</f>
        <v>bottle</v>
      </c>
      <c r="C25" s="53">
        <f>IF(JAN_26!C25="","",JAN_26!C25)</f>
        <v>1700</v>
      </c>
      <c r="D25" s="53">
        <f>IF(OCT_26!A25="","",OCT_26!F25)</f>
        <v>94</v>
      </c>
      <c r="E25" s="61"/>
      <c r="F25" s="53">
        <f t="shared" si="0"/>
        <v>94</v>
      </c>
      <c r="G25" s="61"/>
      <c r="H25" s="61"/>
      <c r="I25" s="53">
        <f t="shared" si="1"/>
        <v>0</v>
      </c>
      <c r="J25" s="53" t="str">
        <f t="shared" si="2"/>
        <v/>
      </c>
      <c r="K25" s="53">
        <f t="shared" si="3"/>
        <v>0</v>
      </c>
      <c r="L25" s="53">
        <f t="shared" si="4"/>
        <v>159800</v>
      </c>
      <c r="M25" s="64">
        <f>IF(A25="",0,(IF(ISNUMBER(SEP_26!G25),SEP_26!G25,0)+IF(ISNUMBER(OCT_26!G25),OCT_26!G25,0)+IF(ISNUMBER(NOV_26!G25),NOV_26!G25,0))/3)</f>
        <v>0</v>
      </c>
      <c r="N25" s="64">
        <f t="shared" si="5"/>
        <v>0</v>
      </c>
      <c r="O25" s="64">
        <f t="shared" si="6"/>
        <v>0</v>
      </c>
      <c r="P25" s="64">
        <f t="shared" si="7"/>
        <v>0</v>
      </c>
      <c r="Q25" s="65" t="str">
        <f t="shared" si="8"/>
        <v/>
      </c>
      <c r="R25" s="66" t="str">
        <f t="shared" si="9"/>
        <v>OVERSTOCK</v>
      </c>
      <c r="S25" s="66" t="str">
        <f t="shared" si="10"/>
        <v>N/A</v>
      </c>
      <c r="T25" s="60"/>
    </row>
    <row r="26" spans="1:20" ht="16.5" customHeight="1" x14ac:dyDescent="0.35">
      <c r="A26" s="72" t="str">
        <f>IF(JAN_26!A26="","",JAN_26!A26)</f>
        <v>artesunate inj 60mg</v>
      </c>
      <c r="B26" s="72" t="str">
        <f>IF(JAN_26!B26="","",JAN_26!B26)</f>
        <v>vial</v>
      </c>
      <c r="C26" s="55">
        <f>IF(JAN_26!C26="","",JAN_26!C26)</f>
        <v>1000</v>
      </c>
      <c r="D26" s="55">
        <f>IF(OCT_26!A26="","",OCT_26!F26)</f>
        <v>848</v>
      </c>
      <c r="E26" s="61"/>
      <c r="F26" s="55">
        <f t="shared" si="0"/>
        <v>848</v>
      </c>
      <c r="G26" s="61"/>
      <c r="H26" s="61"/>
      <c r="I26" s="55">
        <f t="shared" si="1"/>
        <v>0</v>
      </c>
      <c r="J26" s="55" t="str">
        <f t="shared" si="2"/>
        <v/>
      </c>
      <c r="K26" s="55">
        <f t="shared" si="3"/>
        <v>0</v>
      </c>
      <c r="L26" s="55">
        <f t="shared" si="4"/>
        <v>848000</v>
      </c>
      <c r="M26" s="67">
        <f>IF(A26="",0,(IF(ISNUMBER(SEP_26!G26),SEP_26!G26,0)+IF(ISNUMBER(OCT_26!G26),OCT_26!G26,0)+IF(ISNUMBER(NOV_26!G26),NOV_26!G26,0))/3)</f>
        <v>0</v>
      </c>
      <c r="N26" s="67">
        <f t="shared" si="5"/>
        <v>0</v>
      </c>
      <c r="O26" s="67">
        <f t="shared" si="6"/>
        <v>0</v>
      </c>
      <c r="P26" s="67">
        <f t="shared" si="7"/>
        <v>0</v>
      </c>
      <c r="Q26" s="68" t="str">
        <f t="shared" si="8"/>
        <v/>
      </c>
      <c r="R26" s="69" t="str">
        <f t="shared" si="9"/>
        <v>OVERSTOCK</v>
      </c>
      <c r="S26" s="69" t="str">
        <f t="shared" si="10"/>
        <v>N/A</v>
      </c>
      <c r="T26" s="60"/>
    </row>
    <row r="27" spans="1:20" ht="16.5" customHeight="1" x14ac:dyDescent="0.35">
      <c r="A27" s="71" t="str">
        <f>IF(JAN_26!A27="","",JAN_26!A27)</f>
        <v>ASAQ 100/270mg) - 3</v>
      </c>
      <c r="B27" s="71" t="str">
        <f>IF(JAN_26!B27="","",JAN_26!B27)</f>
        <v>tablet</v>
      </c>
      <c r="C27" s="53">
        <f>IF(JAN_26!C27="","",JAN_26!C27)</f>
        <v>160</v>
      </c>
      <c r="D27" s="53">
        <f>IF(OCT_26!A27="","",OCT_26!F27)</f>
        <v>0</v>
      </c>
      <c r="E27" s="61"/>
      <c r="F27" s="53">
        <f t="shared" si="0"/>
        <v>0</v>
      </c>
      <c r="G27" s="61"/>
      <c r="H27" s="61"/>
      <c r="I27" s="53">
        <f t="shared" si="1"/>
        <v>0</v>
      </c>
      <c r="J27" s="53" t="str">
        <f t="shared" si="2"/>
        <v/>
      </c>
      <c r="K27" s="53">
        <f t="shared" si="3"/>
        <v>0</v>
      </c>
      <c r="L27" s="53">
        <f t="shared" si="4"/>
        <v>0</v>
      </c>
      <c r="M27" s="64">
        <f>IF(A27="",0,(IF(ISNUMBER(SEP_26!G27),SEP_26!G27,0)+IF(ISNUMBER(OCT_26!G27),OCT_26!G27,0)+IF(ISNUMBER(NOV_26!G27),NOV_26!G27,0))/3)</f>
        <v>0</v>
      </c>
      <c r="N27" s="64">
        <f t="shared" si="5"/>
        <v>0</v>
      </c>
      <c r="O27" s="64">
        <f t="shared" si="6"/>
        <v>0</v>
      </c>
      <c r="P27" s="64">
        <f t="shared" si="7"/>
        <v>0</v>
      </c>
      <c r="Q27" s="65" t="str">
        <f t="shared" si="8"/>
        <v/>
      </c>
      <c r="R27" s="66" t="str">
        <f t="shared" si="9"/>
        <v>STOCKOUT</v>
      </c>
      <c r="S27" s="66" t="str">
        <f t="shared" si="10"/>
        <v>N/A</v>
      </c>
      <c r="T27" s="60"/>
    </row>
    <row r="28" spans="1:20" ht="16.5" customHeight="1" x14ac:dyDescent="0.35">
      <c r="A28" s="72" t="str">
        <f>IF(JAN_26!A28="","",JAN_26!A28)</f>
        <v>ASAQ 100/270mg) - 6</v>
      </c>
      <c r="B28" s="72" t="str">
        <f>IF(JAN_26!B28="","",JAN_26!B28)</f>
        <v>tablet</v>
      </c>
      <c r="C28" s="55">
        <f>IF(JAN_26!C28="","",JAN_26!C28)</f>
        <v>160</v>
      </c>
      <c r="D28" s="55">
        <f>IF(OCT_26!A28="","",OCT_26!F28)</f>
        <v>0</v>
      </c>
      <c r="E28" s="61"/>
      <c r="F28" s="55">
        <f t="shared" si="0"/>
        <v>0</v>
      </c>
      <c r="G28" s="61"/>
      <c r="H28" s="61"/>
      <c r="I28" s="55">
        <f t="shared" si="1"/>
        <v>0</v>
      </c>
      <c r="J28" s="55" t="str">
        <f t="shared" si="2"/>
        <v/>
      </c>
      <c r="K28" s="55">
        <f t="shared" si="3"/>
        <v>0</v>
      </c>
      <c r="L28" s="55">
        <f t="shared" si="4"/>
        <v>0</v>
      </c>
      <c r="M28" s="67">
        <f>IF(A28="",0,(IF(ISNUMBER(SEP_26!G28),SEP_26!G28,0)+IF(ISNUMBER(OCT_26!G28),OCT_26!G28,0)+IF(ISNUMBER(NOV_26!G28),NOV_26!G28,0))/3)</f>
        <v>0</v>
      </c>
      <c r="N28" s="67">
        <f t="shared" si="5"/>
        <v>0</v>
      </c>
      <c r="O28" s="67">
        <f t="shared" si="6"/>
        <v>0</v>
      </c>
      <c r="P28" s="67">
        <f t="shared" si="7"/>
        <v>0</v>
      </c>
      <c r="Q28" s="68" t="str">
        <f t="shared" si="8"/>
        <v/>
      </c>
      <c r="R28" s="69" t="str">
        <f t="shared" si="9"/>
        <v>STOCKOUT</v>
      </c>
      <c r="S28" s="69" t="str">
        <f t="shared" si="10"/>
        <v>N/A</v>
      </c>
      <c r="T28" s="60"/>
    </row>
    <row r="29" spans="1:20" ht="16.5" customHeight="1" x14ac:dyDescent="0.35">
      <c r="A29" s="71" t="str">
        <f>IF(JAN_26!A29="","",JAN_26!A29)</f>
        <v>asaq(25/62.5) - 3</v>
      </c>
      <c r="B29" s="71" t="str">
        <f>IF(JAN_26!B29="","",JAN_26!B29)</f>
        <v>tablet</v>
      </c>
      <c r="C29" s="53" t="str">
        <f>IF(JAN_26!C29="","",JAN_26!C29)</f>
        <v/>
      </c>
      <c r="D29" s="53">
        <f>IF(OCT_26!A29="","",OCT_26!F29)</f>
        <v>0</v>
      </c>
      <c r="E29" s="61"/>
      <c r="F29" s="53">
        <f t="shared" si="0"/>
        <v>0</v>
      </c>
      <c r="G29" s="61"/>
      <c r="H29" s="61"/>
      <c r="I29" s="53">
        <f t="shared" si="1"/>
        <v>0</v>
      </c>
      <c r="J29" s="53" t="str">
        <f t="shared" si="2"/>
        <v/>
      </c>
      <c r="K29" s="53">
        <f t="shared" si="3"/>
        <v>0</v>
      </c>
      <c r="L29" s="53">
        <f t="shared" si="4"/>
        <v>0</v>
      </c>
      <c r="M29" s="64">
        <f>IF(A29="",0,(IF(ISNUMBER(SEP_26!G29),SEP_26!G29,0)+IF(ISNUMBER(OCT_26!G29),OCT_26!G29,0)+IF(ISNUMBER(NOV_26!G29),NOV_26!G29,0))/3)</f>
        <v>0</v>
      </c>
      <c r="N29" s="64">
        <f t="shared" si="5"/>
        <v>0</v>
      </c>
      <c r="O29" s="64">
        <f t="shared" si="6"/>
        <v>0</v>
      </c>
      <c r="P29" s="64">
        <f t="shared" si="7"/>
        <v>0</v>
      </c>
      <c r="Q29" s="65" t="str">
        <f t="shared" si="8"/>
        <v/>
      </c>
      <c r="R29" s="66" t="str">
        <f t="shared" si="9"/>
        <v>STOCKOUT</v>
      </c>
      <c r="S29" s="66" t="str">
        <f t="shared" si="10"/>
        <v>N/A</v>
      </c>
      <c r="T29" s="60"/>
    </row>
    <row r="30" spans="1:20" ht="16.5" customHeight="1" x14ac:dyDescent="0.35">
      <c r="A30" s="72" t="str">
        <f>IF(JAN_26!A30="","",JAN_26!A30)</f>
        <v>asaq(50/135) - 3</v>
      </c>
      <c r="B30" s="72" t="str">
        <f>IF(JAN_26!B30="","",JAN_26!B30)</f>
        <v>tablet</v>
      </c>
      <c r="C30" s="55" t="str">
        <f>IF(JAN_26!C30="","",JAN_26!C30)</f>
        <v/>
      </c>
      <c r="D30" s="55">
        <f>IF(OCT_26!A30="","",OCT_26!F30)</f>
        <v>0</v>
      </c>
      <c r="E30" s="61"/>
      <c r="F30" s="55">
        <f t="shared" si="0"/>
        <v>0</v>
      </c>
      <c r="G30" s="61"/>
      <c r="H30" s="61"/>
      <c r="I30" s="55">
        <f t="shared" si="1"/>
        <v>0</v>
      </c>
      <c r="J30" s="55" t="str">
        <f t="shared" si="2"/>
        <v/>
      </c>
      <c r="K30" s="55">
        <f t="shared" si="3"/>
        <v>0</v>
      </c>
      <c r="L30" s="55">
        <f t="shared" si="4"/>
        <v>0</v>
      </c>
      <c r="M30" s="67">
        <f>IF(A30="",0,(IF(ISNUMBER(SEP_26!G30),SEP_26!G30,0)+IF(ISNUMBER(OCT_26!G30),OCT_26!G30,0)+IF(ISNUMBER(NOV_26!G30),NOV_26!G30,0))/3)</f>
        <v>0</v>
      </c>
      <c r="N30" s="67">
        <f t="shared" si="5"/>
        <v>0</v>
      </c>
      <c r="O30" s="67">
        <f t="shared" si="6"/>
        <v>0</v>
      </c>
      <c r="P30" s="67">
        <f t="shared" si="7"/>
        <v>0</v>
      </c>
      <c r="Q30" s="68" t="str">
        <f t="shared" si="8"/>
        <v/>
      </c>
      <c r="R30" s="69" t="str">
        <f t="shared" si="9"/>
        <v>STOCKOUT</v>
      </c>
      <c r="S30" s="69" t="str">
        <f t="shared" si="10"/>
        <v>N/A</v>
      </c>
      <c r="T30" s="60"/>
    </row>
    <row r="31" spans="1:20" ht="16.5" customHeight="1" x14ac:dyDescent="0.35">
      <c r="A31" s="71" t="str">
        <f>IF(JAN_26!A31="","",JAN_26!A31)</f>
        <v>ascabiol</v>
      </c>
      <c r="B31" s="71" t="str">
        <f>IF(JAN_26!B31="","",JAN_26!B31)</f>
        <v>bottle</v>
      </c>
      <c r="C31" s="53">
        <f>IF(JAN_26!C31="","",JAN_26!C31)</f>
        <v>1000</v>
      </c>
      <c r="D31" s="53">
        <f>IF(OCT_26!A31="","",OCT_26!F31)</f>
        <v>0</v>
      </c>
      <c r="E31" s="61"/>
      <c r="F31" s="53">
        <f t="shared" si="0"/>
        <v>0</v>
      </c>
      <c r="G31" s="61"/>
      <c r="H31" s="61"/>
      <c r="I31" s="53">
        <f t="shared" si="1"/>
        <v>0</v>
      </c>
      <c r="J31" s="53" t="str">
        <f t="shared" si="2"/>
        <v/>
      </c>
      <c r="K31" s="53">
        <f t="shared" si="3"/>
        <v>0</v>
      </c>
      <c r="L31" s="53">
        <f t="shared" si="4"/>
        <v>0</v>
      </c>
      <c r="M31" s="64">
        <f>IF(A31="",0,(IF(ISNUMBER(SEP_26!G31),SEP_26!G31,0)+IF(ISNUMBER(OCT_26!G31),OCT_26!G31,0)+IF(ISNUMBER(NOV_26!G31),NOV_26!G31,0))/3)</f>
        <v>0</v>
      </c>
      <c r="N31" s="64">
        <f t="shared" si="5"/>
        <v>0</v>
      </c>
      <c r="O31" s="64">
        <f t="shared" si="6"/>
        <v>0</v>
      </c>
      <c r="P31" s="64">
        <f t="shared" si="7"/>
        <v>0</v>
      </c>
      <c r="Q31" s="65" t="str">
        <f t="shared" si="8"/>
        <v/>
      </c>
      <c r="R31" s="66" t="str">
        <f t="shared" si="9"/>
        <v>STOCKOUT</v>
      </c>
      <c r="S31" s="66" t="str">
        <f t="shared" si="10"/>
        <v>N/A</v>
      </c>
      <c r="T31" s="60"/>
    </row>
    <row r="32" spans="1:20" ht="16.5" customHeight="1" x14ac:dyDescent="0.35">
      <c r="A32" s="72" t="str">
        <f>IF(JAN_26!A32="","",JAN_26!A32)</f>
        <v>Aspirin 81mg</v>
      </c>
      <c r="B32" s="72" t="str">
        <f>IF(JAN_26!B32="","",JAN_26!B32)</f>
        <v>tablet</v>
      </c>
      <c r="C32" s="55">
        <f>IF(JAN_26!C32="","",JAN_26!C32)</f>
        <v>25</v>
      </c>
      <c r="D32" s="55">
        <f>IF(OCT_26!A32="","",OCT_26!F32)</f>
        <v>0</v>
      </c>
      <c r="E32" s="61"/>
      <c r="F32" s="55">
        <f t="shared" si="0"/>
        <v>0</v>
      </c>
      <c r="G32" s="61"/>
      <c r="H32" s="61"/>
      <c r="I32" s="55">
        <f t="shared" si="1"/>
        <v>0</v>
      </c>
      <c r="J32" s="55" t="str">
        <f t="shared" si="2"/>
        <v/>
      </c>
      <c r="K32" s="55">
        <f t="shared" si="3"/>
        <v>0</v>
      </c>
      <c r="L32" s="55">
        <f t="shared" si="4"/>
        <v>0</v>
      </c>
      <c r="M32" s="67">
        <f>IF(A32="",0,(IF(ISNUMBER(SEP_26!G32),SEP_26!G32,0)+IF(ISNUMBER(OCT_26!G32),OCT_26!G32,0)+IF(ISNUMBER(NOV_26!G32),NOV_26!G32,0))/3)</f>
        <v>0</v>
      </c>
      <c r="N32" s="67">
        <f t="shared" si="5"/>
        <v>0</v>
      </c>
      <c r="O32" s="67">
        <f t="shared" si="6"/>
        <v>0</v>
      </c>
      <c r="P32" s="67">
        <f t="shared" si="7"/>
        <v>0</v>
      </c>
      <c r="Q32" s="68" t="str">
        <f t="shared" si="8"/>
        <v/>
      </c>
      <c r="R32" s="69" t="str">
        <f t="shared" si="9"/>
        <v>STOCKOUT</v>
      </c>
      <c r="S32" s="69" t="str">
        <f t="shared" si="10"/>
        <v>N/A</v>
      </c>
      <c r="T32" s="60"/>
    </row>
    <row r="33" spans="1:20" ht="16.5" customHeight="1" x14ac:dyDescent="0.35">
      <c r="A33" s="71" t="str">
        <f>IF(JAN_26!A33="","",JAN_26!A33)</f>
        <v>atropine</v>
      </c>
      <c r="B33" s="71" t="str">
        <f>IF(JAN_26!B33="","",JAN_26!B33)</f>
        <v>amp</v>
      </c>
      <c r="C33" s="53">
        <f>IF(JAN_26!C33="","",JAN_26!C33)</f>
        <v>500</v>
      </c>
      <c r="D33" s="53">
        <f>IF(OCT_26!A33="","",OCT_26!F33)</f>
        <v>0</v>
      </c>
      <c r="E33" s="61"/>
      <c r="F33" s="53">
        <f t="shared" si="0"/>
        <v>0</v>
      </c>
      <c r="G33" s="61"/>
      <c r="H33" s="61"/>
      <c r="I33" s="53">
        <f t="shared" si="1"/>
        <v>0</v>
      </c>
      <c r="J33" s="53" t="str">
        <f t="shared" si="2"/>
        <v/>
      </c>
      <c r="K33" s="53">
        <f t="shared" si="3"/>
        <v>0</v>
      </c>
      <c r="L33" s="53">
        <f t="shared" si="4"/>
        <v>0</v>
      </c>
      <c r="M33" s="64">
        <f>IF(A33="",0,(IF(ISNUMBER(SEP_26!G33),SEP_26!G33,0)+IF(ISNUMBER(OCT_26!G33),OCT_26!G33,0)+IF(ISNUMBER(NOV_26!G33),NOV_26!G33,0))/3)</f>
        <v>0</v>
      </c>
      <c r="N33" s="64">
        <f t="shared" si="5"/>
        <v>0</v>
      </c>
      <c r="O33" s="64">
        <f t="shared" si="6"/>
        <v>0</v>
      </c>
      <c r="P33" s="64">
        <f t="shared" si="7"/>
        <v>0</v>
      </c>
      <c r="Q33" s="65" t="str">
        <f t="shared" si="8"/>
        <v/>
      </c>
      <c r="R33" s="66" t="str">
        <f t="shared" si="9"/>
        <v>STOCKOUT</v>
      </c>
      <c r="S33" s="66" t="str">
        <f t="shared" si="10"/>
        <v>N/A</v>
      </c>
      <c r="T33" s="60"/>
    </row>
    <row r="34" spans="1:20" ht="16.5" customHeight="1" x14ac:dyDescent="0.35">
      <c r="A34" s="72" t="str">
        <f>IF(JAN_26!A34="","",JAN_26!A34)</f>
        <v>ATS</v>
      </c>
      <c r="B34" s="72" t="str">
        <f>IF(JAN_26!B34="","",JAN_26!B34)</f>
        <v>amp</v>
      </c>
      <c r="C34" s="55">
        <f>IF(JAN_26!C34="","",JAN_26!C34)</f>
        <v>1500</v>
      </c>
      <c r="D34" s="55">
        <f>IF(OCT_26!A34="","",OCT_26!F34)</f>
        <v>0</v>
      </c>
      <c r="E34" s="61"/>
      <c r="F34" s="55">
        <f t="shared" si="0"/>
        <v>0</v>
      </c>
      <c r="G34" s="61"/>
      <c r="H34" s="61"/>
      <c r="I34" s="55">
        <f t="shared" si="1"/>
        <v>0</v>
      </c>
      <c r="J34" s="55" t="str">
        <f t="shared" si="2"/>
        <v/>
      </c>
      <c r="K34" s="55">
        <f t="shared" si="3"/>
        <v>0</v>
      </c>
      <c r="L34" s="55">
        <f t="shared" si="4"/>
        <v>0</v>
      </c>
      <c r="M34" s="67">
        <f>IF(A34="",0,(IF(ISNUMBER(SEP_26!G34),SEP_26!G34,0)+IF(ISNUMBER(OCT_26!G34),OCT_26!G34,0)+IF(ISNUMBER(NOV_26!G34),NOV_26!G34,0))/3)</f>
        <v>0</v>
      </c>
      <c r="N34" s="67">
        <f t="shared" si="5"/>
        <v>0</v>
      </c>
      <c r="O34" s="67">
        <f t="shared" si="6"/>
        <v>0</v>
      </c>
      <c r="P34" s="67">
        <f t="shared" si="7"/>
        <v>0</v>
      </c>
      <c r="Q34" s="68" t="str">
        <f t="shared" si="8"/>
        <v/>
      </c>
      <c r="R34" s="69" t="str">
        <f t="shared" si="9"/>
        <v>STOCKOUT</v>
      </c>
      <c r="S34" s="69" t="str">
        <f t="shared" si="10"/>
        <v>N/A</v>
      </c>
      <c r="T34" s="60"/>
    </row>
    <row r="35" spans="1:20" ht="16.5" customHeight="1" x14ac:dyDescent="0.35">
      <c r="A35" s="71" t="str">
        <f>IF(JAN_26!A35="","",JAN_26!A35)</f>
        <v>AUGMENTIN INJ</v>
      </c>
      <c r="B35" s="71" t="str">
        <f>IF(JAN_26!B35="","",JAN_26!B35)</f>
        <v>amp</v>
      </c>
      <c r="C35" s="53">
        <f>IF(JAN_26!C35="","",JAN_26!C35)</f>
        <v>1000</v>
      </c>
      <c r="D35" s="53">
        <f>IF(OCT_26!A35="","",OCT_26!F35)</f>
        <v>0</v>
      </c>
      <c r="E35" s="61"/>
      <c r="F35" s="53">
        <f t="shared" si="0"/>
        <v>0</v>
      </c>
      <c r="G35" s="61"/>
      <c r="H35" s="61"/>
      <c r="I35" s="53">
        <f t="shared" si="1"/>
        <v>0</v>
      </c>
      <c r="J35" s="53" t="str">
        <f t="shared" si="2"/>
        <v/>
      </c>
      <c r="K35" s="53">
        <f t="shared" si="3"/>
        <v>0</v>
      </c>
      <c r="L35" s="53">
        <f t="shared" si="4"/>
        <v>0</v>
      </c>
      <c r="M35" s="64">
        <f>IF(A35="",0,(IF(ISNUMBER(SEP_26!G35),SEP_26!G35,0)+IF(ISNUMBER(OCT_26!G35),OCT_26!G35,0)+IF(ISNUMBER(NOV_26!G35),NOV_26!G35,0))/3)</f>
        <v>0</v>
      </c>
      <c r="N35" s="64">
        <f t="shared" si="5"/>
        <v>0</v>
      </c>
      <c r="O35" s="64">
        <f t="shared" si="6"/>
        <v>0</v>
      </c>
      <c r="P35" s="64">
        <f t="shared" si="7"/>
        <v>0</v>
      </c>
      <c r="Q35" s="65" t="str">
        <f t="shared" si="8"/>
        <v/>
      </c>
      <c r="R35" s="66" t="str">
        <f t="shared" si="9"/>
        <v>STOCKOUT</v>
      </c>
      <c r="S35" s="66" t="str">
        <f t="shared" si="10"/>
        <v>N/A</v>
      </c>
      <c r="T35" s="60"/>
    </row>
    <row r="36" spans="1:20" ht="16.5" customHeight="1" x14ac:dyDescent="0.35">
      <c r="A36" s="72" t="str">
        <f>IF(JAN_26!A36="","",JAN_26!A36)</f>
        <v>augmentin sp 0-15kg</v>
      </c>
      <c r="B36" s="72" t="str">
        <f>IF(JAN_26!B36="","",JAN_26!B36)</f>
        <v>bottle</v>
      </c>
      <c r="C36" s="55">
        <f>IF(JAN_26!C36="","",JAN_26!C36)</f>
        <v>4000</v>
      </c>
      <c r="D36" s="55">
        <f>IF(OCT_26!A36="","",OCT_26!F36)</f>
        <v>0</v>
      </c>
      <c r="E36" s="61"/>
      <c r="F36" s="55">
        <f t="shared" si="0"/>
        <v>0</v>
      </c>
      <c r="G36" s="61"/>
      <c r="H36" s="61"/>
      <c r="I36" s="55">
        <f t="shared" si="1"/>
        <v>0</v>
      </c>
      <c r="J36" s="55" t="str">
        <f t="shared" si="2"/>
        <v/>
      </c>
      <c r="K36" s="55">
        <f t="shared" si="3"/>
        <v>0</v>
      </c>
      <c r="L36" s="55">
        <f t="shared" si="4"/>
        <v>0</v>
      </c>
      <c r="M36" s="67">
        <f>IF(A36="",0,(IF(ISNUMBER(SEP_26!G36),SEP_26!G36,0)+IF(ISNUMBER(OCT_26!G36),OCT_26!G36,0)+IF(ISNUMBER(NOV_26!G36),NOV_26!G36,0))/3)</f>
        <v>0</v>
      </c>
      <c r="N36" s="67">
        <f t="shared" si="5"/>
        <v>0</v>
      </c>
      <c r="O36" s="67">
        <f t="shared" si="6"/>
        <v>0</v>
      </c>
      <c r="P36" s="67">
        <f t="shared" si="7"/>
        <v>0</v>
      </c>
      <c r="Q36" s="68" t="str">
        <f t="shared" si="8"/>
        <v/>
      </c>
      <c r="R36" s="69" t="str">
        <f t="shared" si="9"/>
        <v>STOCKOUT</v>
      </c>
      <c r="S36" s="69" t="str">
        <f t="shared" si="10"/>
        <v>N/A</v>
      </c>
      <c r="T36" s="60"/>
    </row>
    <row r="37" spans="1:20" ht="16.5" customHeight="1" x14ac:dyDescent="0.35">
      <c r="A37" s="71" t="str">
        <f>IF(JAN_26!A37="","",JAN_26!A37)</f>
        <v>augmentin sp 15- 30kg</v>
      </c>
      <c r="B37" s="71" t="str">
        <f>IF(JAN_26!B37="","",JAN_26!B37)</f>
        <v>bottle</v>
      </c>
      <c r="C37" s="53">
        <f>IF(JAN_26!C37="","",JAN_26!C37)</f>
        <v>4500</v>
      </c>
      <c r="D37" s="53">
        <f>IF(OCT_26!A37="","",OCT_26!F37)</f>
        <v>0</v>
      </c>
      <c r="E37" s="61"/>
      <c r="F37" s="53">
        <f t="shared" si="0"/>
        <v>0</v>
      </c>
      <c r="G37" s="61"/>
      <c r="H37" s="61"/>
      <c r="I37" s="53">
        <f t="shared" si="1"/>
        <v>0</v>
      </c>
      <c r="J37" s="53" t="str">
        <f t="shared" si="2"/>
        <v/>
      </c>
      <c r="K37" s="53">
        <f t="shared" si="3"/>
        <v>0</v>
      </c>
      <c r="L37" s="53">
        <f t="shared" si="4"/>
        <v>0</v>
      </c>
      <c r="M37" s="64">
        <f>IF(A37="",0,(IF(ISNUMBER(SEP_26!G37),SEP_26!G37,0)+IF(ISNUMBER(OCT_26!G37),OCT_26!G37,0)+IF(ISNUMBER(NOV_26!G37),NOV_26!G37,0))/3)</f>
        <v>0</v>
      </c>
      <c r="N37" s="64">
        <f t="shared" si="5"/>
        <v>0</v>
      </c>
      <c r="O37" s="64">
        <f t="shared" si="6"/>
        <v>0</v>
      </c>
      <c r="P37" s="64">
        <f t="shared" si="7"/>
        <v>0</v>
      </c>
      <c r="Q37" s="65" t="str">
        <f t="shared" si="8"/>
        <v/>
      </c>
      <c r="R37" s="66" t="str">
        <f t="shared" si="9"/>
        <v>STOCKOUT</v>
      </c>
      <c r="S37" s="66" t="str">
        <f t="shared" si="10"/>
        <v>N/A</v>
      </c>
      <c r="T37" s="60"/>
    </row>
    <row r="38" spans="1:20" ht="16.5" customHeight="1" x14ac:dyDescent="0.35">
      <c r="A38" s="72" t="str">
        <f>IF(JAN_26!A38="","",JAN_26!A38)</f>
        <v>Azithromycin 500mg</v>
      </c>
      <c r="B38" s="72" t="str">
        <f>IF(JAN_26!B38="","",JAN_26!B38)</f>
        <v>tabs</v>
      </c>
      <c r="C38" s="55">
        <f>IF(JAN_26!C38="","",JAN_26!C38)</f>
        <v>500</v>
      </c>
      <c r="D38" s="55">
        <f>IF(OCT_26!A38="","",OCT_26!F38)</f>
        <v>0</v>
      </c>
      <c r="E38" s="61"/>
      <c r="F38" s="55">
        <f t="shared" si="0"/>
        <v>0</v>
      </c>
      <c r="G38" s="61"/>
      <c r="H38" s="61"/>
      <c r="I38" s="55">
        <f t="shared" si="1"/>
        <v>0</v>
      </c>
      <c r="J38" s="55" t="str">
        <f t="shared" si="2"/>
        <v/>
      </c>
      <c r="K38" s="55">
        <f t="shared" si="3"/>
        <v>0</v>
      </c>
      <c r="L38" s="55">
        <f t="shared" si="4"/>
        <v>0</v>
      </c>
      <c r="M38" s="67">
        <f>IF(A38="",0,(IF(ISNUMBER(SEP_26!G38),SEP_26!G38,0)+IF(ISNUMBER(OCT_26!G38),OCT_26!G38,0)+IF(ISNUMBER(NOV_26!G38),NOV_26!G38,0))/3)</f>
        <v>0</v>
      </c>
      <c r="N38" s="67">
        <f t="shared" si="5"/>
        <v>0</v>
      </c>
      <c r="O38" s="67">
        <f t="shared" si="6"/>
        <v>0</v>
      </c>
      <c r="P38" s="67">
        <f t="shared" si="7"/>
        <v>0</v>
      </c>
      <c r="Q38" s="68" t="str">
        <f t="shared" si="8"/>
        <v/>
      </c>
      <c r="R38" s="69" t="str">
        <f t="shared" si="9"/>
        <v>STOCKOUT</v>
      </c>
      <c r="S38" s="69" t="str">
        <f t="shared" si="10"/>
        <v>N/A</v>
      </c>
      <c r="T38" s="60"/>
    </row>
    <row r="39" spans="1:20" ht="16.5" customHeight="1" x14ac:dyDescent="0.35">
      <c r="A39" s="71" t="str">
        <f>IF(JAN_26!A39="","",JAN_26!A39)</f>
        <v>azithromycine 250mg</v>
      </c>
      <c r="B39" s="71" t="str">
        <f>IF(JAN_26!B39="","",JAN_26!B39)</f>
        <v>tabs</v>
      </c>
      <c r="C39" s="53">
        <f>IF(JAN_26!C39="","",JAN_26!C39)</f>
        <v>300</v>
      </c>
      <c r="D39" s="53">
        <f>IF(OCT_26!A39="","",OCT_26!F39)</f>
        <v>0</v>
      </c>
      <c r="E39" s="61"/>
      <c r="F39" s="53">
        <f t="shared" si="0"/>
        <v>0</v>
      </c>
      <c r="G39" s="61"/>
      <c r="H39" s="61"/>
      <c r="I39" s="53">
        <f t="shared" si="1"/>
        <v>0</v>
      </c>
      <c r="J39" s="53" t="str">
        <f t="shared" si="2"/>
        <v/>
      </c>
      <c r="K39" s="53">
        <f t="shared" si="3"/>
        <v>0</v>
      </c>
      <c r="L39" s="53">
        <f t="shared" si="4"/>
        <v>0</v>
      </c>
      <c r="M39" s="64">
        <f>IF(A39="",0,(IF(ISNUMBER(SEP_26!G39),SEP_26!G39,0)+IF(ISNUMBER(OCT_26!G39),OCT_26!G39,0)+IF(ISNUMBER(NOV_26!G39),NOV_26!G39,0))/3)</f>
        <v>0</v>
      </c>
      <c r="N39" s="64">
        <f t="shared" si="5"/>
        <v>0</v>
      </c>
      <c r="O39" s="64">
        <f t="shared" si="6"/>
        <v>0</v>
      </c>
      <c r="P39" s="64">
        <f t="shared" si="7"/>
        <v>0</v>
      </c>
      <c r="Q39" s="65" t="str">
        <f t="shared" si="8"/>
        <v/>
      </c>
      <c r="R39" s="66" t="str">
        <f t="shared" si="9"/>
        <v>STOCKOUT</v>
      </c>
      <c r="S39" s="66" t="str">
        <f t="shared" si="10"/>
        <v>N/A</v>
      </c>
      <c r="T39" s="60"/>
    </row>
    <row r="40" spans="1:20" ht="16.5" customHeight="1" x14ac:dyDescent="0.35">
      <c r="A40" s="72" t="str">
        <f>IF(JAN_26!A40="","",JAN_26!A40)</f>
        <v>Bactrim syrup</v>
      </c>
      <c r="B40" s="72" t="str">
        <f>IF(JAN_26!B40="","",JAN_26!B40)</f>
        <v>bottle</v>
      </c>
      <c r="C40" s="55">
        <f>IF(JAN_26!C40="","",JAN_26!C40)</f>
        <v>1000</v>
      </c>
      <c r="D40" s="55">
        <f>IF(OCT_26!A40="","",OCT_26!F40)</f>
        <v>0</v>
      </c>
      <c r="E40" s="61"/>
      <c r="F40" s="55">
        <f t="shared" si="0"/>
        <v>0</v>
      </c>
      <c r="G40" s="61"/>
      <c r="H40" s="61"/>
      <c r="I40" s="55">
        <f t="shared" si="1"/>
        <v>0</v>
      </c>
      <c r="J40" s="55" t="str">
        <f t="shared" si="2"/>
        <v/>
      </c>
      <c r="K40" s="55">
        <f t="shared" si="3"/>
        <v>0</v>
      </c>
      <c r="L40" s="55">
        <f t="shared" si="4"/>
        <v>0</v>
      </c>
      <c r="M40" s="67">
        <f>IF(A40="",0,(IF(ISNUMBER(SEP_26!G40),SEP_26!G40,0)+IF(ISNUMBER(OCT_26!G40),OCT_26!G40,0)+IF(ISNUMBER(NOV_26!G40),NOV_26!G40,0))/3)</f>
        <v>0</v>
      </c>
      <c r="N40" s="67">
        <f t="shared" si="5"/>
        <v>0</v>
      </c>
      <c r="O40" s="67">
        <f t="shared" si="6"/>
        <v>0</v>
      </c>
      <c r="P40" s="67">
        <f t="shared" si="7"/>
        <v>0</v>
      </c>
      <c r="Q40" s="68" t="str">
        <f t="shared" si="8"/>
        <v/>
      </c>
      <c r="R40" s="69" t="str">
        <f t="shared" si="9"/>
        <v>STOCKOUT</v>
      </c>
      <c r="S40" s="69" t="str">
        <f t="shared" si="10"/>
        <v>N/A</v>
      </c>
      <c r="T40" s="60"/>
    </row>
    <row r="41" spans="1:20" ht="16.5" customHeight="1" x14ac:dyDescent="0.35">
      <c r="A41" s="71" t="str">
        <f>IF(JAN_26!A41="","",JAN_26!A41)</f>
        <v>Bandage</v>
      </c>
      <c r="B41" s="71" t="str">
        <f>IF(JAN_26!B41="","",JAN_26!B41)</f>
        <v>item</v>
      </c>
      <c r="C41" s="53">
        <f>IF(JAN_26!C41="","",JAN_26!C41)</f>
        <v>500</v>
      </c>
      <c r="D41" s="53">
        <f>IF(OCT_26!A41="","",OCT_26!F41)</f>
        <v>0</v>
      </c>
      <c r="E41" s="61"/>
      <c r="F41" s="53">
        <f t="shared" si="0"/>
        <v>0</v>
      </c>
      <c r="G41" s="61"/>
      <c r="H41" s="61"/>
      <c r="I41" s="53">
        <f t="shared" si="1"/>
        <v>0</v>
      </c>
      <c r="J41" s="53" t="str">
        <f t="shared" si="2"/>
        <v/>
      </c>
      <c r="K41" s="53">
        <f t="shared" si="3"/>
        <v>0</v>
      </c>
      <c r="L41" s="53">
        <f t="shared" si="4"/>
        <v>0</v>
      </c>
      <c r="M41" s="64">
        <f>IF(A41="",0,(IF(ISNUMBER(SEP_26!G41),SEP_26!G41,0)+IF(ISNUMBER(OCT_26!G41),OCT_26!G41,0)+IF(ISNUMBER(NOV_26!G41),NOV_26!G41,0))/3)</f>
        <v>0</v>
      </c>
      <c r="N41" s="64">
        <f t="shared" si="5"/>
        <v>0</v>
      </c>
      <c r="O41" s="64">
        <f t="shared" si="6"/>
        <v>0</v>
      </c>
      <c r="P41" s="64">
        <f t="shared" si="7"/>
        <v>0</v>
      </c>
      <c r="Q41" s="65" t="str">
        <f t="shared" si="8"/>
        <v/>
      </c>
      <c r="R41" s="66" t="str">
        <f t="shared" si="9"/>
        <v>STOCKOUT</v>
      </c>
      <c r="S41" s="66" t="str">
        <f t="shared" si="10"/>
        <v>N/A</v>
      </c>
      <c r="T41" s="60"/>
    </row>
    <row r="42" spans="1:20" ht="16.5" customHeight="1" x14ac:dyDescent="0.35">
      <c r="A42" s="72" t="str">
        <f>IF(JAN_26!A42="","",JAN_26!A42)</f>
        <v>Baneocin (Neomycin + Bacitracin)</v>
      </c>
      <c r="B42" s="72" t="str">
        <f>IF(JAN_26!B42="","",JAN_26!B42)</f>
        <v>box</v>
      </c>
      <c r="C42" s="55">
        <f>IF(JAN_26!C42="","",JAN_26!C42)</f>
        <v>1000</v>
      </c>
      <c r="D42" s="55">
        <f>IF(OCT_26!A42="","",OCT_26!F42)</f>
        <v>100</v>
      </c>
      <c r="E42" s="61"/>
      <c r="F42" s="55">
        <f t="shared" si="0"/>
        <v>100</v>
      </c>
      <c r="G42" s="61"/>
      <c r="H42" s="61"/>
      <c r="I42" s="55">
        <f t="shared" si="1"/>
        <v>0</v>
      </c>
      <c r="J42" s="55" t="str">
        <f t="shared" si="2"/>
        <v/>
      </c>
      <c r="K42" s="55">
        <f t="shared" si="3"/>
        <v>0</v>
      </c>
      <c r="L42" s="55">
        <f t="shared" si="4"/>
        <v>100000</v>
      </c>
      <c r="M42" s="67">
        <f>IF(A42="",0,(IF(ISNUMBER(SEP_26!G42),SEP_26!G42,0)+IF(ISNUMBER(OCT_26!G42),OCT_26!G42,0)+IF(ISNUMBER(NOV_26!G42),NOV_26!G42,0))/3)</f>
        <v>0</v>
      </c>
      <c r="N42" s="67">
        <f t="shared" si="5"/>
        <v>0</v>
      </c>
      <c r="O42" s="67">
        <f t="shared" si="6"/>
        <v>0</v>
      </c>
      <c r="P42" s="67">
        <f t="shared" si="7"/>
        <v>0</v>
      </c>
      <c r="Q42" s="68" t="str">
        <f t="shared" si="8"/>
        <v/>
      </c>
      <c r="R42" s="69" t="str">
        <f t="shared" si="9"/>
        <v>OVERSTOCK</v>
      </c>
      <c r="S42" s="69" t="str">
        <f t="shared" si="10"/>
        <v>N/A</v>
      </c>
      <c r="T42" s="60"/>
    </row>
    <row r="43" spans="1:20" ht="16.5" customHeight="1" x14ac:dyDescent="0.35">
      <c r="A43" s="71" t="str">
        <f>IF(JAN_26!A43="","",JAN_26!A43)</f>
        <v>Benzathine</v>
      </c>
      <c r="B43" s="71" t="str">
        <f>IF(JAN_26!B43="","",JAN_26!B43)</f>
        <v>vial</v>
      </c>
      <c r="C43" s="53">
        <f>IF(JAN_26!C43="","",JAN_26!C43)</f>
        <v>500</v>
      </c>
      <c r="D43" s="53">
        <f>IF(OCT_26!A43="","",OCT_26!F43)</f>
        <v>190</v>
      </c>
      <c r="E43" s="61"/>
      <c r="F43" s="53">
        <f t="shared" si="0"/>
        <v>190</v>
      </c>
      <c r="G43" s="61"/>
      <c r="H43" s="61"/>
      <c r="I43" s="53">
        <f t="shared" si="1"/>
        <v>0</v>
      </c>
      <c r="J43" s="53" t="str">
        <f t="shared" si="2"/>
        <v/>
      </c>
      <c r="K43" s="53">
        <f t="shared" si="3"/>
        <v>0</v>
      </c>
      <c r="L43" s="53">
        <f t="shared" si="4"/>
        <v>95000</v>
      </c>
      <c r="M43" s="64">
        <f>IF(A43="",0,(IF(ISNUMBER(SEP_26!G43),SEP_26!G43,0)+IF(ISNUMBER(OCT_26!G43),OCT_26!G43,0)+IF(ISNUMBER(NOV_26!G43),NOV_26!G43,0))/3)</f>
        <v>0</v>
      </c>
      <c r="N43" s="64">
        <f t="shared" si="5"/>
        <v>0</v>
      </c>
      <c r="O43" s="64">
        <f t="shared" si="6"/>
        <v>0</v>
      </c>
      <c r="P43" s="64">
        <f t="shared" si="7"/>
        <v>0</v>
      </c>
      <c r="Q43" s="65" t="str">
        <f t="shared" si="8"/>
        <v/>
      </c>
      <c r="R43" s="66" t="str">
        <f t="shared" si="9"/>
        <v>OVERSTOCK</v>
      </c>
      <c r="S43" s="66" t="str">
        <f t="shared" si="10"/>
        <v>N/A</v>
      </c>
      <c r="T43" s="60"/>
    </row>
    <row r="44" spans="1:20" ht="16.5" customHeight="1" x14ac:dyDescent="0.35">
      <c r="A44" s="72" t="str">
        <f>IF(JAN_26!A44="","",JAN_26!A44)</f>
        <v>Benzyl Beziode lotion</v>
      </c>
      <c r="B44" s="72" t="str">
        <f>IF(JAN_26!B44="","",JAN_26!B44)</f>
        <v>box</v>
      </c>
      <c r="C44" s="55">
        <f>IF(JAN_26!C44="","",JAN_26!C44)</f>
        <v>1000</v>
      </c>
      <c r="D44" s="55">
        <f>IF(OCT_26!A44="","",OCT_26!F44)</f>
        <v>10</v>
      </c>
      <c r="E44" s="61"/>
      <c r="F44" s="55">
        <f t="shared" si="0"/>
        <v>10</v>
      </c>
      <c r="G44" s="61"/>
      <c r="H44" s="61"/>
      <c r="I44" s="55">
        <f t="shared" si="1"/>
        <v>0</v>
      </c>
      <c r="J44" s="55" t="str">
        <f t="shared" si="2"/>
        <v/>
      </c>
      <c r="K44" s="55">
        <f t="shared" si="3"/>
        <v>0</v>
      </c>
      <c r="L44" s="55">
        <f t="shared" si="4"/>
        <v>10000</v>
      </c>
      <c r="M44" s="67">
        <f>IF(A44="",0,(IF(ISNUMBER(SEP_26!G44),SEP_26!G44,0)+IF(ISNUMBER(OCT_26!G44),OCT_26!G44,0)+IF(ISNUMBER(NOV_26!G44),NOV_26!G44,0))/3)</f>
        <v>0</v>
      </c>
      <c r="N44" s="67">
        <f t="shared" si="5"/>
        <v>0</v>
      </c>
      <c r="O44" s="67">
        <f t="shared" si="6"/>
        <v>0</v>
      </c>
      <c r="P44" s="67">
        <f t="shared" si="7"/>
        <v>0</v>
      </c>
      <c r="Q44" s="68" t="str">
        <f t="shared" si="8"/>
        <v/>
      </c>
      <c r="R44" s="69" t="str">
        <f t="shared" si="9"/>
        <v>OVERSTOCK</v>
      </c>
      <c r="S44" s="69" t="str">
        <f t="shared" si="10"/>
        <v>N/A</v>
      </c>
      <c r="T44" s="60"/>
    </row>
    <row r="45" spans="1:20" ht="16.5" customHeight="1" x14ac:dyDescent="0.35">
      <c r="A45" s="71" t="str">
        <f>IF(JAN_26!A45="","",JAN_26!A45)</f>
        <v>Bisoprolol</v>
      </c>
      <c r="B45" s="71" t="str">
        <f>IF(JAN_26!B45="","",JAN_26!B45)</f>
        <v>tab</v>
      </c>
      <c r="C45" s="53">
        <f>IF(JAN_26!C45="","",JAN_26!C45)</f>
        <v>25</v>
      </c>
      <c r="D45" s="53">
        <f>IF(OCT_26!A45="","",OCT_26!F45)</f>
        <v>0</v>
      </c>
      <c r="E45" s="61"/>
      <c r="F45" s="53">
        <f t="shared" si="0"/>
        <v>0</v>
      </c>
      <c r="G45" s="61"/>
      <c r="H45" s="61"/>
      <c r="I45" s="53">
        <f t="shared" si="1"/>
        <v>0</v>
      </c>
      <c r="J45" s="53" t="str">
        <f t="shared" si="2"/>
        <v/>
      </c>
      <c r="K45" s="53">
        <f t="shared" si="3"/>
        <v>0</v>
      </c>
      <c r="L45" s="53">
        <f t="shared" si="4"/>
        <v>0</v>
      </c>
      <c r="M45" s="64">
        <f>IF(A45="",0,(IF(ISNUMBER(SEP_26!G45),SEP_26!G45,0)+IF(ISNUMBER(OCT_26!G45),OCT_26!G45,0)+IF(ISNUMBER(NOV_26!G45),NOV_26!G45,0))/3)</f>
        <v>0</v>
      </c>
      <c r="N45" s="64">
        <f t="shared" si="5"/>
        <v>0</v>
      </c>
      <c r="O45" s="64">
        <f t="shared" si="6"/>
        <v>0</v>
      </c>
      <c r="P45" s="64">
        <f t="shared" si="7"/>
        <v>0</v>
      </c>
      <c r="Q45" s="65" t="str">
        <f t="shared" si="8"/>
        <v/>
      </c>
      <c r="R45" s="66" t="str">
        <f t="shared" si="9"/>
        <v>STOCKOUT</v>
      </c>
      <c r="S45" s="66" t="str">
        <f t="shared" si="10"/>
        <v>N/A</v>
      </c>
      <c r="T45" s="60"/>
    </row>
    <row r="46" spans="1:20" ht="16.5" customHeight="1" x14ac:dyDescent="0.35">
      <c r="A46" s="72" t="str">
        <f>IF(JAN_26!A46="","",JAN_26!A46)</f>
        <v>Blood bag 250ml</v>
      </c>
      <c r="B46" s="72" t="str">
        <f>IF(JAN_26!B46="","",JAN_26!B46)</f>
        <v>piece</v>
      </c>
      <c r="C46" s="55" t="str">
        <f>IF(JAN_26!C46="","",JAN_26!C46)</f>
        <v/>
      </c>
      <c r="D46" s="55">
        <f>IF(OCT_26!A46="","",OCT_26!F46)</f>
        <v>30</v>
      </c>
      <c r="E46" s="61"/>
      <c r="F46" s="55">
        <f t="shared" si="0"/>
        <v>30</v>
      </c>
      <c r="G46" s="61"/>
      <c r="H46" s="61"/>
      <c r="I46" s="55">
        <f t="shared" si="1"/>
        <v>0</v>
      </c>
      <c r="J46" s="55" t="str">
        <f t="shared" si="2"/>
        <v/>
      </c>
      <c r="K46" s="55">
        <f t="shared" si="3"/>
        <v>0</v>
      </c>
      <c r="L46" s="55">
        <f t="shared" si="4"/>
        <v>0</v>
      </c>
      <c r="M46" s="67">
        <f>IF(A46="",0,(IF(ISNUMBER(SEP_26!G46),SEP_26!G46,0)+IF(ISNUMBER(OCT_26!G46),OCT_26!G46,0)+IF(ISNUMBER(NOV_26!G46),NOV_26!G46,0))/3)</f>
        <v>0</v>
      </c>
      <c r="N46" s="67">
        <f t="shared" si="5"/>
        <v>0</v>
      </c>
      <c r="O46" s="67">
        <f t="shared" si="6"/>
        <v>0</v>
      </c>
      <c r="P46" s="67">
        <f t="shared" si="7"/>
        <v>0</v>
      </c>
      <c r="Q46" s="68" t="str">
        <f t="shared" si="8"/>
        <v/>
      </c>
      <c r="R46" s="69" t="str">
        <f t="shared" si="9"/>
        <v>OVERSTOCK</v>
      </c>
      <c r="S46" s="69" t="str">
        <f t="shared" si="10"/>
        <v>N/A</v>
      </c>
      <c r="T46" s="60"/>
    </row>
    <row r="47" spans="1:20" ht="16.5" customHeight="1" x14ac:dyDescent="0.35">
      <c r="A47" s="71" t="str">
        <f>IF(JAN_26!A47="","",JAN_26!A47)</f>
        <v>Blood bag 450ml</v>
      </c>
      <c r="B47" s="71" t="str">
        <f>IF(JAN_26!B47="","",JAN_26!B47)</f>
        <v>piece</v>
      </c>
      <c r="C47" s="53" t="str">
        <f>IF(JAN_26!C47="","",JAN_26!C47)</f>
        <v/>
      </c>
      <c r="D47" s="53">
        <f>IF(OCT_26!A47="","",OCT_26!F47)</f>
        <v>25</v>
      </c>
      <c r="E47" s="61"/>
      <c r="F47" s="53">
        <f t="shared" si="0"/>
        <v>25</v>
      </c>
      <c r="G47" s="61"/>
      <c r="H47" s="61"/>
      <c r="I47" s="53">
        <f t="shared" si="1"/>
        <v>0</v>
      </c>
      <c r="J47" s="53" t="str">
        <f t="shared" si="2"/>
        <v/>
      </c>
      <c r="K47" s="53">
        <f t="shared" si="3"/>
        <v>0</v>
      </c>
      <c r="L47" s="53">
        <f t="shared" si="4"/>
        <v>0</v>
      </c>
      <c r="M47" s="64">
        <f>IF(A47="",0,(IF(ISNUMBER(SEP_26!G47),SEP_26!G47,0)+IF(ISNUMBER(OCT_26!G47),OCT_26!G47,0)+IF(ISNUMBER(NOV_26!G47),NOV_26!G47,0))/3)</f>
        <v>0</v>
      </c>
      <c r="N47" s="64">
        <f t="shared" si="5"/>
        <v>0</v>
      </c>
      <c r="O47" s="64">
        <f t="shared" si="6"/>
        <v>0</v>
      </c>
      <c r="P47" s="64">
        <f t="shared" si="7"/>
        <v>0</v>
      </c>
      <c r="Q47" s="65" t="str">
        <f t="shared" si="8"/>
        <v/>
      </c>
      <c r="R47" s="66" t="str">
        <f t="shared" si="9"/>
        <v>OVERSTOCK</v>
      </c>
      <c r="S47" s="66" t="str">
        <f t="shared" si="10"/>
        <v>N/A</v>
      </c>
      <c r="T47" s="60"/>
    </row>
    <row r="48" spans="1:20" ht="16.5" customHeight="1" x14ac:dyDescent="0.35">
      <c r="A48" s="72" t="str">
        <f>IF(JAN_26!A48="","",JAN_26!A48)</f>
        <v>Blood transfusion set</v>
      </c>
      <c r="B48" s="72" t="str">
        <f>IF(JAN_26!B48="","",JAN_26!B48)</f>
        <v>set</v>
      </c>
      <c r="C48" s="55" t="str">
        <f>IF(JAN_26!C48="","",JAN_26!C48)</f>
        <v/>
      </c>
      <c r="D48" s="55">
        <f>IF(OCT_26!A48="","",OCT_26!F48)</f>
        <v>80</v>
      </c>
      <c r="E48" s="61"/>
      <c r="F48" s="55">
        <f t="shared" si="0"/>
        <v>80</v>
      </c>
      <c r="G48" s="61"/>
      <c r="H48" s="61"/>
      <c r="I48" s="55">
        <f t="shared" si="1"/>
        <v>0</v>
      </c>
      <c r="J48" s="55" t="str">
        <f t="shared" si="2"/>
        <v/>
      </c>
      <c r="K48" s="55">
        <f t="shared" si="3"/>
        <v>0</v>
      </c>
      <c r="L48" s="55">
        <f t="shared" si="4"/>
        <v>0</v>
      </c>
      <c r="M48" s="67">
        <f>IF(A48="",0,(IF(ISNUMBER(SEP_26!G48),SEP_26!G48,0)+IF(ISNUMBER(OCT_26!G48),OCT_26!G48,0)+IF(ISNUMBER(NOV_26!G48),NOV_26!G48,0))/3)</f>
        <v>0</v>
      </c>
      <c r="N48" s="67">
        <f t="shared" si="5"/>
        <v>0</v>
      </c>
      <c r="O48" s="67">
        <f t="shared" si="6"/>
        <v>0</v>
      </c>
      <c r="P48" s="67">
        <f t="shared" si="7"/>
        <v>0</v>
      </c>
      <c r="Q48" s="68" t="str">
        <f t="shared" si="8"/>
        <v/>
      </c>
      <c r="R48" s="69" t="str">
        <f t="shared" si="9"/>
        <v>OVERSTOCK</v>
      </c>
      <c r="S48" s="69" t="str">
        <f t="shared" si="10"/>
        <v>N/A</v>
      </c>
      <c r="T48" s="60"/>
    </row>
    <row r="49" spans="1:20" ht="16.5" customHeight="1" x14ac:dyDescent="0.35">
      <c r="A49" s="71" t="str">
        <f>IF(JAN_26!A49="","",JAN_26!A49)</f>
        <v>book</v>
      </c>
      <c r="B49" s="71" t="str">
        <f>IF(JAN_26!B49="","",JAN_26!B49)</f>
        <v>item</v>
      </c>
      <c r="C49" s="53">
        <f>IF(JAN_26!C49="","",JAN_26!C49)</f>
        <v>500</v>
      </c>
      <c r="D49" s="53">
        <f>IF(OCT_26!A49="","",OCT_26!F49)</f>
        <v>0</v>
      </c>
      <c r="E49" s="61"/>
      <c r="F49" s="53">
        <f t="shared" si="0"/>
        <v>0</v>
      </c>
      <c r="G49" s="61"/>
      <c r="H49" s="61"/>
      <c r="I49" s="53">
        <f t="shared" si="1"/>
        <v>0</v>
      </c>
      <c r="J49" s="53" t="str">
        <f t="shared" si="2"/>
        <v/>
      </c>
      <c r="K49" s="53">
        <f t="shared" si="3"/>
        <v>0</v>
      </c>
      <c r="L49" s="53">
        <f t="shared" si="4"/>
        <v>0</v>
      </c>
      <c r="M49" s="64">
        <f>IF(A49="",0,(IF(ISNUMBER(SEP_26!G49),SEP_26!G49,0)+IF(ISNUMBER(OCT_26!G49),OCT_26!G49,0)+IF(ISNUMBER(NOV_26!G49),NOV_26!G49,0))/3)</f>
        <v>0</v>
      </c>
      <c r="N49" s="64">
        <f t="shared" si="5"/>
        <v>0</v>
      </c>
      <c r="O49" s="64">
        <f t="shared" si="6"/>
        <v>0</v>
      </c>
      <c r="P49" s="64">
        <f t="shared" si="7"/>
        <v>0</v>
      </c>
      <c r="Q49" s="65" t="str">
        <f t="shared" si="8"/>
        <v/>
      </c>
      <c r="R49" s="66" t="str">
        <f t="shared" si="9"/>
        <v>STOCKOUT</v>
      </c>
      <c r="S49" s="66" t="str">
        <f t="shared" si="10"/>
        <v>N/A</v>
      </c>
      <c r="T49" s="60"/>
    </row>
    <row r="50" spans="1:20" ht="16.5" customHeight="1" x14ac:dyDescent="0.35">
      <c r="A50" s="72" t="str">
        <f>IF(JAN_26!A50="","",JAN_26!A50)</f>
        <v>bronquidiazana</v>
      </c>
      <c r="B50" s="72" t="str">
        <f>IF(JAN_26!B50="","",JAN_26!B50)</f>
        <v>bottle</v>
      </c>
      <c r="C50" s="55">
        <f>IF(JAN_26!C50="","",JAN_26!C50)</f>
        <v>3000</v>
      </c>
      <c r="D50" s="55">
        <f>IF(OCT_26!A50="","",OCT_26!F50)</f>
        <v>0</v>
      </c>
      <c r="E50" s="61"/>
      <c r="F50" s="55">
        <f t="shared" si="0"/>
        <v>0</v>
      </c>
      <c r="G50" s="61"/>
      <c r="H50" s="61"/>
      <c r="I50" s="55">
        <f t="shared" si="1"/>
        <v>0</v>
      </c>
      <c r="J50" s="55" t="str">
        <f t="shared" si="2"/>
        <v/>
      </c>
      <c r="K50" s="55">
        <f t="shared" si="3"/>
        <v>0</v>
      </c>
      <c r="L50" s="55">
        <f t="shared" si="4"/>
        <v>0</v>
      </c>
      <c r="M50" s="67">
        <f>IF(A50="",0,(IF(ISNUMBER(SEP_26!G50),SEP_26!G50,0)+IF(ISNUMBER(OCT_26!G50),OCT_26!G50,0)+IF(ISNUMBER(NOV_26!G50),NOV_26!G50,0))/3)</f>
        <v>0</v>
      </c>
      <c r="N50" s="67">
        <f t="shared" si="5"/>
        <v>0</v>
      </c>
      <c r="O50" s="67">
        <f t="shared" si="6"/>
        <v>0</v>
      </c>
      <c r="P50" s="67">
        <f t="shared" si="7"/>
        <v>0</v>
      </c>
      <c r="Q50" s="68" t="str">
        <f t="shared" si="8"/>
        <v/>
      </c>
      <c r="R50" s="69" t="str">
        <f t="shared" si="9"/>
        <v>STOCKOUT</v>
      </c>
      <c r="S50" s="69" t="str">
        <f t="shared" si="10"/>
        <v>N/A</v>
      </c>
      <c r="T50" s="60"/>
    </row>
    <row r="51" spans="1:20" ht="16.5" customHeight="1" x14ac:dyDescent="0.35">
      <c r="A51" s="71" t="str">
        <f>IF(JAN_26!A51="","",JAN_26!A51)</f>
        <v>butterfly needle</v>
      </c>
      <c r="B51" s="71" t="str">
        <f>IF(JAN_26!B51="","",JAN_26!B51)</f>
        <v>item</v>
      </c>
      <c r="C51" s="53">
        <f>IF(JAN_26!C51="","",JAN_26!C51)</f>
        <v>100</v>
      </c>
      <c r="D51" s="53">
        <f>IF(OCT_26!A51="","",OCT_26!F51)</f>
        <v>135</v>
      </c>
      <c r="E51" s="61"/>
      <c r="F51" s="53">
        <f t="shared" si="0"/>
        <v>135</v>
      </c>
      <c r="G51" s="61"/>
      <c r="H51" s="61"/>
      <c r="I51" s="53">
        <f t="shared" si="1"/>
        <v>0</v>
      </c>
      <c r="J51" s="53" t="str">
        <f t="shared" si="2"/>
        <v/>
      </c>
      <c r="K51" s="53">
        <f t="shared" si="3"/>
        <v>0</v>
      </c>
      <c r="L51" s="53">
        <f t="shared" si="4"/>
        <v>13500</v>
      </c>
      <c r="M51" s="64">
        <f>IF(A51="",0,(IF(ISNUMBER(SEP_26!G51),SEP_26!G51,0)+IF(ISNUMBER(OCT_26!G51),OCT_26!G51,0)+IF(ISNUMBER(NOV_26!G51),NOV_26!G51,0))/3)</f>
        <v>0</v>
      </c>
      <c r="N51" s="64">
        <f t="shared" si="5"/>
        <v>0</v>
      </c>
      <c r="O51" s="64">
        <f t="shared" si="6"/>
        <v>0</v>
      </c>
      <c r="P51" s="64">
        <f t="shared" si="7"/>
        <v>0</v>
      </c>
      <c r="Q51" s="65" t="str">
        <f t="shared" si="8"/>
        <v/>
      </c>
      <c r="R51" s="66" t="str">
        <f t="shared" si="9"/>
        <v>OVERSTOCK</v>
      </c>
      <c r="S51" s="66" t="str">
        <f t="shared" si="10"/>
        <v>N/A</v>
      </c>
      <c r="T51" s="60"/>
    </row>
    <row r="52" spans="1:20" ht="16.5" customHeight="1" x14ac:dyDescent="0.35">
      <c r="A52" s="72" t="str">
        <f>IF(JAN_26!A52="","",JAN_26!A52)</f>
        <v>Calcium + vit D3  tablets</v>
      </c>
      <c r="B52" s="72" t="str">
        <f>IF(JAN_26!B52="","",JAN_26!B52)</f>
        <v>tablet</v>
      </c>
      <c r="C52" s="55">
        <f>IF(JAN_26!C52="","",JAN_26!C52)</f>
        <v>130</v>
      </c>
      <c r="D52" s="55">
        <f>IF(OCT_26!A52="","",OCT_26!F52)</f>
        <v>0</v>
      </c>
      <c r="E52" s="61"/>
      <c r="F52" s="55">
        <f t="shared" si="0"/>
        <v>0</v>
      </c>
      <c r="G52" s="61"/>
      <c r="H52" s="61"/>
      <c r="I52" s="55">
        <f t="shared" si="1"/>
        <v>0</v>
      </c>
      <c r="J52" s="55" t="str">
        <f t="shared" si="2"/>
        <v/>
      </c>
      <c r="K52" s="55">
        <f t="shared" si="3"/>
        <v>0</v>
      </c>
      <c r="L52" s="55">
        <f t="shared" si="4"/>
        <v>0</v>
      </c>
      <c r="M52" s="67">
        <f>IF(A52="",0,(IF(ISNUMBER(SEP_26!G52),SEP_26!G52,0)+IF(ISNUMBER(OCT_26!G52),OCT_26!G52,0)+IF(ISNUMBER(NOV_26!G52),NOV_26!G52,0))/3)</f>
        <v>0</v>
      </c>
      <c r="N52" s="67">
        <f t="shared" si="5"/>
        <v>0</v>
      </c>
      <c r="O52" s="67">
        <f t="shared" si="6"/>
        <v>0</v>
      </c>
      <c r="P52" s="67">
        <f t="shared" si="7"/>
        <v>0</v>
      </c>
      <c r="Q52" s="68" t="str">
        <f t="shared" si="8"/>
        <v/>
      </c>
      <c r="R52" s="69" t="str">
        <f t="shared" si="9"/>
        <v>STOCKOUT</v>
      </c>
      <c r="S52" s="69" t="str">
        <f t="shared" si="10"/>
        <v>N/A</v>
      </c>
      <c r="T52" s="60"/>
    </row>
    <row r="53" spans="1:20" ht="16.5" customHeight="1" x14ac:dyDescent="0.35">
      <c r="A53" s="71" t="str">
        <f>IF(JAN_26!A53="","",JAN_26!A53)</f>
        <v>calcium 300mg</v>
      </c>
      <c r="B53" s="71" t="str">
        <f>IF(JAN_26!B53="","",JAN_26!B53)</f>
        <v>tablet</v>
      </c>
      <c r="C53" s="53">
        <f>IF(JAN_26!C53="","",JAN_26!C53)</f>
        <v>25</v>
      </c>
      <c r="D53" s="53">
        <f>IF(OCT_26!A53="","",OCT_26!F53)</f>
        <v>0</v>
      </c>
      <c r="E53" s="61"/>
      <c r="F53" s="53">
        <f t="shared" si="0"/>
        <v>0</v>
      </c>
      <c r="G53" s="61"/>
      <c r="H53" s="61"/>
      <c r="I53" s="53">
        <f t="shared" si="1"/>
        <v>0</v>
      </c>
      <c r="J53" s="53" t="str">
        <f t="shared" si="2"/>
        <v/>
      </c>
      <c r="K53" s="53">
        <f t="shared" si="3"/>
        <v>0</v>
      </c>
      <c r="L53" s="53">
        <f t="shared" si="4"/>
        <v>0</v>
      </c>
      <c r="M53" s="64">
        <f>IF(A53="",0,(IF(ISNUMBER(SEP_26!G53),SEP_26!G53,0)+IF(ISNUMBER(OCT_26!G53),OCT_26!G53,0)+IF(ISNUMBER(NOV_26!G53),NOV_26!G53,0))/3)</f>
        <v>0</v>
      </c>
      <c r="N53" s="64">
        <f t="shared" si="5"/>
        <v>0</v>
      </c>
      <c r="O53" s="64">
        <f t="shared" si="6"/>
        <v>0</v>
      </c>
      <c r="P53" s="64">
        <f t="shared" si="7"/>
        <v>0</v>
      </c>
      <c r="Q53" s="65" t="str">
        <f t="shared" si="8"/>
        <v/>
      </c>
      <c r="R53" s="66" t="str">
        <f t="shared" si="9"/>
        <v>STOCKOUT</v>
      </c>
      <c r="S53" s="66" t="str">
        <f t="shared" si="10"/>
        <v>N/A</v>
      </c>
      <c r="T53" s="60"/>
    </row>
    <row r="54" spans="1:20" ht="16.5" customHeight="1" x14ac:dyDescent="0.35">
      <c r="A54" s="72" t="str">
        <f>IF(JAN_26!A54="","",JAN_26!A54)</f>
        <v>Cannulers</v>
      </c>
      <c r="B54" s="72" t="str">
        <f>IF(JAN_26!B54="","",JAN_26!B54)</f>
        <v>Item</v>
      </c>
      <c r="C54" s="55">
        <f>IF(JAN_26!C54="","",JAN_26!C54)</f>
        <v>500</v>
      </c>
      <c r="D54" s="55">
        <f>IF(OCT_26!A54="","",OCT_26!F54)</f>
        <v>42</v>
      </c>
      <c r="E54" s="61"/>
      <c r="F54" s="55">
        <f t="shared" si="0"/>
        <v>42</v>
      </c>
      <c r="G54" s="61"/>
      <c r="H54" s="61"/>
      <c r="I54" s="55">
        <f t="shared" si="1"/>
        <v>0</v>
      </c>
      <c r="J54" s="55" t="str">
        <f t="shared" si="2"/>
        <v/>
      </c>
      <c r="K54" s="55">
        <f t="shared" si="3"/>
        <v>0</v>
      </c>
      <c r="L54" s="55">
        <f t="shared" si="4"/>
        <v>21000</v>
      </c>
      <c r="M54" s="67">
        <f>IF(A54="",0,(IF(ISNUMBER(SEP_26!G54),SEP_26!G54,0)+IF(ISNUMBER(OCT_26!G54),OCT_26!G54,0)+IF(ISNUMBER(NOV_26!G54),NOV_26!G54,0))/3)</f>
        <v>0</v>
      </c>
      <c r="N54" s="67">
        <f t="shared" si="5"/>
        <v>0</v>
      </c>
      <c r="O54" s="67">
        <f t="shared" si="6"/>
        <v>0</v>
      </c>
      <c r="P54" s="67">
        <f t="shared" si="7"/>
        <v>0</v>
      </c>
      <c r="Q54" s="68" t="str">
        <f t="shared" si="8"/>
        <v/>
      </c>
      <c r="R54" s="69" t="str">
        <f t="shared" si="9"/>
        <v>OVERSTOCK</v>
      </c>
      <c r="S54" s="69" t="str">
        <f t="shared" si="10"/>
        <v>N/A</v>
      </c>
      <c r="T54" s="60"/>
    </row>
    <row r="55" spans="1:20" ht="16.5" customHeight="1" x14ac:dyDescent="0.35">
      <c r="A55" s="71" t="str">
        <f>IF(JAN_26!A55="","",JAN_26!A55)</f>
        <v>Captopril</v>
      </c>
      <c r="B55" s="71" t="str">
        <f>IF(JAN_26!B55="","",JAN_26!B55)</f>
        <v>tablet</v>
      </c>
      <c r="C55" s="53">
        <f>IF(JAN_26!C55="","",JAN_26!C55)</f>
        <v>25</v>
      </c>
      <c r="D55" s="53">
        <f>IF(OCT_26!A55="","",OCT_26!F55)</f>
        <v>0</v>
      </c>
      <c r="E55" s="61"/>
      <c r="F55" s="53">
        <f t="shared" si="0"/>
        <v>0</v>
      </c>
      <c r="G55" s="61"/>
      <c r="H55" s="61"/>
      <c r="I55" s="53">
        <f t="shared" si="1"/>
        <v>0</v>
      </c>
      <c r="J55" s="53" t="str">
        <f t="shared" si="2"/>
        <v/>
      </c>
      <c r="K55" s="53">
        <f t="shared" si="3"/>
        <v>0</v>
      </c>
      <c r="L55" s="53">
        <f t="shared" si="4"/>
        <v>0</v>
      </c>
      <c r="M55" s="64">
        <f>IF(A55="",0,(IF(ISNUMBER(SEP_26!G55),SEP_26!G55,0)+IF(ISNUMBER(OCT_26!G55),OCT_26!G55,0)+IF(ISNUMBER(NOV_26!G55),NOV_26!G55,0))/3)</f>
        <v>0</v>
      </c>
      <c r="N55" s="64">
        <f t="shared" si="5"/>
        <v>0</v>
      </c>
      <c r="O55" s="64">
        <f t="shared" si="6"/>
        <v>0</v>
      </c>
      <c r="P55" s="64">
        <f t="shared" si="7"/>
        <v>0</v>
      </c>
      <c r="Q55" s="65" t="str">
        <f t="shared" si="8"/>
        <v/>
      </c>
      <c r="R55" s="66" t="str">
        <f t="shared" si="9"/>
        <v>STOCKOUT</v>
      </c>
      <c r="S55" s="66" t="str">
        <f t="shared" si="10"/>
        <v>N/A</v>
      </c>
      <c r="T55" s="60"/>
    </row>
    <row r="56" spans="1:20" ht="16.5" customHeight="1" x14ac:dyDescent="0.35">
      <c r="A56" s="72" t="str">
        <f>IF(JAN_26!A56="","",JAN_26!A56)</f>
        <v>Carbocystein syrup 2%</v>
      </c>
      <c r="B56" s="72" t="str">
        <f>IF(JAN_26!B56="","",JAN_26!B56)</f>
        <v>bottle</v>
      </c>
      <c r="C56" s="55">
        <f>IF(JAN_26!C56="","",JAN_26!C56)</f>
        <v>1000</v>
      </c>
      <c r="D56" s="55">
        <f>IF(OCT_26!A56="","",OCT_26!F56)</f>
        <v>0</v>
      </c>
      <c r="E56" s="61"/>
      <c r="F56" s="55">
        <f t="shared" si="0"/>
        <v>0</v>
      </c>
      <c r="G56" s="61"/>
      <c r="H56" s="61"/>
      <c r="I56" s="55">
        <f t="shared" si="1"/>
        <v>0</v>
      </c>
      <c r="J56" s="55" t="str">
        <f t="shared" si="2"/>
        <v/>
      </c>
      <c r="K56" s="55">
        <f t="shared" si="3"/>
        <v>0</v>
      </c>
      <c r="L56" s="55">
        <f t="shared" si="4"/>
        <v>0</v>
      </c>
      <c r="M56" s="67">
        <f>IF(A56="",0,(IF(ISNUMBER(SEP_26!G56),SEP_26!G56,0)+IF(ISNUMBER(OCT_26!G56),OCT_26!G56,0)+IF(ISNUMBER(NOV_26!G56),NOV_26!G56,0))/3)</f>
        <v>0</v>
      </c>
      <c r="N56" s="67">
        <f t="shared" si="5"/>
        <v>0</v>
      </c>
      <c r="O56" s="67">
        <f t="shared" si="6"/>
        <v>0</v>
      </c>
      <c r="P56" s="67">
        <f t="shared" si="7"/>
        <v>0</v>
      </c>
      <c r="Q56" s="68" t="str">
        <f t="shared" si="8"/>
        <v/>
      </c>
      <c r="R56" s="69" t="str">
        <f t="shared" si="9"/>
        <v>STOCKOUT</v>
      </c>
      <c r="S56" s="69" t="str">
        <f t="shared" si="10"/>
        <v>N/A</v>
      </c>
      <c r="T56" s="60"/>
    </row>
    <row r="57" spans="1:20" ht="16.5" customHeight="1" x14ac:dyDescent="0.35">
      <c r="A57" s="71" t="str">
        <f>IF(JAN_26!A57="","",JAN_26!A57)</f>
        <v>Carbocystein syrup 5 %</v>
      </c>
      <c r="B57" s="71" t="str">
        <f>IF(JAN_26!B57="","",JAN_26!B57)</f>
        <v>bottle</v>
      </c>
      <c r="C57" s="53">
        <f>IF(JAN_26!C57="","",JAN_26!C57)</f>
        <v>1300</v>
      </c>
      <c r="D57" s="53">
        <f>IF(OCT_26!A57="","",OCT_26!F57)</f>
        <v>0</v>
      </c>
      <c r="E57" s="61"/>
      <c r="F57" s="53">
        <f t="shared" si="0"/>
        <v>0</v>
      </c>
      <c r="G57" s="61"/>
      <c r="H57" s="61"/>
      <c r="I57" s="53">
        <f t="shared" si="1"/>
        <v>0</v>
      </c>
      <c r="J57" s="53" t="str">
        <f t="shared" si="2"/>
        <v/>
      </c>
      <c r="K57" s="53">
        <f t="shared" si="3"/>
        <v>0</v>
      </c>
      <c r="L57" s="53">
        <f t="shared" si="4"/>
        <v>0</v>
      </c>
      <c r="M57" s="64">
        <f>IF(A57="",0,(IF(ISNUMBER(SEP_26!G57),SEP_26!G57,0)+IF(ISNUMBER(OCT_26!G57),OCT_26!G57,0)+IF(ISNUMBER(NOV_26!G57),NOV_26!G57,0))/3)</f>
        <v>0</v>
      </c>
      <c r="N57" s="64">
        <f t="shared" si="5"/>
        <v>0</v>
      </c>
      <c r="O57" s="64">
        <f t="shared" si="6"/>
        <v>0</v>
      </c>
      <c r="P57" s="64">
        <f t="shared" si="7"/>
        <v>0</v>
      </c>
      <c r="Q57" s="65" t="str">
        <f t="shared" si="8"/>
        <v/>
      </c>
      <c r="R57" s="66" t="str">
        <f t="shared" si="9"/>
        <v>STOCKOUT</v>
      </c>
      <c r="S57" s="66" t="str">
        <f t="shared" si="10"/>
        <v>N/A</v>
      </c>
      <c r="T57" s="60"/>
    </row>
    <row r="58" spans="1:20" ht="16.5" customHeight="1" x14ac:dyDescent="0.35">
      <c r="A58" s="72" t="str">
        <f>IF(JAN_26!A58="","",JAN_26!A58)</f>
        <v>Catheter</v>
      </c>
      <c r="B58" s="72" t="str">
        <f>IF(JAN_26!B58="","",JAN_26!B58)</f>
        <v>item</v>
      </c>
      <c r="C58" s="55">
        <f>IF(JAN_26!C58="","",JAN_26!C58)</f>
        <v>1500</v>
      </c>
      <c r="D58" s="55">
        <f>IF(OCT_26!A58="","",OCT_26!F58)</f>
        <v>0</v>
      </c>
      <c r="E58" s="61"/>
      <c r="F58" s="55">
        <f t="shared" si="0"/>
        <v>0</v>
      </c>
      <c r="G58" s="61"/>
      <c r="H58" s="61"/>
      <c r="I58" s="55">
        <f t="shared" si="1"/>
        <v>0</v>
      </c>
      <c r="J58" s="55" t="str">
        <f t="shared" si="2"/>
        <v/>
      </c>
      <c r="K58" s="55">
        <f t="shared" si="3"/>
        <v>0</v>
      </c>
      <c r="L58" s="55">
        <f t="shared" si="4"/>
        <v>0</v>
      </c>
      <c r="M58" s="67">
        <f>IF(A58="",0,(IF(ISNUMBER(SEP_26!G58),SEP_26!G58,0)+IF(ISNUMBER(OCT_26!G58),OCT_26!G58,0)+IF(ISNUMBER(NOV_26!G58),NOV_26!G58,0))/3)</f>
        <v>0</v>
      </c>
      <c r="N58" s="67">
        <f t="shared" si="5"/>
        <v>0</v>
      </c>
      <c r="O58" s="67">
        <f t="shared" si="6"/>
        <v>0</v>
      </c>
      <c r="P58" s="67">
        <f t="shared" si="7"/>
        <v>0</v>
      </c>
      <c r="Q58" s="68" t="str">
        <f t="shared" si="8"/>
        <v/>
      </c>
      <c r="R58" s="69" t="str">
        <f t="shared" si="9"/>
        <v>STOCKOUT</v>
      </c>
      <c r="S58" s="69" t="str">
        <f t="shared" si="10"/>
        <v>N/A</v>
      </c>
      <c r="T58" s="60"/>
    </row>
    <row r="59" spans="1:20" ht="16.5" customHeight="1" x14ac:dyDescent="0.35">
      <c r="A59" s="71" t="str">
        <f>IF(JAN_26!A59="","",JAN_26!A59)</f>
        <v>cefazoline</v>
      </c>
      <c r="B59" s="71" t="str">
        <f>IF(JAN_26!B59="","",JAN_26!B59)</f>
        <v>amp</v>
      </c>
      <c r="C59" s="53">
        <f>IF(JAN_26!C59="","",JAN_26!C59)</f>
        <v>500</v>
      </c>
      <c r="D59" s="53">
        <f>IF(OCT_26!A59="","",OCT_26!F59)</f>
        <v>0</v>
      </c>
      <c r="E59" s="61"/>
      <c r="F59" s="53">
        <f t="shared" si="0"/>
        <v>0</v>
      </c>
      <c r="G59" s="61"/>
      <c r="H59" s="61"/>
      <c r="I59" s="53">
        <f t="shared" si="1"/>
        <v>0</v>
      </c>
      <c r="J59" s="53" t="str">
        <f t="shared" si="2"/>
        <v/>
      </c>
      <c r="K59" s="53">
        <f t="shared" si="3"/>
        <v>0</v>
      </c>
      <c r="L59" s="53">
        <f t="shared" si="4"/>
        <v>0</v>
      </c>
      <c r="M59" s="64">
        <f>IF(A59="",0,(IF(ISNUMBER(SEP_26!G59),SEP_26!G59,0)+IF(ISNUMBER(OCT_26!G59),OCT_26!G59,0)+IF(ISNUMBER(NOV_26!G59),NOV_26!G59,0))/3)</f>
        <v>0</v>
      </c>
      <c r="N59" s="64">
        <f t="shared" si="5"/>
        <v>0</v>
      </c>
      <c r="O59" s="64">
        <f t="shared" si="6"/>
        <v>0</v>
      </c>
      <c r="P59" s="64">
        <f t="shared" si="7"/>
        <v>0</v>
      </c>
      <c r="Q59" s="65" t="str">
        <f t="shared" si="8"/>
        <v/>
      </c>
      <c r="R59" s="66" t="str">
        <f t="shared" si="9"/>
        <v>STOCKOUT</v>
      </c>
      <c r="S59" s="66" t="str">
        <f t="shared" si="10"/>
        <v>N/A</v>
      </c>
      <c r="T59" s="60"/>
    </row>
    <row r="60" spans="1:20" ht="16.5" customHeight="1" x14ac:dyDescent="0.35">
      <c r="A60" s="72" t="str">
        <f>IF(JAN_26!A60="","",JAN_26!A60)</f>
        <v>cefixime sp</v>
      </c>
      <c r="B60" s="72" t="str">
        <f>IF(JAN_26!B60="","",JAN_26!B60)</f>
        <v>bottle</v>
      </c>
      <c r="C60" s="55">
        <f>IF(JAN_26!C60="","",JAN_26!C60)</f>
        <v>6000</v>
      </c>
      <c r="D60" s="55">
        <f>IF(OCT_26!A60="","",OCT_26!F60)</f>
        <v>0</v>
      </c>
      <c r="E60" s="61"/>
      <c r="F60" s="55">
        <f t="shared" si="0"/>
        <v>0</v>
      </c>
      <c r="G60" s="61"/>
      <c r="H60" s="61"/>
      <c r="I60" s="55">
        <f t="shared" si="1"/>
        <v>0</v>
      </c>
      <c r="J60" s="55" t="str">
        <f t="shared" si="2"/>
        <v/>
      </c>
      <c r="K60" s="55">
        <f t="shared" si="3"/>
        <v>0</v>
      </c>
      <c r="L60" s="55">
        <f t="shared" si="4"/>
        <v>0</v>
      </c>
      <c r="M60" s="67">
        <f>IF(A60="",0,(IF(ISNUMBER(SEP_26!G60),SEP_26!G60,0)+IF(ISNUMBER(OCT_26!G60),OCT_26!G60,0)+IF(ISNUMBER(NOV_26!G60),NOV_26!G60,0))/3)</f>
        <v>0</v>
      </c>
      <c r="N60" s="67">
        <f t="shared" si="5"/>
        <v>0</v>
      </c>
      <c r="O60" s="67">
        <f t="shared" si="6"/>
        <v>0</v>
      </c>
      <c r="P60" s="67">
        <f t="shared" si="7"/>
        <v>0</v>
      </c>
      <c r="Q60" s="68" t="str">
        <f t="shared" si="8"/>
        <v/>
      </c>
      <c r="R60" s="69" t="str">
        <f t="shared" si="9"/>
        <v>STOCKOUT</v>
      </c>
      <c r="S60" s="69" t="str">
        <f t="shared" si="10"/>
        <v>N/A</v>
      </c>
      <c r="T60" s="60"/>
    </row>
    <row r="61" spans="1:20" ht="16.5" customHeight="1" x14ac:dyDescent="0.35">
      <c r="A61" s="71" t="str">
        <f>IF(JAN_26!A61="","",JAN_26!A61)</f>
        <v>Cefixime tabs</v>
      </c>
      <c r="B61" s="71" t="str">
        <f>IF(JAN_26!B61="","",JAN_26!B61)</f>
        <v>tablet</v>
      </c>
      <c r="C61" s="53">
        <f>IF(JAN_26!C61="","",JAN_26!C61)</f>
        <v>600</v>
      </c>
      <c r="D61" s="53">
        <f>IF(OCT_26!A61="","",OCT_26!F61)</f>
        <v>0</v>
      </c>
      <c r="E61" s="61"/>
      <c r="F61" s="53">
        <f t="shared" si="0"/>
        <v>0</v>
      </c>
      <c r="G61" s="61"/>
      <c r="H61" s="61"/>
      <c r="I61" s="53">
        <f t="shared" si="1"/>
        <v>0</v>
      </c>
      <c r="J61" s="53" t="str">
        <f t="shared" si="2"/>
        <v/>
      </c>
      <c r="K61" s="53">
        <f t="shared" si="3"/>
        <v>0</v>
      </c>
      <c r="L61" s="53">
        <f t="shared" si="4"/>
        <v>0</v>
      </c>
      <c r="M61" s="64">
        <f>IF(A61="",0,(IF(ISNUMBER(SEP_26!G61),SEP_26!G61,0)+IF(ISNUMBER(OCT_26!G61),OCT_26!G61,0)+IF(ISNUMBER(NOV_26!G61),NOV_26!G61,0))/3)</f>
        <v>0</v>
      </c>
      <c r="N61" s="64">
        <f t="shared" si="5"/>
        <v>0</v>
      </c>
      <c r="O61" s="64">
        <f t="shared" si="6"/>
        <v>0</v>
      </c>
      <c r="P61" s="64">
        <f t="shared" si="7"/>
        <v>0</v>
      </c>
      <c r="Q61" s="65" t="str">
        <f t="shared" si="8"/>
        <v/>
      </c>
      <c r="R61" s="66" t="str">
        <f t="shared" si="9"/>
        <v>STOCKOUT</v>
      </c>
      <c r="S61" s="66" t="str">
        <f t="shared" si="10"/>
        <v>N/A</v>
      </c>
      <c r="T61" s="60"/>
    </row>
    <row r="62" spans="1:20" ht="16.5" customHeight="1" x14ac:dyDescent="0.35">
      <c r="A62" s="72" t="str">
        <f>IF(JAN_26!A62="","",JAN_26!A62)</f>
        <v>Ceftriaxone inj</v>
      </c>
      <c r="B62" s="72" t="str">
        <f>IF(JAN_26!B62="","",JAN_26!B62)</f>
        <v>vial</v>
      </c>
      <c r="C62" s="55">
        <f>IF(JAN_26!C62="","",JAN_26!C62)</f>
        <v>600</v>
      </c>
      <c r="D62" s="55">
        <f>IF(OCT_26!A62="","",OCT_26!F62)</f>
        <v>151</v>
      </c>
      <c r="E62" s="61"/>
      <c r="F62" s="55">
        <f t="shared" si="0"/>
        <v>151</v>
      </c>
      <c r="G62" s="61"/>
      <c r="H62" s="61"/>
      <c r="I62" s="55">
        <f t="shared" si="1"/>
        <v>0</v>
      </c>
      <c r="J62" s="55" t="str">
        <f t="shared" si="2"/>
        <v/>
      </c>
      <c r="K62" s="55">
        <f t="shared" si="3"/>
        <v>0</v>
      </c>
      <c r="L62" s="55">
        <f t="shared" si="4"/>
        <v>90600</v>
      </c>
      <c r="M62" s="67">
        <f>IF(A62="",0,(IF(ISNUMBER(SEP_26!G62),SEP_26!G62,0)+IF(ISNUMBER(OCT_26!G62),OCT_26!G62,0)+IF(ISNUMBER(NOV_26!G62),NOV_26!G62,0))/3)</f>
        <v>0</v>
      </c>
      <c r="N62" s="67">
        <f t="shared" si="5"/>
        <v>0</v>
      </c>
      <c r="O62" s="67">
        <f t="shared" si="6"/>
        <v>0</v>
      </c>
      <c r="P62" s="67">
        <f t="shared" si="7"/>
        <v>0</v>
      </c>
      <c r="Q62" s="68" t="str">
        <f t="shared" si="8"/>
        <v/>
      </c>
      <c r="R62" s="69" t="str">
        <f t="shared" si="9"/>
        <v>OVERSTOCK</v>
      </c>
      <c r="S62" s="69" t="str">
        <f t="shared" si="10"/>
        <v>N/A</v>
      </c>
      <c r="T62" s="60"/>
    </row>
    <row r="63" spans="1:20" ht="16.5" customHeight="1" x14ac:dyDescent="0.35">
      <c r="A63" s="71" t="str">
        <f>IF(JAN_26!A63="","",JAN_26!A63)</f>
        <v>Chlorpheniramine tablets</v>
      </c>
      <c r="B63" s="71" t="str">
        <f>IF(JAN_26!B63="","",JAN_26!B63)</f>
        <v>tablet</v>
      </c>
      <c r="C63" s="53">
        <f>IF(JAN_26!C63="","",JAN_26!C63)</f>
        <v>15</v>
      </c>
      <c r="D63" s="53">
        <f>IF(OCT_26!A63="","",OCT_26!F63)</f>
        <v>1330</v>
      </c>
      <c r="E63" s="61"/>
      <c r="F63" s="53">
        <f t="shared" si="0"/>
        <v>1330</v>
      </c>
      <c r="G63" s="61"/>
      <c r="H63" s="61"/>
      <c r="I63" s="53">
        <f t="shared" si="1"/>
        <v>0</v>
      </c>
      <c r="J63" s="53" t="str">
        <f t="shared" si="2"/>
        <v/>
      </c>
      <c r="K63" s="53">
        <f t="shared" si="3"/>
        <v>0</v>
      </c>
      <c r="L63" s="53">
        <f t="shared" si="4"/>
        <v>19950</v>
      </c>
      <c r="M63" s="64">
        <f>IF(A63="",0,(IF(ISNUMBER(SEP_26!G63),SEP_26!G63,0)+IF(ISNUMBER(OCT_26!G63),OCT_26!G63,0)+IF(ISNUMBER(NOV_26!G63),NOV_26!G63,0))/3)</f>
        <v>0</v>
      </c>
      <c r="N63" s="64">
        <f t="shared" si="5"/>
        <v>0</v>
      </c>
      <c r="O63" s="64">
        <f t="shared" si="6"/>
        <v>0</v>
      </c>
      <c r="P63" s="64">
        <f t="shared" si="7"/>
        <v>0</v>
      </c>
      <c r="Q63" s="65" t="str">
        <f t="shared" si="8"/>
        <v/>
      </c>
      <c r="R63" s="66" t="str">
        <f t="shared" si="9"/>
        <v>OVERSTOCK</v>
      </c>
      <c r="S63" s="66" t="str">
        <f t="shared" si="10"/>
        <v>N/A</v>
      </c>
      <c r="T63" s="60"/>
    </row>
    <row r="64" spans="1:20" ht="16.5" customHeight="1" x14ac:dyDescent="0.35">
      <c r="A64" s="72" t="str">
        <f>IF(JAN_26!A64="","",JAN_26!A64)</f>
        <v>Cimetidine Injection</v>
      </c>
      <c r="B64" s="72" t="str">
        <f>IF(JAN_26!B64="","",JAN_26!B64)</f>
        <v>box</v>
      </c>
      <c r="C64" s="55">
        <f>IF(JAN_26!C64="","",JAN_26!C64)</f>
        <v>500</v>
      </c>
      <c r="D64" s="55">
        <f>IF(OCT_26!A64="","",OCT_26!F64)</f>
        <v>0</v>
      </c>
      <c r="E64" s="61"/>
      <c r="F64" s="55">
        <f t="shared" si="0"/>
        <v>0</v>
      </c>
      <c r="G64" s="61"/>
      <c r="H64" s="61"/>
      <c r="I64" s="55">
        <f t="shared" si="1"/>
        <v>0</v>
      </c>
      <c r="J64" s="55" t="str">
        <f t="shared" si="2"/>
        <v/>
      </c>
      <c r="K64" s="55">
        <f t="shared" si="3"/>
        <v>0</v>
      </c>
      <c r="L64" s="55">
        <f t="shared" si="4"/>
        <v>0</v>
      </c>
      <c r="M64" s="67">
        <f>IF(A64="",0,(IF(ISNUMBER(SEP_26!G64),SEP_26!G64,0)+IF(ISNUMBER(OCT_26!G64),OCT_26!G64,0)+IF(ISNUMBER(NOV_26!G64),NOV_26!G64,0))/3)</f>
        <v>0</v>
      </c>
      <c r="N64" s="67">
        <f t="shared" si="5"/>
        <v>0</v>
      </c>
      <c r="O64" s="67">
        <f t="shared" si="6"/>
        <v>0</v>
      </c>
      <c r="P64" s="67">
        <f t="shared" si="7"/>
        <v>0</v>
      </c>
      <c r="Q64" s="68" t="str">
        <f t="shared" si="8"/>
        <v/>
      </c>
      <c r="R64" s="69" t="str">
        <f t="shared" si="9"/>
        <v>STOCKOUT</v>
      </c>
      <c r="S64" s="69" t="str">
        <f t="shared" si="10"/>
        <v>N/A</v>
      </c>
      <c r="T64" s="60"/>
    </row>
    <row r="65" spans="1:20" ht="16.5" customHeight="1" x14ac:dyDescent="0.35">
      <c r="A65" s="71" t="str">
        <f>IF(JAN_26!A65="","",JAN_26!A65)</f>
        <v>cinclamox tabs</v>
      </c>
      <c r="B65" s="71" t="str">
        <f>IF(JAN_26!B65="","",JAN_26!B65)</f>
        <v>tablet</v>
      </c>
      <c r="C65" s="53">
        <f>IF(JAN_26!C65="","",JAN_26!C65)</f>
        <v>340</v>
      </c>
      <c r="D65" s="53">
        <f>IF(OCT_26!A65="","",OCT_26!F65)</f>
        <v>0</v>
      </c>
      <c r="E65" s="61"/>
      <c r="F65" s="53">
        <f t="shared" si="0"/>
        <v>0</v>
      </c>
      <c r="G65" s="61"/>
      <c r="H65" s="61"/>
      <c r="I65" s="53">
        <f t="shared" si="1"/>
        <v>0</v>
      </c>
      <c r="J65" s="53" t="str">
        <f t="shared" si="2"/>
        <v/>
      </c>
      <c r="K65" s="53">
        <f t="shared" si="3"/>
        <v>0</v>
      </c>
      <c r="L65" s="53">
        <f t="shared" si="4"/>
        <v>0</v>
      </c>
      <c r="M65" s="64">
        <f>IF(A65="",0,(IF(ISNUMBER(SEP_26!G65),SEP_26!G65,0)+IF(ISNUMBER(OCT_26!G65),OCT_26!G65,0)+IF(ISNUMBER(NOV_26!G65),NOV_26!G65,0))/3)</f>
        <v>0</v>
      </c>
      <c r="N65" s="64">
        <f t="shared" si="5"/>
        <v>0</v>
      </c>
      <c r="O65" s="64">
        <f t="shared" si="6"/>
        <v>0</v>
      </c>
      <c r="P65" s="64">
        <f t="shared" si="7"/>
        <v>0</v>
      </c>
      <c r="Q65" s="65" t="str">
        <f t="shared" si="8"/>
        <v/>
      </c>
      <c r="R65" s="66" t="str">
        <f t="shared" si="9"/>
        <v>STOCKOUT</v>
      </c>
      <c r="S65" s="66" t="str">
        <f t="shared" si="10"/>
        <v>N/A</v>
      </c>
      <c r="T65" s="60"/>
    </row>
    <row r="66" spans="1:20" ht="16.5" customHeight="1" x14ac:dyDescent="0.35">
      <c r="A66" s="72" t="str">
        <f>IF(JAN_26!A66="","",JAN_26!A66)</f>
        <v>Ciprofloxacine (500 mg)</v>
      </c>
      <c r="B66" s="72" t="str">
        <f>IF(JAN_26!B66="","",JAN_26!B66)</f>
        <v>tablet</v>
      </c>
      <c r="C66" s="55">
        <f>IF(JAN_26!C66="","",JAN_26!C66)</f>
        <v>80</v>
      </c>
      <c r="D66" s="55">
        <f>IF(OCT_26!A66="","",OCT_26!F66)</f>
        <v>480</v>
      </c>
      <c r="E66" s="61"/>
      <c r="F66" s="55">
        <f t="shared" si="0"/>
        <v>480</v>
      </c>
      <c r="G66" s="61"/>
      <c r="H66" s="61"/>
      <c r="I66" s="55">
        <f t="shared" si="1"/>
        <v>0</v>
      </c>
      <c r="J66" s="55" t="str">
        <f t="shared" si="2"/>
        <v/>
      </c>
      <c r="K66" s="55">
        <f t="shared" si="3"/>
        <v>0</v>
      </c>
      <c r="L66" s="55">
        <f t="shared" si="4"/>
        <v>38400</v>
      </c>
      <c r="M66" s="67">
        <f>IF(A66="",0,(IF(ISNUMBER(SEP_26!G66),SEP_26!G66,0)+IF(ISNUMBER(OCT_26!G66),OCT_26!G66,0)+IF(ISNUMBER(NOV_26!G66),NOV_26!G66,0))/3)</f>
        <v>0</v>
      </c>
      <c r="N66" s="67">
        <f t="shared" si="5"/>
        <v>0</v>
      </c>
      <c r="O66" s="67">
        <f t="shared" si="6"/>
        <v>0</v>
      </c>
      <c r="P66" s="67">
        <f t="shared" si="7"/>
        <v>0</v>
      </c>
      <c r="Q66" s="68" t="str">
        <f t="shared" si="8"/>
        <v/>
      </c>
      <c r="R66" s="69" t="str">
        <f t="shared" si="9"/>
        <v>OVERSTOCK</v>
      </c>
      <c r="S66" s="69" t="str">
        <f t="shared" si="10"/>
        <v>N/A</v>
      </c>
      <c r="T66" s="60"/>
    </row>
    <row r="67" spans="1:20" ht="16.5" customHeight="1" x14ac:dyDescent="0.35">
      <c r="A67" s="71" t="str">
        <f>IF(JAN_26!A67="","",JAN_26!A67)</f>
        <v>Clacium gluconate inj</v>
      </c>
      <c r="B67" s="71" t="str">
        <f>IF(JAN_26!B67="","",JAN_26!B67)</f>
        <v>amp</v>
      </c>
      <c r="C67" s="53">
        <f>IF(JAN_26!C67="","",JAN_26!C67)</f>
        <v>100</v>
      </c>
      <c r="D67" s="53">
        <f>IF(OCT_26!A67="","",OCT_26!F67)</f>
        <v>100</v>
      </c>
      <c r="E67" s="61"/>
      <c r="F67" s="53">
        <f t="shared" ref="F67:F130" si="11">IF(A67="","",D67+IF(ISNUMBER(E67),E67,0)-IF(ISNUMBER(G67),G67,0))</f>
        <v>100</v>
      </c>
      <c r="G67" s="61"/>
      <c r="H67" s="61"/>
      <c r="I67" s="53">
        <f t="shared" ref="I67:I130" si="12">IF(AND(ISNUMBER(G67),ISNUMBER(C67)),G67*C67,0)</f>
        <v>0</v>
      </c>
      <c r="J67" s="53" t="str">
        <f t="shared" ref="J67:J130" si="13">IF(AND(ISNUMBER(G67),ISNUMBER(H67)),H67-I67,"")</f>
        <v/>
      </c>
      <c r="K67" s="53">
        <f t="shared" ref="K67:K130" si="14">IF(OR(A67="",M67=0),0,MAX(O67-F67,0))</f>
        <v>0</v>
      </c>
      <c r="L67" s="53">
        <f t="shared" ref="L67:L130" si="15">IF(AND(ISNUMBER(C67),ISNUMBER(F67)),F67*C67,0)</f>
        <v>10000</v>
      </c>
      <c r="M67" s="64">
        <f>IF(A67="",0,(IF(ISNUMBER(SEP_26!G67),SEP_26!G67,0)+IF(ISNUMBER(OCT_26!G67),OCT_26!G67,0)+IF(ISNUMBER(NOV_26!G67),NOV_26!G67,0))/3)</f>
        <v>0</v>
      </c>
      <c r="N67" s="64">
        <f t="shared" ref="N67:N130" si="16">IF(M67=0,0,M67*Lead_Time_Months)</f>
        <v>0</v>
      </c>
      <c r="O67" s="64">
        <f t="shared" ref="O67:O130" si="17">IF(M67=0,0,M67*Max_Stock_Months)</f>
        <v>0</v>
      </c>
      <c r="P67" s="64">
        <f t="shared" ref="P67:P130" si="18">IF(M67=0,0,M67*Security_Stock_Months)</f>
        <v>0</v>
      </c>
      <c r="Q67" s="65" t="str">
        <f t="shared" ref="Q67:Q130" si="19">IF(OR(A67="",M67=0,F67&lt;=0),"",ROUND(F67/M67,1))</f>
        <v/>
      </c>
      <c r="R67" s="66" t="str">
        <f t="shared" ref="R67:R130" si="20">IF(A67="","",IF(F67&lt;=0,"STOCKOUT",IF(F67&lt;=P67,"LOW STOCK",IF(F67&gt;O67,"OVERSTOCK","ADEQUATE"))))</f>
        <v>OVERSTOCK</v>
      </c>
      <c r="S67" s="66" t="str">
        <f t="shared" ref="S67:S130" si="21">IF(AND(ISNUMBER(G67),ISNUMBER(H67)),IF(J67&gt;=0,"BALANCED","DEFICIT"),"N/A")</f>
        <v>N/A</v>
      </c>
      <c r="T67" s="60"/>
    </row>
    <row r="68" spans="1:20" ht="16.5" customHeight="1" x14ac:dyDescent="0.35">
      <c r="A68" s="72" t="str">
        <f>IF(JAN_26!A68="","",JAN_26!A68)</f>
        <v>Clarinex  adult</v>
      </c>
      <c r="B68" s="72" t="str">
        <f>IF(JAN_26!B68="","",JAN_26!B68)</f>
        <v>bottle</v>
      </c>
      <c r="C68" s="55">
        <f>IF(JAN_26!C68="","",JAN_26!C68)</f>
        <v>1500</v>
      </c>
      <c r="D68" s="55">
        <f>IF(OCT_26!A68="","",OCT_26!F68)</f>
        <v>0</v>
      </c>
      <c r="E68" s="61"/>
      <c r="F68" s="55">
        <f t="shared" si="11"/>
        <v>0</v>
      </c>
      <c r="G68" s="61"/>
      <c r="H68" s="61"/>
      <c r="I68" s="55">
        <f t="shared" si="12"/>
        <v>0</v>
      </c>
      <c r="J68" s="55" t="str">
        <f t="shared" si="13"/>
        <v/>
      </c>
      <c r="K68" s="55">
        <f t="shared" si="14"/>
        <v>0</v>
      </c>
      <c r="L68" s="55">
        <f t="shared" si="15"/>
        <v>0</v>
      </c>
      <c r="M68" s="67">
        <f>IF(A68="",0,(IF(ISNUMBER(SEP_26!G68),SEP_26!G68,0)+IF(ISNUMBER(OCT_26!G68),OCT_26!G68,0)+IF(ISNUMBER(NOV_26!G68),NOV_26!G68,0))/3)</f>
        <v>0</v>
      </c>
      <c r="N68" s="67">
        <f t="shared" si="16"/>
        <v>0</v>
      </c>
      <c r="O68" s="67">
        <f t="shared" si="17"/>
        <v>0</v>
      </c>
      <c r="P68" s="67">
        <f t="shared" si="18"/>
        <v>0</v>
      </c>
      <c r="Q68" s="68" t="str">
        <f t="shared" si="19"/>
        <v/>
      </c>
      <c r="R68" s="69" t="str">
        <f t="shared" si="20"/>
        <v>STOCKOUT</v>
      </c>
      <c r="S68" s="69" t="str">
        <f t="shared" si="21"/>
        <v>N/A</v>
      </c>
      <c r="T68" s="60"/>
    </row>
    <row r="69" spans="1:20" ht="16.5" customHeight="1" x14ac:dyDescent="0.35">
      <c r="A69" s="71" t="str">
        <f>IF(JAN_26!A69="","",JAN_26!A69)</f>
        <v>Clarinex  infant</v>
      </c>
      <c r="B69" s="71" t="str">
        <f>IF(JAN_26!B69="","",JAN_26!B69)</f>
        <v>bottle</v>
      </c>
      <c r="C69" s="53">
        <f>IF(JAN_26!C69="","",JAN_26!C69)</f>
        <v>1000</v>
      </c>
      <c r="D69" s="53">
        <f>IF(OCT_26!A69="","",OCT_26!F69)</f>
        <v>0</v>
      </c>
      <c r="E69" s="61"/>
      <c r="F69" s="53">
        <f t="shared" si="11"/>
        <v>0</v>
      </c>
      <c r="G69" s="61"/>
      <c r="H69" s="61"/>
      <c r="I69" s="53">
        <f t="shared" si="12"/>
        <v>0</v>
      </c>
      <c r="J69" s="53" t="str">
        <f t="shared" si="13"/>
        <v/>
      </c>
      <c r="K69" s="53">
        <f t="shared" si="14"/>
        <v>0</v>
      </c>
      <c r="L69" s="53">
        <f t="shared" si="15"/>
        <v>0</v>
      </c>
      <c r="M69" s="64">
        <f>IF(A69="",0,(IF(ISNUMBER(SEP_26!G69),SEP_26!G69,0)+IF(ISNUMBER(OCT_26!G69),OCT_26!G69,0)+IF(ISNUMBER(NOV_26!G69),NOV_26!G69,0))/3)</f>
        <v>0</v>
      </c>
      <c r="N69" s="64">
        <f t="shared" si="16"/>
        <v>0</v>
      </c>
      <c r="O69" s="64">
        <f t="shared" si="17"/>
        <v>0</v>
      </c>
      <c r="P69" s="64">
        <f t="shared" si="18"/>
        <v>0</v>
      </c>
      <c r="Q69" s="65" t="str">
        <f t="shared" si="19"/>
        <v/>
      </c>
      <c r="R69" s="66" t="str">
        <f t="shared" si="20"/>
        <v>STOCKOUT</v>
      </c>
      <c r="S69" s="66" t="str">
        <f t="shared" si="21"/>
        <v>N/A</v>
      </c>
      <c r="T69" s="60"/>
    </row>
    <row r="70" spans="1:20" ht="16.5" customHeight="1" x14ac:dyDescent="0.35">
      <c r="A70" s="72" t="str">
        <f>IF(JAN_26!A70="","",JAN_26!A70)</f>
        <v>CLAVICIN</v>
      </c>
      <c r="B70" s="72" t="str">
        <f>IF(JAN_26!B70="","",JAN_26!B70)</f>
        <v>infusion</v>
      </c>
      <c r="C70" s="55">
        <f>IF(JAN_26!C70="","",JAN_26!C70)</f>
        <v>1000</v>
      </c>
      <c r="D70" s="55">
        <f>IF(OCT_26!A70="","",OCT_26!F70)</f>
        <v>0</v>
      </c>
      <c r="E70" s="61"/>
      <c r="F70" s="55">
        <f t="shared" si="11"/>
        <v>0</v>
      </c>
      <c r="G70" s="61"/>
      <c r="H70" s="61"/>
      <c r="I70" s="55">
        <f t="shared" si="12"/>
        <v>0</v>
      </c>
      <c r="J70" s="55" t="str">
        <f t="shared" si="13"/>
        <v/>
      </c>
      <c r="K70" s="55">
        <f t="shared" si="14"/>
        <v>0</v>
      </c>
      <c r="L70" s="55">
        <f t="shared" si="15"/>
        <v>0</v>
      </c>
      <c r="M70" s="67">
        <f>IF(A70="",0,(IF(ISNUMBER(SEP_26!G70),SEP_26!G70,0)+IF(ISNUMBER(OCT_26!G70),OCT_26!G70,0)+IF(ISNUMBER(NOV_26!G70),NOV_26!G70,0))/3)</f>
        <v>0</v>
      </c>
      <c r="N70" s="67">
        <f t="shared" si="16"/>
        <v>0</v>
      </c>
      <c r="O70" s="67">
        <f t="shared" si="17"/>
        <v>0</v>
      </c>
      <c r="P70" s="67">
        <f t="shared" si="18"/>
        <v>0</v>
      </c>
      <c r="Q70" s="68" t="str">
        <f t="shared" si="19"/>
        <v/>
      </c>
      <c r="R70" s="69" t="str">
        <f t="shared" si="20"/>
        <v>STOCKOUT</v>
      </c>
      <c r="S70" s="69" t="str">
        <f t="shared" si="21"/>
        <v>N/A</v>
      </c>
      <c r="T70" s="60"/>
    </row>
    <row r="71" spans="1:20" ht="16.5" customHeight="1" x14ac:dyDescent="0.35">
      <c r="A71" s="71" t="str">
        <f>IF(JAN_26!A71="","",JAN_26!A71)</f>
        <v>Clindamycin</v>
      </c>
      <c r="B71" s="71" t="str">
        <f>IF(JAN_26!B71="","",JAN_26!B71)</f>
        <v>tab</v>
      </c>
      <c r="C71" s="53">
        <f>IF(JAN_26!C71="","",JAN_26!C71)</f>
        <v>25</v>
      </c>
      <c r="D71" s="53">
        <f>IF(OCT_26!A71="","",OCT_26!F71)</f>
        <v>0</v>
      </c>
      <c r="E71" s="61"/>
      <c r="F71" s="53">
        <f t="shared" si="11"/>
        <v>0</v>
      </c>
      <c r="G71" s="61"/>
      <c r="H71" s="61"/>
      <c r="I71" s="53">
        <f t="shared" si="12"/>
        <v>0</v>
      </c>
      <c r="J71" s="53" t="str">
        <f t="shared" si="13"/>
        <v/>
      </c>
      <c r="K71" s="53">
        <f t="shared" si="14"/>
        <v>0</v>
      </c>
      <c r="L71" s="53">
        <f t="shared" si="15"/>
        <v>0</v>
      </c>
      <c r="M71" s="64">
        <f>IF(A71="",0,(IF(ISNUMBER(SEP_26!G71),SEP_26!G71,0)+IF(ISNUMBER(OCT_26!G71),OCT_26!G71,0)+IF(ISNUMBER(NOV_26!G71),NOV_26!G71,0))/3)</f>
        <v>0</v>
      </c>
      <c r="N71" s="64">
        <f t="shared" si="16"/>
        <v>0</v>
      </c>
      <c r="O71" s="64">
        <f t="shared" si="17"/>
        <v>0</v>
      </c>
      <c r="P71" s="64">
        <f t="shared" si="18"/>
        <v>0</v>
      </c>
      <c r="Q71" s="65" t="str">
        <f t="shared" si="19"/>
        <v/>
      </c>
      <c r="R71" s="66" t="str">
        <f t="shared" si="20"/>
        <v>STOCKOUT</v>
      </c>
      <c r="S71" s="66" t="str">
        <f t="shared" si="21"/>
        <v>N/A</v>
      </c>
      <c r="T71" s="60"/>
    </row>
    <row r="72" spans="1:20" ht="16.5" customHeight="1" x14ac:dyDescent="0.35">
      <c r="A72" s="72" t="str">
        <f>IF(JAN_26!A72="","",JAN_26!A72)</f>
        <v>Cloxacillin 250mg</v>
      </c>
      <c r="B72" s="72" t="str">
        <f>IF(JAN_26!B72="","",JAN_26!B72)</f>
        <v>tablet</v>
      </c>
      <c r="C72" s="55">
        <f>IF(JAN_26!C72="","",JAN_26!C72)</f>
        <v>40</v>
      </c>
      <c r="D72" s="55">
        <f>IF(OCT_26!A72="","",OCT_26!F72)</f>
        <v>0</v>
      </c>
      <c r="E72" s="61"/>
      <c r="F72" s="55">
        <f t="shared" si="11"/>
        <v>0</v>
      </c>
      <c r="G72" s="61"/>
      <c r="H72" s="61"/>
      <c r="I72" s="55">
        <f t="shared" si="12"/>
        <v>0</v>
      </c>
      <c r="J72" s="55" t="str">
        <f t="shared" si="13"/>
        <v/>
      </c>
      <c r="K72" s="55">
        <f t="shared" si="14"/>
        <v>0</v>
      </c>
      <c r="L72" s="55">
        <f t="shared" si="15"/>
        <v>0</v>
      </c>
      <c r="M72" s="67">
        <f>IF(A72="",0,(IF(ISNUMBER(SEP_26!G72),SEP_26!G72,0)+IF(ISNUMBER(OCT_26!G72),OCT_26!G72,0)+IF(ISNUMBER(NOV_26!G72),NOV_26!G72,0))/3)</f>
        <v>0</v>
      </c>
      <c r="N72" s="67">
        <f t="shared" si="16"/>
        <v>0</v>
      </c>
      <c r="O72" s="67">
        <f t="shared" si="17"/>
        <v>0</v>
      </c>
      <c r="P72" s="67">
        <f t="shared" si="18"/>
        <v>0</v>
      </c>
      <c r="Q72" s="68" t="str">
        <f t="shared" si="19"/>
        <v/>
      </c>
      <c r="R72" s="69" t="str">
        <f t="shared" si="20"/>
        <v>STOCKOUT</v>
      </c>
      <c r="S72" s="69" t="str">
        <f t="shared" si="21"/>
        <v>N/A</v>
      </c>
      <c r="T72" s="60"/>
    </row>
    <row r="73" spans="1:20" ht="16.5" customHeight="1" x14ac:dyDescent="0.35">
      <c r="A73" s="71" t="str">
        <f>IF(JAN_26!A73="","",JAN_26!A73)</f>
        <v>Cloxacillin 500mg</v>
      </c>
      <c r="B73" s="71" t="str">
        <f>IF(JAN_26!B73="","",JAN_26!B73)</f>
        <v>tablet</v>
      </c>
      <c r="C73" s="53">
        <f>IF(JAN_26!C73="","",JAN_26!C73)</f>
        <v>80</v>
      </c>
      <c r="D73" s="53">
        <f>IF(OCT_26!A73="","",OCT_26!F73)</f>
        <v>460</v>
      </c>
      <c r="E73" s="61"/>
      <c r="F73" s="53">
        <f t="shared" si="11"/>
        <v>460</v>
      </c>
      <c r="G73" s="61"/>
      <c r="H73" s="61"/>
      <c r="I73" s="53">
        <f t="shared" si="12"/>
        <v>0</v>
      </c>
      <c r="J73" s="53" t="str">
        <f t="shared" si="13"/>
        <v/>
      </c>
      <c r="K73" s="53">
        <f t="shared" si="14"/>
        <v>0</v>
      </c>
      <c r="L73" s="53">
        <f t="shared" si="15"/>
        <v>36800</v>
      </c>
      <c r="M73" s="64">
        <f>IF(A73="",0,(IF(ISNUMBER(SEP_26!G73),SEP_26!G73,0)+IF(ISNUMBER(OCT_26!G73),OCT_26!G73,0)+IF(ISNUMBER(NOV_26!G73),NOV_26!G73,0))/3)</f>
        <v>0</v>
      </c>
      <c r="N73" s="64">
        <f t="shared" si="16"/>
        <v>0</v>
      </c>
      <c r="O73" s="64">
        <f t="shared" si="17"/>
        <v>0</v>
      </c>
      <c r="P73" s="64">
        <f t="shared" si="18"/>
        <v>0</v>
      </c>
      <c r="Q73" s="65" t="str">
        <f t="shared" si="19"/>
        <v/>
      </c>
      <c r="R73" s="66" t="str">
        <f t="shared" si="20"/>
        <v>OVERSTOCK</v>
      </c>
      <c r="S73" s="66" t="str">
        <f t="shared" si="21"/>
        <v>N/A</v>
      </c>
      <c r="T73" s="60"/>
    </row>
    <row r="74" spans="1:20" ht="16.5" customHeight="1" x14ac:dyDescent="0.35">
      <c r="A74" s="72" t="str">
        <f>IF(JAN_26!A74="","",JAN_26!A74)</f>
        <v>Cloxacillin 500mg inj</v>
      </c>
      <c r="B74" s="72" t="str">
        <f>IF(JAN_26!B74="","",JAN_26!B74)</f>
        <v>inj</v>
      </c>
      <c r="C74" s="55">
        <f>IF(JAN_26!C74="","",JAN_26!C74)</f>
        <v>500</v>
      </c>
      <c r="D74" s="55">
        <f>IF(OCT_26!A74="","",OCT_26!F74)</f>
        <v>55</v>
      </c>
      <c r="E74" s="61"/>
      <c r="F74" s="55">
        <f t="shared" si="11"/>
        <v>55</v>
      </c>
      <c r="G74" s="61"/>
      <c r="H74" s="61"/>
      <c r="I74" s="55">
        <f t="shared" si="12"/>
        <v>0</v>
      </c>
      <c r="J74" s="55" t="str">
        <f t="shared" si="13"/>
        <v/>
      </c>
      <c r="K74" s="55">
        <f t="shared" si="14"/>
        <v>0</v>
      </c>
      <c r="L74" s="55">
        <f t="shared" si="15"/>
        <v>27500</v>
      </c>
      <c r="M74" s="67">
        <f>IF(A74="",0,(IF(ISNUMBER(SEP_26!G74),SEP_26!G74,0)+IF(ISNUMBER(OCT_26!G74),OCT_26!G74,0)+IF(ISNUMBER(NOV_26!G74),NOV_26!G74,0))/3)</f>
        <v>0</v>
      </c>
      <c r="N74" s="67">
        <f t="shared" si="16"/>
        <v>0</v>
      </c>
      <c r="O74" s="67">
        <f t="shared" si="17"/>
        <v>0</v>
      </c>
      <c r="P74" s="67">
        <f t="shared" si="18"/>
        <v>0</v>
      </c>
      <c r="Q74" s="68" t="str">
        <f t="shared" si="19"/>
        <v/>
      </c>
      <c r="R74" s="69" t="str">
        <f t="shared" si="20"/>
        <v>OVERSTOCK</v>
      </c>
      <c r="S74" s="69" t="str">
        <f t="shared" si="21"/>
        <v>N/A</v>
      </c>
      <c r="T74" s="60"/>
    </row>
    <row r="75" spans="1:20" ht="16.5" customHeight="1" x14ac:dyDescent="0.35">
      <c r="A75" s="71" t="str">
        <f>IF(JAN_26!A75="","",JAN_26!A75)</f>
        <v>Co-trimaxole</v>
      </c>
      <c r="B75" s="71" t="str">
        <f>IF(JAN_26!B75="","",JAN_26!B75)</f>
        <v>tablet</v>
      </c>
      <c r="C75" s="53">
        <f>IF(JAN_26!C75="","",JAN_26!C75)</f>
        <v>15</v>
      </c>
      <c r="D75" s="53">
        <f>IF(OCT_26!A75="","",OCT_26!F75)</f>
        <v>660</v>
      </c>
      <c r="E75" s="61"/>
      <c r="F75" s="53">
        <f t="shared" si="11"/>
        <v>660</v>
      </c>
      <c r="G75" s="61"/>
      <c r="H75" s="61"/>
      <c r="I75" s="53">
        <f t="shared" si="12"/>
        <v>0</v>
      </c>
      <c r="J75" s="53" t="str">
        <f t="shared" si="13"/>
        <v/>
      </c>
      <c r="K75" s="53">
        <f t="shared" si="14"/>
        <v>0</v>
      </c>
      <c r="L75" s="53">
        <f t="shared" si="15"/>
        <v>9900</v>
      </c>
      <c r="M75" s="64">
        <f>IF(A75="",0,(IF(ISNUMBER(SEP_26!G75),SEP_26!G75,0)+IF(ISNUMBER(OCT_26!G75),OCT_26!G75,0)+IF(ISNUMBER(NOV_26!G75),NOV_26!G75,0))/3)</f>
        <v>0</v>
      </c>
      <c r="N75" s="64">
        <f t="shared" si="16"/>
        <v>0</v>
      </c>
      <c r="O75" s="64">
        <f t="shared" si="17"/>
        <v>0</v>
      </c>
      <c r="P75" s="64">
        <f t="shared" si="18"/>
        <v>0</v>
      </c>
      <c r="Q75" s="65" t="str">
        <f t="shared" si="19"/>
        <v/>
      </c>
      <c r="R75" s="66" t="str">
        <f t="shared" si="20"/>
        <v>OVERSTOCK</v>
      </c>
      <c r="S75" s="66" t="str">
        <f t="shared" si="21"/>
        <v>N/A</v>
      </c>
      <c r="T75" s="60"/>
    </row>
    <row r="76" spans="1:20" ht="16.5" customHeight="1" x14ac:dyDescent="0.35">
      <c r="A76" s="72" t="str">
        <f>IF(JAN_26!A76="","",JAN_26!A76)</f>
        <v>cofflin</v>
      </c>
      <c r="B76" s="72" t="str">
        <f>IF(JAN_26!B76="","",JAN_26!B76)</f>
        <v>item</v>
      </c>
      <c r="C76" s="55">
        <f>IF(JAN_26!C76="","",JAN_26!C76)</f>
        <v>1500</v>
      </c>
      <c r="D76" s="55">
        <f>IF(OCT_26!A76="","",OCT_26!F76)</f>
        <v>0</v>
      </c>
      <c r="E76" s="61"/>
      <c r="F76" s="55">
        <f t="shared" si="11"/>
        <v>0</v>
      </c>
      <c r="G76" s="61"/>
      <c r="H76" s="61"/>
      <c r="I76" s="55">
        <f t="shared" si="12"/>
        <v>0</v>
      </c>
      <c r="J76" s="55" t="str">
        <f t="shared" si="13"/>
        <v/>
      </c>
      <c r="K76" s="55">
        <f t="shared" si="14"/>
        <v>0</v>
      </c>
      <c r="L76" s="55">
        <f t="shared" si="15"/>
        <v>0</v>
      </c>
      <c r="M76" s="67">
        <f>IF(A76="",0,(IF(ISNUMBER(SEP_26!G76),SEP_26!G76,0)+IF(ISNUMBER(OCT_26!G76),OCT_26!G76,0)+IF(ISNUMBER(NOV_26!G76),NOV_26!G76,0))/3)</f>
        <v>0</v>
      </c>
      <c r="N76" s="67">
        <f t="shared" si="16"/>
        <v>0</v>
      </c>
      <c r="O76" s="67">
        <f t="shared" si="17"/>
        <v>0</v>
      </c>
      <c r="P76" s="67">
        <f t="shared" si="18"/>
        <v>0</v>
      </c>
      <c r="Q76" s="68" t="str">
        <f t="shared" si="19"/>
        <v/>
      </c>
      <c r="R76" s="69" t="str">
        <f t="shared" si="20"/>
        <v>STOCKOUT</v>
      </c>
      <c r="S76" s="69" t="str">
        <f t="shared" si="21"/>
        <v>N/A</v>
      </c>
      <c r="T76" s="60"/>
    </row>
    <row r="77" spans="1:20" ht="16.5" customHeight="1" x14ac:dyDescent="0.35">
      <c r="A77" s="71" t="str">
        <f>IF(JAN_26!A77="","",JAN_26!A77)</f>
        <v>cold cap</v>
      </c>
      <c r="B77" s="71" t="str">
        <f>IF(JAN_26!B77="","",JAN_26!B77)</f>
        <v>syrup</v>
      </c>
      <c r="C77" s="53">
        <f>IF(JAN_26!C77="","",JAN_26!C77)</f>
        <v>25</v>
      </c>
      <c r="D77" s="53">
        <f>IF(OCT_26!A77="","",OCT_26!F77)</f>
        <v>0</v>
      </c>
      <c r="E77" s="61"/>
      <c r="F77" s="53">
        <f t="shared" si="11"/>
        <v>0</v>
      </c>
      <c r="G77" s="61"/>
      <c r="H77" s="61"/>
      <c r="I77" s="53">
        <f t="shared" si="12"/>
        <v>0</v>
      </c>
      <c r="J77" s="53" t="str">
        <f t="shared" si="13"/>
        <v/>
      </c>
      <c r="K77" s="53">
        <f t="shared" si="14"/>
        <v>0</v>
      </c>
      <c r="L77" s="53">
        <f t="shared" si="15"/>
        <v>0</v>
      </c>
      <c r="M77" s="64">
        <f>IF(A77="",0,(IF(ISNUMBER(SEP_26!G77),SEP_26!G77,0)+IF(ISNUMBER(OCT_26!G77),OCT_26!G77,0)+IF(ISNUMBER(NOV_26!G77),NOV_26!G77,0))/3)</f>
        <v>0</v>
      </c>
      <c r="N77" s="64">
        <f t="shared" si="16"/>
        <v>0</v>
      </c>
      <c r="O77" s="64">
        <f t="shared" si="17"/>
        <v>0</v>
      </c>
      <c r="P77" s="64">
        <f t="shared" si="18"/>
        <v>0</v>
      </c>
      <c r="Q77" s="65" t="str">
        <f t="shared" si="19"/>
        <v/>
      </c>
      <c r="R77" s="66" t="str">
        <f t="shared" si="20"/>
        <v>STOCKOUT</v>
      </c>
      <c r="S77" s="66" t="str">
        <f t="shared" si="21"/>
        <v>N/A</v>
      </c>
      <c r="T77" s="60"/>
    </row>
    <row r="78" spans="1:20" ht="16.5" customHeight="1" x14ac:dyDescent="0.35">
      <c r="A78" s="72" t="str">
        <f>IF(JAN_26!A78="","",JAN_26!A78)</f>
        <v>combiart 20/120 - 12</v>
      </c>
      <c r="B78" s="72" t="str">
        <f>IF(JAN_26!B78="","",JAN_26!B78)</f>
        <v>tablet</v>
      </c>
      <c r="C78" s="55">
        <f>IF(JAN_26!C78="","",JAN_26!C78)</f>
        <v>80</v>
      </c>
      <c r="D78" s="55">
        <f>IF(OCT_26!A78="","",OCT_26!F78)</f>
        <v>157</v>
      </c>
      <c r="E78" s="61"/>
      <c r="F78" s="55">
        <f t="shared" si="11"/>
        <v>157</v>
      </c>
      <c r="G78" s="61"/>
      <c r="H78" s="61"/>
      <c r="I78" s="55">
        <f t="shared" si="12"/>
        <v>0</v>
      </c>
      <c r="J78" s="55" t="str">
        <f t="shared" si="13"/>
        <v/>
      </c>
      <c r="K78" s="55">
        <f t="shared" si="14"/>
        <v>0</v>
      </c>
      <c r="L78" s="55">
        <f t="shared" si="15"/>
        <v>12560</v>
      </c>
      <c r="M78" s="67">
        <f>IF(A78="",0,(IF(ISNUMBER(SEP_26!G78),SEP_26!G78,0)+IF(ISNUMBER(OCT_26!G78),OCT_26!G78,0)+IF(ISNUMBER(NOV_26!G78),NOV_26!G78,0))/3)</f>
        <v>0</v>
      </c>
      <c r="N78" s="67">
        <f t="shared" si="16"/>
        <v>0</v>
      </c>
      <c r="O78" s="67">
        <f t="shared" si="17"/>
        <v>0</v>
      </c>
      <c r="P78" s="67">
        <f t="shared" si="18"/>
        <v>0</v>
      </c>
      <c r="Q78" s="68" t="str">
        <f t="shared" si="19"/>
        <v/>
      </c>
      <c r="R78" s="69" t="str">
        <f t="shared" si="20"/>
        <v>OVERSTOCK</v>
      </c>
      <c r="S78" s="69" t="str">
        <f t="shared" si="21"/>
        <v>N/A</v>
      </c>
      <c r="T78" s="60"/>
    </row>
    <row r="79" spans="1:20" ht="16.5" customHeight="1" x14ac:dyDescent="0.35">
      <c r="A79" s="71" t="str">
        <f>IF(JAN_26!A79="","",JAN_26!A79)</f>
        <v>combiart 20/120 - 18</v>
      </c>
      <c r="B79" s="71" t="str">
        <f>IF(JAN_26!B79="","",JAN_26!B79)</f>
        <v>tablet</v>
      </c>
      <c r="C79" s="53">
        <f>IF(JAN_26!C79="","",JAN_26!C79)</f>
        <v>55</v>
      </c>
      <c r="D79" s="53">
        <f>IF(OCT_26!A79="","",OCT_26!F79)</f>
        <v>179</v>
      </c>
      <c r="E79" s="61"/>
      <c r="F79" s="53">
        <f t="shared" si="11"/>
        <v>179</v>
      </c>
      <c r="G79" s="61"/>
      <c r="H79" s="61"/>
      <c r="I79" s="53">
        <f t="shared" si="12"/>
        <v>0</v>
      </c>
      <c r="J79" s="53" t="str">
        <f t="shared" si="13"/>
        <v/>
      </c>
      <c r="K79" s="53">
        <f t="shared" si="14"/>
        <v>0</v>
      </c>
      <c r="L79" s="53">
        <f t="shared" si="15"/>
        <v>9845</v>
      </c>
      <c r="M79" s="64">
        <f>IF(A79="",0,(IF(ISNUMBER(SEP_26!G79),SEP_26!G79,0)+IF(ISNUMBER(OCT_26!G79),OCT_26!G79,0)+IF(ISNUMBER(NOV_26!G79),NOV_26!G79,0))/3)</f>
        <v>0</v>
      </c>
      <c r="N79" s="64">
        <f t="shared" si="16"/>
        <v>0</v>
      </c>
      <c r="O79" s="64">
        <f t="shared" si="17"/>
        <v>0</v>
      </c>
      <c r="P79" s="64">
        <f t="shared" si="18"/>
        <v>0</v>
      </c>
      <c r="Q79" s="65" t="str">
        <f t="shared" si="19"/>
        <v/>
      </c>
      <c r="R79" s="66" t="str">
        <f t="shared" si="20"/>
        <v>OVERSTOCK</v>
      </c>
      <c r="S79" s="66" t="str">
        <f t="shared" si="21"/>
        <v>N/A</v>
      </c>
      <c r="T79" s="60"/>
    </row>
    <row r="80" spans="1:20" ht="16.5" customHeight="1" x14ac:dyDescent="0.35">
      <c r="A80" s="72" t="str">
        <f>IF(JAN_26!A80="","",JAN_26!A80)</f>
        <v>combiart 20/120 - 24</v>
      </c>
      <c r="B80" s="72" t="str">
        <f>IF(JAN_26!B80="","",JAN_26!B80)</f>
        <v>tablet</v>
      </c>
      <c r="C80" s="55">
        <f>IF(JAN_26!C80="","",JAN_26!C80)</f>
        <v>41</v>
      </c>
      <c r="D80" s="55">
        <f>IF(OCT_26!A80="","",OCT_26!F80)</f>
        <v>379</v>
      </c>
      <c r="E80" s="61"/>
      <c r="F80" s="55">
        <f t="shared" si="11"/>
        <v>379</v>
      </c>
      <c r="G80" s="61"/>
      <c r="H80" s="61"/>
      <c r="I80" s="55">
        <f t="shared" si="12"/>
        <v>0</v>
      </c>
      <c r="J80" s="55" t="str">
        <f t="shared" si="13"/>
        <v/>
      </c>
      <c r="K80" s="55">
        <f t="shared" si="14"/>
        <v>0</v>
      </c>
      <c r="L80" s="55">
        <f t="shared" si="15"/>
        <v>15539</v>
      </c>
      <c r="M80" s="67">
        <f>IF(A80="",0,(IF(ISNUMBER(SEP_26!G80),SEP_26!G80,0)+IF(ISNUMBER(OCT_26!G80),OCT_26!G80,0)+IF(ISNUMBER(NOV_26!G80),NOV_26!G80,0))/3)</f>
        <v>0</v>
      </c>
      <c r="N80" s="67">
        <f t="shared" si="16"/>
        <v>0</v>
      </c>
      <c r="O80" s="67">
        <f t="shared" si="17"/>
        <v>0</v>
      </c>
      <c r="P80" s="67">
        <f t="shared" si="18"/>
        <v>0</v>
      </c>
      <c r="Q80" s="68" t="str">
        <f t="shared" si="19"/>
        <v/>
      </c>
      <c r="R80" s="69" t="str">
        <f t="shared" si="20"/>
        <v>OVERSTOCK</v>
      </c>
      <c r="S80" s="69" t="str">
        <f t="shared" si="21"/>
        <v>N/A</v>
      </c>
      <c r="T80" s="60"/>
    </row>
    <row r="81" spans="1:20" ht="16.5" customHeight="1" x14ac:dyDescent="0.35">
      <c r="A81" s="71" t="str">
        <f>IF(JAN_26!A81="","",JAN_26!A81)</f>
        <v>combiart 20/120 - 6</v>
      </c>
      <c r="B81" s="71" t="str">
        <f>IF(JAN_26!B81="","",JAN_26!B81)</f>
        <v>tablet</v>
      </c>
      <c r="C81" s="53" t="str">
        <f>IF(JAN_26!C81="","",JAN_26!C81)</f>
        <v/>
      </c>
      <c r="D81" s="53">
        <f>IF(OCT_26!A81="","",OCT_26!F81)</f>
        <v>150</v>
      </c>
      <c r="E81" s="61"/>
      <c r="F81" s="53">
        <f t="shared" si="11"/>
        <v>150</v>
      </c>
      <c r="G81" s="61"/>
      <c r="H81" s="61"/>
      <c r="I81" s="53">
        <f t="shared" si="12"/>
        <v>0</v>
      </c>
      <c r="J81" s="53" t="str">
        <f t="shared" si="13"/>
        <v/>
      </c>
      <c r="K81" s="53">
        <f t="shared" si="14"/>
        <v>0</v>
      </c>
      <c r="L81" s="53">
        <f t="shared" si="15"/>
        <v>0</v>
      </c>
      <c r="M81" s="64">
        <f>IF(A81="",0,(IF(ISNUMBER(SEP_26!G81),SEP_26!G81,0)+IF(ISNUMBER(OCT_26!G81),OCT_26!G81,0)+IF(ISNUMBER(NOV_26!G81),NOV_26!G81,0))/3)</f>
        <v>0</v>
      </c>
      <c r="N81" s="64">
        <f t="shared" si="16"/>
        <v>0</v>
      </c>
      <c r="O81" s="64">
        <f t="shared" si="17"/>
        <v>0</v>
      </c>
      <c r="P81" s="64">
        <f t="shared" si="18"/>
        <v>0</v>
      </c>
      <c r="Q81" s="65" t="str">
        <f t="shared" si="19"/>
        <v/>
      </c>
      <c r="R81" s="66" t="str">
        <f t="shared" si="20"/>
        <v>OVERSTOCK</v>
      </c>
      <c r="S81" s="66" t="str">
        <f t="shared" si="21"/>
        <v>N/A</v>
      </c>
      <c r="T81" s="60"/>
    </row>
    <row r="82" spans="1:20" ht="16.5" customHeight="1" x14ac:dyDescent="0.35">
      <c r="A82" s="72" t="str">
        <f>IF(JAN_26!A82="","",JAN_26!A82)</f>
        <v>combiart 80/480</v>
      </c>
      <c r="B82" s="72" t="str">
        <f>IF(JAN_26!B82="","",JAN_26!B82)</f>
        <v>tablet</v>
      </c>
      <c r="C82" s="55">
        <f>IF(JAN_26!C82="","",JAN_26!C82)</f>
        <v>250</v>
      </c>
      <c r="D82" s="55">
        <f>IF(OCT_26!A82="","",OCT_26!F82)</f>
        <v>0</v>
      </c>
      <c r="E82" s="61"/>
      <c r="F82" s="55">
        <f t="shared" si="11"/>
        <v>0</v>
      </c>
      <c r="G82" s="61"/>
      <c r="H82" s="61"/>
      <c r="I82" s="55">
        <f t="shared" si="12"/>
        <v>0</v>
      </c>
      <c r="J82" s="55" t="str">
        <f t="shared" si="13"/>
        <v/>
      </c>
      <c r="K82" s="55">
        <f t="shared" si="14"/>
        <v>0</v>
      </c>
      <c r="L82" s="55">
        <f t="shared" si="15"/>
        <v>0</v>
      </c>
      <c r="M82" s="67">
        <f>IF(A82="",0,(IF(ISNUMBER(SEP_26!G82),SEP_26!G82,0)+IF(ISNUMBER(OCT_26!G82),OCT_26!G82,0)+IF(ISNUMBER(NOV_26!G82),NOV_26!G82,0))/3)</f>
        <v>0</v>
      </c>
      <c r="N82" s="67">
        <f t="shared" si="16"/>
        <v>0</v>
      </c>
      <c r="O82" s="67">
        <f t="shared" si="17"/>
        <v>0</v>
      </c>
      <c r="P82" s="67">
        <f t="shared" si="18"/>
        <v>0</v>
      </c>
      <c r="Q82" s="68" t="str">
        <f t="shared" si="19"/>
        <v/>
      </c>
      <c r="R82" s="69" t="str">
        <f t="shared" si="20"/>
        <v>STOCKOUT</v>
      </c>
      <c r="S82" s="69" t="str">
        <f t="shared" si="21"/>
        <v>N/A</v>
      </c>
      <c r="T82" s="60"/>
    </row>
    <row r="83" spans="1:20" ht="16.5" customHeight="1" x14ac:dyDescent="0.35">
      <c r="A83" s="71" t="str">
        <f>IF(JAN_26!A83="","",JAN_26!A83)</f>
        <v>Condom (male)</v>
      </c>
      <c r="B83" s="71" t="str">
        <f>IF(JAN_26!B83="","",JAN_26!B83)</f>
        <v/>
      </c>
      <c r="C83" s="53" t="str">
        <f>IF(JAN_26!C83="","",JAN_26!C83)</f>
        <v/>
      </c>
      <c r="D83" s="53">
        <f>IF(OCT_26!A83="","",OCT_26!F83)</f>
        <v>0</v>
      </c>
      <c r="E83" s="61"/>
      <c r="F83" s="53">
        <f t="shared" si="11"/>
        <v>0</v>
      </c>
      <c r="G83" s="61"/>
      <c r="H83" s="61"/>
      <c r="I83" s="53">
        <f t="shared" si="12"/>
        <v>0</v>
      </c>
      <c r="J83" s="53" t="str">
        <f t="shared" si="13"/>
        <v/>
      </c>
      <c r="K83" s="53">
        <f t="shared" si="14"/>
        <v>0</v>
      </c>
      <c r="L83" s="53">
        <f t="shared" si="15"/>
        <v>0</v>
      </c>
      <c r="M83" s="64">
        <f>IF(A83="",0,(IF(ISNUMBER(SEP_26!G83),SEP_26!G83,0)+IF(ISNUMBER(OCT_26!G83),OCT_26!G83,0)+IF(ISNUMBER(NOV_26!G83),NOV_26!G83,0))/3)</f>
        <v>0</v>
      </c>
      <c r="N83" s="64">
        <f t="shared" si="16"/>
        <v>0</v>
      </c>
      <c r="O83" s="64">
        <f t="shared" si="17"/>
        <v>0</v>
      </c>
      <c r="P83" s="64">
        <f t="shared" si="18"/>
        <v>0</v>
      </c>
      <c r="Q83" s="65" t="str">
        <f t="shared" si="19"/>
        <v/>
      </c>
      <c r="R83" s="66" t="str">
        <f t="shared" si="20"/>
        <v>STOCKOUT</v>
      </c>
      <c r="S83" s="66" t="str">
        <f t="shared" si="21"/>
        <v>N/A</v>
      </c>
      <c r="T83" s="60"/>
    </row>
    <row r="84" spans="1:20" ht="16.5" customHeight="1" x14ac:dyDescent="0.35">
      <c r="A84" s="72" t="str">
        <f>IF(JAN_26!A84="","",JAN_26!A84)</f>
        <v>cord clamp</v>
      </c>
      <c r="B84" s="72" t="str">
        <f>IF(JAN_26!B84="","",JAN_26!B84)</f>
        <v>item</v>
      </c>
      <c r="C84" s="55">
        <f>IF(JAN_26!C84="","",JAN_26!C84)</f>
        <v>300</v>
      </c>
      <c r="D84" s="55">
        <f>IF(OCT_26!A84="","",OCT_26!F84)</f>
        <v>0</v>
      </c>
      <c r="E84" s="61"/>
      <c r="F84" s="55">
        <f t="shared" si="11"/>
        <v>0</v>
      </c>
      <c r="G84" s="61"/>
      <c r="H84" s="61"/>
      <c r="I84" s="55">
        <f t="shared" si="12"/>
        <v>0</v>
      </c>
      <c r="J84" s="55" t="str">
        <f t="shared" si="13"/>
        <v/>
      </c>
      <c r="K84" s="55">
        <f t="shared" si="14"/>
        <v>0</v>
      </c>
      <c r="L84" s="55">
        <f t="shared" si="15"/>
        <v>0</v>
      </c>
      <c r="M84" s="67">
        <f>IF(A84="",0,(IF(ISNUMBER(SEP_26!G84),SEP_26!G84,0)+IF(ISNUMBER(OCT_26!G84),OCT_26!G84,0)+IF(ISNUMBER(NOV_26!G84),NOV_26!G84,0))/3)</f>
        <v>0</v>
      </c>
      <c r="N84" s="67">
        <f t="shared" si="16"/>
        <v>0</v>
      </c>
      <c r="O84" s="67">
        <f t="shared" si="17"/>
        <v>0</v>
      </c>
      <c r="P84" s="67">
        <f t="shared" si="18"/>
        <v>0</v>
      </c>
      <c r="Q84" s="68" t="str">
        <f t="shared" si="19"/>
        <v/>
      </c>
      <c r="R84" s="69" t="str">
        <f t="shared" si="20"/>
        <v>STOCKOUT</v>
      </c>
      <c r="S84" s="69" t="str">
        <f t="shared" si="21"/>
        <v>N/A</v>
      </c>
      <c r="T84" s="60"/>
    </row>
    <row r="85" spans="1:20" ht="16.5" customHeight="1" x14ac:dyDescent="0.35">
      <c r="A85" s="71" t="str">
        <f>IF(JAN_26!A85="","",JAN_26!A85)</f>
        <v>cotrim sp</v>
      </c>
      <c r="B85" s="71" t="str">
        <f>IF(JAN_26!B85="","",JAN_26!B85)</f>
        <v>syrup</v>
      </c>
      <c r="C85" s="53">
        <f>IF(JAN_26!C85="","",JAN_26!C85)</f>
        <v>1000</v>
      </c>
      <c r="D85" s="53">
        <f>IF(OCT_26!A85="","",OCT_26!F85)</f>
        <v>100</v>
      </c>
      <c r="E85" s="61"/>
      <c r="F85" s="53">
        <f t="shared" si="11"/>
        <v>100</v>
      </c>
      <c r="G85" s="61"/>
      <c r="H85" s="61"/>
      <c r="I85" s="53">
        <f t="shared" si="12"/>
        <v>0</v>
      </c>
      <c r="J85" s="53" t="str">
        <f t="shared" si="13"/>
        <v/>
      </c>
      <c r="K85" s="53">
        <f t="shared" si="14"/>
        <v>0</v>
      </c>
      <c r="L85" s="53">
        <f t="shared" si="15"/>
        <v>100000</v>
      </c>
      <c r="M85" s="64">
        <f>IF(A85="",0,(IF(ISNUMBER(SEP_26!G85),SEP_26!G85,0)+IF(ISNUMBER(OCT_26!G85),OCT_26!G85,0)+IF(ISNUMBER(NOV_26!G85),NOV_26!G85,0))/3)</f>
        <v>0</v>
      </c>
      <c r="N85" s="64">
        <f t="shared" si="16"/>
        <v>0</v>
      </c>
      <c r="O85" s="64">
        <f t="shared" si="17"/>
        <v>0</v>
      </c>
      <c r="P85" s="64">
        <f t="shared" si="18"/>
        <v>0</v>
      </c>
      <c r="Q85" s="65" t="str">
        <f t="shared" si="19"/>
        <v/>
      </c>
      <c r="R85" s="66" t="str">
        <f t="shared" si="20"/>
        <v>OVERSTOCK</v>
      </c>
      <c r="S85" s="66" t="str">
        <f t="shared" si="21"/>
        <v>N/A</v>
      </c>
      <c r="T85" s="60"/>
    </row>
    <row r="86" spans="1:20" ht="16.5" customHeight="1" x14ac:dyDescent="0.35">
      <c r="A86" s="72" t="str">
        <f>IF(JAN_26!A86="","",JAN_26!A86)</f>
        <v>Cotton Absorbent  500g roll</v>
      </c>
      <c r="B86" s="72" t="str">
        <f>IF(JAN_26!B86="","",JAN_26!B86)</f>
        <v>roll</v>
      </c>
      <c r="C86" s="55" t="str">
        <f>IF(JAN_26!C86="","",JAN_26!C86)</f>
        <v/>
      </c>
      <c r="D86" s="55">
        <f>IF(OCT_26!A86="","",OCT_26!F86)</f>
        <v>0</v>
      </c>
      <c r="E86" s="61"/>
      <c r="F86" s="55">
        <f t="shared" si="11"/>
        <v>0</v>
      </c>
      <c r="G86" s="61"/>
      <c r="H86" s="61"/>
      <c r="I86" s="55">
        <f t="shared" si="12"/>
        <v>0</v>
      </c>
      <c r="J86" s="55" t="str">
        <f t="shared" si="13"/>
        <v/>
      </c>
      <c r="K86" s="55">
        <f t="shared" si="14"/>
        <v>0</v>
      </c>
      <c r="L86" s="55">
        <f t="shared" si="15"/>
        <v>0</v>
      </c>
      <c r="M86" s="67">
        <f>IF(A86="",0,(IF(ISNUMBER(SEP_26!G86),SEP_26!G86,0)+IF(ISNUMBER(OCT_26!G86),OCT_26!G86,0)+IF(ISNUMBER(NOV_26!G86),NOV_26!G86,0))/3)</f>
        <v>0</v>
      </c>
      <c r="N86" s="67">
        <f t="shared" si="16"/>
        <v>0</v>
      </c>
      <c r="O86" s="67">
        <f t="shared" si="17"/>
        <v>0</v>
      </c>
      <c r="P86" s="67">
        <f t="shared" si="18"/>
        <v>0</v>
      </c>
      <c r="Q86" s="68" t="str">
        <f t="shared" si="19"/>
        <v/>
      </c>
      <c r="R86" s="69" t="str">
        <f t="shared" si="20"/>
        <v>STOCKOUT</v>
      </c>
      <c r="S86" s="69" t="str">
        <f t="shared" si="21"/>
        <v>N/A</v>
      </c>
      <c r="T86" s="60"/>
    </row>
    <row r="87" spans="1:20" ht="16.5" customHeight="1" x14ac:dyDescent="0.35">
      <c r="A87" s="71" t="str">
        <f>IF(JAN_26!A87="","",JAN_26!A87)</f>
        <v>Crepe bandage 10cm x 4m</v>
      </c>
      <c r="B87" s="71" t="str">
        <f>IF(JAN_26!B87="","",JAN_26!B87)</f>
        <v>roll</v>
      </c>
      <c r="C87" s="53">
        <f>IF(JAN_26!C87="","",JAN_26!C87)</f>
        <v>500</v>
      </c>
      <c r="D87" s="53">
        <f>IF(OCT_26!A87="","",OCT_26!F87)</f>
        <v>88</v>
      </c>
      <c r="E87" s="61"/>
      <c r="F87" s="53">
        <f t="shared" si="11"/>
        <v>88</v>
      </c>
      <c r="G87" s="61"/>
      <c r="H87" s="61"/>
      <c r="I87" s="53">
        <f t="shared" si="12"/>
        <v>0</v>
      </c>
      <c r="J87" s="53" t="str">
        <f t="shared" si="13"/>
        <v/>
      </c>
      <c r="K87" s="53">
        <f t="shared" si="14"/>
        <v>0</v>
      </c>
      <c r="L87" s="53">
        <f t="shared" si="15"/>
        <v>44000</v>
      </c>
      <c r="M87" s="64">
        <f>IF(A87="",0,(IF(ISNUMBER(SEP_26!G87),SEP_26!G87,0)+IF(ISNUMBER(OCT_26!G87),OCT_26!G87,0)+IF(ISNUMBER(NOV_26!G87),NOV_26!G87,0))/3)</f>
        <v>0</v>
      </c>
      <c r="N87" s="64">
        <f t="shared" si="16"/>
        <v>0</v>
      </c>
      <c r="O87" s="64">
        <f t="shared" si="17"/>
        <v>0</v>
      </c>
      <c r="P87" s="64">
        <f t="shared" si="18"/>
        <v>0</v>
      </c>
      <c r="Q87" s="65" t="str">
        <f t="shared" si="19"/>
        <v/>
      </c>
      <c r="R87" s="66" t="str">
        <f t="shared" si="20"/>
        <v>OVERSTOCK</v>
      </c>
      <c r="S87" s="66" t="str">
        <f t="shared" si="21"/>
        <v>N/A</v>
      </c>
      <c r="T87" s="60"/>
    </row>
    <row r="88" spans="1:20" ht="16.5" customHeight="1" x14ac:dyDescent="0.35">
      <c r="A88" s="72" t="str">
        <f>IF(JAN_26!A88="","",JAN_26!A88)</f>
        <v>Cromsol</v>
      </c>
      <c r="B88" s="72" t="str">
        <f>IF(JAN_26!B88="","",JAN_26!B88)</f>
        <v>item</v>
      </c>
      <c r="C88" s="55">
        <f>IF(JAN_26!C88="","",JAN_26!C88)</f>
        <v>1500</v>
      </c>
      <c r="D88" s="55">
        <f>IF(OCT_26!A88="","",OCT_26!F88)</f>
        <v>0</v>
      </c>
      <c r="E88" s="61"/>
      <c r="F88" s="55">
        <f t="shared" si="11"/>
        <v>0</v>
      </c>
      <c r="G88" s="61"/>
      <c r="H88" s="61"/>
      <c r="I88" s="55">
        <f t="shared" si="12"/>
        <v>0</v>
      </c>
      <c r="J88" s="55" t="str">
        <f t="shared" si="13"/>
        <v/>
      </c>
      <c r="K88" s="55">
        <f t="shared" si="14"/>
        <v>0</v>
      </c>
      <c r="L88" s="55">
        <f t="shared" si="15"/>
        <v>0</v>
      </c>
      <c r="M88" s="67">
        <f>IF(A88="",0,(IF(ISNUMBER(SEP_26!G88),SEP_26!G88,0)+IF(ISNUMBER(OCT_26!G88),OCT_26!G88,0)+IF(ISNUMBER(NOV_26!G88),NOV_26!G88,0))/3)</f>
        <v>0</v>
      </c>
      <c r="N88" s="67">
        <f t="shared" si="16"/>
        <v>0</v>
      </c>
      <c r="O88" s="67">
        <f t="shared" si="17"/>
        <v>0</v>
      </c>
      <c r="P88" s="67">
        <f t="shared" si="18"/>
        <v>0</v>
      </c>
      <c r="Q88" s="68" t="str">
        <f t="shared" si="19"/>
        <v/>
      </c>
      <c r="R88" s="69" t="str">
        <f t="shared" si="20"/>
        <v>STOCKOUT</v>
      </c>
      <c r="S88" s="69" t="str">
        <f t="shared" si="21"/>
        <v>N/A</v>
      </c>
      <c r="T88" s="60"/>
    </row>
    <row r="89" spans="1:20" ht="16.5" customHeight="1" x14ac:dyDescent="0.35">
      <c r="A89" s="71" t="str">
        <f>IF(JAN_26!A89="","",JAN_26!A89)</f>
        <v>Cytotex</v>
      </c>
      <c r="B89" s="71" t="str">
        <f>IF(JAN_26!B89="","",JAN_26!B89)</f>
        <v>tablet</v>
      </c>
      <c r="C89" s="53">
        <f>IF(JAN_26!C89="","",JAN_26!C89)</f>
        <v>700</v>
      </c>
      <c r="D89" s="53">
        <f>IF(OCT_26!A89="","",OCT_26!F89)</f>
        <v>0</v>
      </c>
      <c r="E89" s="61"/>
      <c r="F89" s="53">
        <f t="shared" si="11"/>
        <v>0</v>
      </c>
      <c r="G89" s="61"/>
      <c r="H89" s="61"/>
      <c r="I89" s="53">
        <f t="shared" si="12"/>
        <v>0</v>
      </c>
      <c r="J89" s="53" t="str">
        <f t="shared" si="13"/>
        <v/>
      </c>
      <c r="K89" s="53">
        <f t="shared" si="14"/>
        <v>0</v>
      </c>
      <c r="L89" s="53">
        <f t="shared" si="15"/>
        <v>0</v>
      </c>
      <c r="M89" s="64">
        <f>IF(A89="",0,(IF(ISNUMBER(SEP_26!G89),SEP_26!G89,0)+IF(ISNUMBER(OCT_26!G89),OCT_26!G89,0)+IF(ISNUMBER(NOV_26!G89),NOV_26!G89,0))/3)</f>
        <v>0</v>
      </c>
      <c r="N89" s="64">
        <f t="shared" si="16"/>
        <v>0</v>
      </c>
      <c r="O89" s="64">
        <f t="shared" si="17"/>
        <v>0</v>
      </c>
      <c r="P89" s="64">
        <f t="shared" si="18"/>
        <v>0</v>
      </c>
      <c r="Q89" s="65" t="str">
        <f t="shared" si="19"/>
        <v/>
      </c>
      <c r="R89" s="66" t="str">
        <f t="shared" si="20"/>
        <v>STOCKOUT</v>
      </c>
      <c r="S89" s="66" t="str">
        <f t="shared" si="21"/>
        <v>N/A</v>
      </c>
      <c r="T89" s="60"/>
    </row>
    <row r="90" spans="1:20" ht="16.5" customHeight="1" x14ac:dyDescent="0.35">
      <c r="A90" s="72" t="str">
        <f>IF(JAN_26!A90="","",JAN_26!A90)</f>
        <v>Delivery Kit</v>
      </c>
      <c r="B90" s="72" t="str">
        <f>IF(JAN_26!B90="","",JAN_26!B90)</f>
        <v>item</v>
      </c>
      <c r="C90" s="55">
        <f>IF(JAN_26!C90="","",JAN_26!C90)</f>
        <v>6000</v>
      </c>
      <c r="D90" s="55">
        <f>IF(OCT_26!A90="","",OCT_26!F90)</f>
        <v>0</v>
      </c>
      <c r="E90" s="61"/>
      <c r="F90" s="55">
        <f t="shared" si="11"/>
        <v>0</v>
      </c>
      <c r="G90" s="61"/>
      <c r="H90" s="61"/>
      <c r="I90" s="55">
        <f t="shared" si="12"/>
        <v>0</v>
      </c>
      <c r="J90" s="55" t="str">
        <f t="shared" si="13"/>
        <v/>
      </c>
      <c r="K90" s="55">
        <f t="shared" si="14"/>
        <v>0</v>
      </c>
      <c r="L90" s="55">
        <f t="shared" si="15"/>
        <v>0</v>
      </c>
      <c r="M90" s="67">
        <f>IF(A90="",0,(IF(ISNUMBER(SEP_26!G90),SEP_26!G90,0)+IF(ISNUMBER(OCT_26!G90),OCT_26!G90,0)+IF(ISNUMBER(NOV_26!G90),NOV_26!G90,0))/3)</f>
        <v>0</v>
      </c>
      <c r="N90" s="67">
        <f t="shared" si="16"/>
        <v>0</v>
      </c>
      <c r="O90" s="67">
        <f t="shared" si="17"/>
        <v>0</v>
      </c>
      <c r="P90" s="67">
        <f t="shared" si="18"/>
        <v>0</v>
      </c>
      <c r="Q90" s="68" t="str">
        <f t="shared" si="19"/>
        <v/>
      </c>
      <c r="R90" s="69" t="str">
        <f t="shared" si="20"/>
        <v>STOCKOUT</v>
      </c>
      <c r="S90" s="69" t="str">
        <f t="shared" si="21"/>
        <v>N/A</v>
      </c>
      <c r="T90" s="60"/>
    </row>
    <row r="91" spans="1:20" ht="16.5" customHeight="1" x14ac:dyDescent="0.35">
      <c r="A91" s="71" t="str">
        <f>IF(JAN_26!A91="","",JAN_26!A91)</f>
        <v>depo</v>
      </c>
      <c r="B91" s="71" t="str">
        <f>IF(JAN_26!B91="","",JAN_26!B91)</f>
        <v>amp</v>
      </c>
      <c r="C91" s="53">
        <f>IF(JAN_26!C91="","",JAN_26!C91)</f>
        <v>1500</v>
      </c>
      <c r="D91" s="53">
        <f>IF(OCT_26!A91="","",OCT_26!F91)</f>
        <v>0</v>
      </c>
      <c r="E91" s="61"/>
      <c r="F91" s="53">
        <f t="shared" si="11"/>
        <v>0</v>
      </c>
      <c r="G91" s="61"/>
      <c r="H91" s="61"/>
      <c r="I91" s="53">
        <f t="shared" si="12"/>
        <v>0</v>
      </c>
      <c r="J91" s="53" t="str">
        <f t="shared" si="13"/>
        <v/>
      </c>
      <c r="K91" s="53">
        <f t="shared" si="14"/>
        <v>0</v>
      </c>
      <c r="L91" s="53">
        <f t="shared" si="15"/>
        <v>0</v>
      </c>
      <c r="M91" s="64">
        <f>IF(A91="",0,(IF(ISNUMBER(SEP_26!G91),SEP_26!G91,0)+IF(ISNUMBER(OCT_26!G91),OCT_26!G91,0)+IF(ISNUMBER(NOV_26!G91),NOV_26!G91,0))/3)</f>
        <v>0</v>
      </c>
      <c r="N91" s="64">
        <f t="shared" si="16"/>
        <v>0</v>
      </c>
      <c r="O91" s="64">
        <f t="shared" si="17"/>
        <v>0</v>
      </c>
      <c r="P91" s="64">
        <f t="shared" si="18"/>
        <v>0</v>
      </c>
      <c r="Q91" s="65" t="str">
        <f t="shared" si="19"/>
        <v/>
      </c>
      <c r="R91" s="66" t="str">
        <f t="shared" si="20"/>
        <v>STOCKOUT</v>
      </c>
      <c r="S91" s="66" t="str">
        <f t="shared" si="21"/>
        <v>N/A</v>
      </c>
      <c r="T91" s="60"/>
    </row>
    <row r="92" spans="1:20" ht="16.5" customHeight="1" x14ac:dyDescent="0.35">
      <c r="A92" s="72" t="str">
        <f>IF(JAN_26!A92="","",JAN_26!A92)</f>
        <v>Dermobacter Solution 300 ml</v>
      </c>
      <c r="B92" s="72" t="str">
        <f>IF(JAN_26!B92="","",JAN_26!B92)</f>
        <v/>
      </c>
      <c r="C92" s="55" t="str">
        <f>IF(JAN_26!C92="","",JAN_26!C92)</f>
        <v/>
      </c>
      <c r="D92" s="55">
        <f>IF(OCT_26!A92="","",OCT_26!F92)</f>
        <v>0</v>
      </c>
      <c r="E92" s="61"/>
      <c r="F92" s="55">
        <f t="shared" si="11"/>
        <v>0</v>
      </c>
      <c r="G92" s="61"/>
      <c r="H92" s="61"/>
      <c r="I92" s="55">
        <f t="shared" si="12"/>
        <v>0</v>
      </c>
      <c r="J92" s="55" t="str">
        <f t="shared" si="13"/>
        <v/>
      </c>
      <c r="K92" s="55">
        <f t="shared" si="14"/>
        <v>0</v>
      </c>
      <c r="L92" s="55">
        <f t="shared" si="15"/>
        <v>0</v>
      </c>
      <c r="M92" s="67">
        <f>IF(A92="",0,(IF(ISNUMBER(SEP_26!G92),SEP_26!G92,0)+IF(ISNUMBER(OCT_26!G92),OCT_26!G92,0)+IF(ISNUMBER(NOV_26!G92),NOV_26!G92,0))/3)</f>
        <v>0</v>
      </c>
      <c r="N92" s="67">
        <f t="shared" si="16"/>
        <v>0</v>
      </c>
      <c r="O92" s="67">
        <f t="shared" si="17"/>
        <v>0</v>
      </c>
      <c r="P92" s="67">
        <f t="shared" si="18"/>
        <v>0</v>
      </c>
      <c r="Q92" s="68" t="str">
        <f t="shared" si="19"/>
        <v/>
      </c>
      <c r="R92" s="69" t="str">
        <f t="shared" si="20"/>
        <v>STOCKOUT</v>
      </c>
      <c r="S92" s="69" t="str">
        <f t="shared" si="21"/>
        <v>N/A</v>
      </c>
      <c r="T92" s="60"/>
    </row>
    <row r="93" spans="1:20" ht="16.5" customHeight="1" x14ac:dyDescent="0.35">
      <c r="A93" s="71" t="str">
        <f>IF(JAN_26!A93="","",JAN_26!A93)</f>
        <v>Dexamethazone injection</v>
      </c>
      <c r="B93" s="71" t="str">
        <f>IF(JAN_26!B93="","",JAN_26!B93)</f>
        <v>amp</v>
      </c>
      <c r="C93" s="53">
        <f>IF(JAN_26!C93="","",JAN_26!C93)</f>
        <v>200</v>
      </c>
      <c r="D93" s="53">
        <f>IF(OCT_26!A93="","",OCT_26!F93)</f>
        <v>5</v>
      </c>
      <c r="E93" s="61"/>
      <c r="F93" s="53">
        <f t="shared" si="11"/>
        <v>5</v>
      </c>
      <c r="G93" s="61"/>
      <c r="H93" s="61"/>
      <c r="I93" s="53">
        <f t="shared" si="12"/>
        <v>0</v>
      </c>
      <c r="J93" s="53" t="str">
        <f t="shared" si="13"/>
        <v/>
      </c>
      <c r="K93" s="53">
        <f t="shared" si="14"/>
        <v>0</v>
      </c>
      <c r="L93" s="53">
        <f t="shared" si="15"/>
        <v>1000</v>
      </c>
      <c r="M93" s="64">
        <f>IF(A93="",0,(IF(ISNUMBER(SEP_26!G93),SEP_26!G93,0)+IF(ISNUMBER(OCT_26!G93),OCT_26!G93,0)+IF(ISNUMBER(NOV_26!G93),NOV_26!G93,0))/3)</f>
        <v>0</v>
      </c>
      <c r="N93" s="64">
        <f t="shared" si="16"/>
        <v>0</v>
      </c>
      <c r="O93" s="64">
        <f t="shared" si="17"/>
        <v>0</v>
      </c>
      <c r="P93" s="64">
        <f t="shared" si="18"/>
        <v>0</v>
      </c>
      <c r="Q93" s="65" t="str">
        <f t="shared" si="19"/>
        <v/>
      </c>
      <c r="R93" s="66" t="str">
        <f t="shared" si="20"/>
        <v>OVERSTOCK</v>
      </c>
      <c r="S93" s="66" t="str">
        <f t="shared" si="21"/>
        <v>N/A</v>
      </c>
      <c r="T93" s="60"/>
    </row>
    <row r="94" spans="1:20" ht="16.5" customHeight="1" x14ac:dyDescent="0.35">
      <c r="A94" s="72" t="str">
        <f>IF(JAN_26!A94="","",JAN_26!A94)</f>
        <v>Dexamethazone tablet</v>
      </c>
      <c r="B94" s="72" t="str">
        <f>IF(JAN_26!B94="","",JAN_26!B94)</f>
        <v>tablet</v>
      </c>
      <c r="C94" s="55">
        <f>IF(JAN_26!C94="","",JAN_26!C94)</f>
        <v>10</v>
      </c>
      <c r="D94" s="55">
        <f>IF(OCT_26!A94="","",OCT_26!F94)</f>
        <v>0</v>
      </c>
      <c r="E94" s="61"/>
      <c r="F94" s="55">
        <f t="shared" si="11"/>
        <v>0</v>
      </c>
      <c r="G94" s="61"/>
      <c r="H94" s="61"/>
      <c r="I94" s="55">
        <f t="shared" si="12"/>
        <v>0</v>
      </c>
      <c r="J94" s="55" t="str">
        <f t="shared" si="13"/>
        <v/>
      </c>
      <c r="K94" s="55">
        <f t="shared" si="14"/>
        <v>0</v>
      </c>
      <c r="L94" s="55">
        <f t="shared" si="15"/>
        <v>0</v>
      </c>
      <c r="M94" s="67">
        <f>IF(A94="",0,(IF(ISNUMBER(SEP_26!G94),SEP_26!G94,0)+IF(ISNUMBER(OCT_26!G94),OCT_26!G94,0)+IF(ISNUMBER(NOV_26!G94),NOV_26!G94,0))/3)</f>
        <v>0</v>
      </c>
      <c r="N94" s="67">
        <f t="shared" si="16"/>
        <v>0</v>
      </c>
      <c r="O94" s="67">
        <f t="shared" si="17"/>
        <v>0</v>
      </c>
      <c r="P94" s="67">
        <f t="shared" si="18"/>
        <v>0</v>
      </c>
      <c r="Q94" s="68" t="str">
        <f t="shared" si="19"/>
        <v/>
      </c>
      <c r="R94" s="69" t="str">
        <f t="shared" si="20"/>
        <v>STOCKOUT</v>
      </c>
      <c r="S94" s="69" t="str">
        <f t="shared" si="21"/>
        <v>N/A</v>
      </c>
      <c r="T94" s="60"/>
    </row>
    <row r="95" spans="1:20" ht="16.5" customHeight="1" x14ac:dyDescent="0.35">
      <c r="A95" s="71" t="str">
        <f>IF(JAN_26!A95="","",JAN_26!A95)</f>
        <v>Dextrose  5% 250ml</v>
      </c>
      <c r="B95" s="71" t="str">
        <f>IF(JAN_26!B95="","",JAN_26!B95)</f>
        <v/>
      </c>
      <c r="C95" s="53">
        <f>IF(JAN_26!C95="","",JAN_26!C95)</f>
        <v>1000</v>
      </c>
      <c r="D95" s="53">
        <f>IF(OCT_26!A95="","",OCT_26!F95)</f>
        <v>114</v>
      </c>
      <c r="E95" s="61"/>
      <c r="F95" s="53">
        <f t="shared" si="11"/>
        <v>114</v>
      </c>
      <c r="G95" s="61"/>
      <c r="H95" s="61"/>
      <c r="I95" s="53">
        <f t="shared" si="12"/>
        <v>0</v>
      </c>
      <c r="J95" s="53" t="str">
        <f t="shared" si="13"/>
        <v/>
      </c>
      <c r="K95" s="53">
        <f t="shared" si="14"/>
        <v>0</v>
      </c>
      <c r="L95" s="53">
        <f t="shared" si="15"/>
        <v>114000</v>
      </c>
      <c r="M95" s="64">
        <f>IF(A95="",0,(IF(ISNUMBER(SEP_26!G95),SEP_26!G95,0)+IF(ISNUMBER(OCT_26!G95),OCT_26!G95,0)+IF(ISNUMBER(NOV_26!G95),NOV_26!G95,0))/3)</f>
        <v>0</v>
      </c>
      <c r="N95" s="64">
        <f t="shared" si="16"/>
        <v>0</v>
      </c>
      <c r="O95" s="64">
        <f t="shared" si="17"/>
        <v>0</v>
      </c>
      <c r="P95" s="64">
        <f t="shared" si="18"/>
        <v>0</v>
      </c>
      <c r="Q95" s="65" t="str">
        <f t="shared" si="19"/>
        <v/>
      </c>
      <c r="R95" s="66" t="str">
        <f t="shared" si="20"/>
        <v>OVERSTOCK</v>
      </c>
      <c r="S95" s="66" t="str">
        <f t="shared" si="21"/>
        <v>N/A</v>
      </c>
      <c r="T95" s="60"/>
    </row>
    <row r="96" spans="1:20" ht="16.5" customHeight="1" x14ac:dyDescent="0.35">
      <c r="A96" s="72" t="str">
        <f>IF(JAN_26!A96="","",JAN_26!A96)</f>
        <v>diazepam inj</v>
      </c>
      <c r="B96" s="72" t="str">
        <f>IF(JAN_26!B96="","",JAN_26!B96)</f>
        <v>amp</v>
      </c>
      <c r="C96" s="55">
        <f>IF(JAN_26!C96="","",JAN_26!C96)</f>
        <v>500</v>
      </c>
      <c r="D96" s="55">
        <f>IF(OCT_26!A96="","",OCT_26!F96)</f>
        <v>98</v>
      </c>
      <c r="E96" s="61"/>
      <c r="F96" s="55">
        <f t="shared" si="11"/>
        <v>98</v>
      </c>
      <c r="G96" s="61"/>
      <c r="H96" s="61"/>
      <c r="I96" s="55">
        <f t="shared" si="12"/>
        <v>0</v>
      </c>
      <c r="J96" s="55" t="str">
        <f t="shared" si="13"/>
        <v/>
      </c>
      <c r="K96" s="55">
        <f t="shared" si="14"/>
        <v>0</v>
      </c>
      <c r="L96" s="55">
        <f t="shared" si="15"/>
        <v>49000</v>
      </c>
      <c r="M96" s="67">
        <f>IF(A96="",0,(IF(ISNUMBER(SEP_26!G96),SEP_26!G96,0)+IF(ISNUMBER(OCT_26!G96),OCT_26!G96,0)+IF(ISNUMBER(NOV_26!G96),NOV_26!G96,0))/3)</f>
        <v>0</v>
      </c>
      <c r="N96" s="67">
        <f t="shared" si="16"/>
        <v>0</v>
      </c>
      <c r="O96" s="67">
        <f t="shared" si="17"/>
        <v>0</v>
      </c>
      <c r="P96" s="67">
        <f t="shared" si="18"/>
        <v>0</v>
      </c>
      <c r="Q96" s="68" t="str">
        <f t="shared" si="19"/>
        <v/>
      </c>
      <c r="R96" s="69" t="str">
        <f t="shared" si="20"/>
        <v>OVERSTOCK</v>
      </c>
      <c r="S96" s="69" t="str">
        <f t="shared" si="21"/>
        <v>N/A</v>
      </c>
      <c r="T96" s="60"/>
    </row>
    <row r="97" spans="1:20" ht="16.5" customHeight="1" x14ac:dyDescent="0.35">
      <c r="A97" s="71" t="str">
        <f>IF(JAN_26!A97="","",JAN_26!A97)</f>
        <v>Diclofena tablets</v>
      </c>
      <c r="B97" s="71" t="str">
        <f>IF(JAN_26!B97="","",JAN_26!B97)</f>
        <v>tablet</v>
      </c>
      <c r="C97" s="53">
        <f>IF(JAN_26!C97="","",JAN_26!C97)</f>
        <v>15</v>
      </c>
      <c r="D97" s="53">
        <f>IF(OCT_26!A97="","",OCT_26!F97)</f>
        <v>630</v>
      </c>
      <c r="E97" s="61"/>
      <c r="F97" s="53">
        <f t="shared" si="11"/>
        <v>630</v>
      </c>
      <c r="G97" s="61"/>
      <c r="H97" s="61"/>
      <c r="I97" s="53">
        <f t="shared" si="12"/>
        <v>0</v>
      </c>
      <c r="J97" s="53" t="str">
        <f t="shared" si="13"/>
        <v/>
      </c>
      <c r="K97" s="53">
        <f t="shared" si="14"/>
        <v>0</v>
      </c>
      <c r="L97" s="53">
        <f t="shared" si="15"/>
        <v>9450</v>
      </c>
      <c r="M97" s="64">
        <f>IF(A97="",0,(IF(ISNUMBER(SEP_26!G97),SEP_26!G97,0)+IF(ISNUMBER(OCT_26!G97),OCT_26!G97,0)+IF(ISNUMBER(NOV_26!G97),NOV_26!G97,0))/3)</f>
        <v>0</v>
      </c>
      <c r="N97" s="64">
        <f t="shared" si="16"/>
        <v>0</v>
      </c>
      <c r="O97" s="64">
        <f t="shared" si="17"/>
        <v>0</v>
      </c>
      <c r="P97" s="64">
        <f t="shared" si="18"/>
        <v>0</v>
      </c>
      <c r="Q97" s="65" t="str">
        <f t="shared" si="19"/>
        <v/>
      </c>
      <c r="R97" s="66" t="str">
        <f t="shared" si="20"/>
        <v>OVERSTOCK</v>
      </c>
      <c r="S97" s="66" t="str">
        <f t="shared" si="21"/>
        <v>N/A</v>
      </c>
      <c r="T97" s="60"/>
    </row>
    <row r="98" spans="1:20" ht="16.5" customHeight="1" x14ac:dyDescent="0.35">
      <c r="A98" s="72" t="str">
        <f>IF(JAN_26!A98="","",JAN_26!A98)</f>
        <v>Diclofenac gel</v>
      </c>
      <c r="B98" s="72" t="str">
        <f>IF(JAN_26!B98="","",JAN_26!B98)</f>
        <v>pomade</v>
      </c>
      <c r="C98" s="55">
        <f>IF(JAN_26!C98="","",JAN_26!C98)</f>
        <v>1000</v>
      </c>
      <c r="D98" s="55">
        <f>IF(OCT_26!A98="","",OCT_26!F98)</f>
        <v>0</v>
      </c>
      <c r="E98" s="61"/>
      <c r="F98" s="55">
        <f t="shared" si="11"/>
        <v>0</v>
      </c>
      <c r="G98" s="61"/>
      <c r="H98" s="61"/>
      <c r="I98" s="55">
        <f t="shared" si="12"/>
        <v>0</v>
      </c>
      <c r="J98" s="55" t="str">
        <f t="shared" si="13"/>
        <v/>
      </c>
      <c r="K98" s="55">
        <f t="shared" si="14"/>
        <v>0</v>
      </c>
      <c r="L98" s="55">
        <f t="shared" si="15"/>
        <v>0</v>
      </c>
      <c r="M98" s="67">
        <f>IF(A98="",0,(IF(ISNUMBER(SEP_26!G98),SEP_26!G98,0)+IF(ISNUMBER(OCT_26!G98),OCT_26!G98,0)+IF(ISNUMBER(NOV_26!G98),NOV_26!G98,0))/3)</f>
        <v>0</v>
      </c>
      <c r="N98" s="67">
        <f t="shared" si="16"/>
        <v>0</v>
      </c>
      <c r="O98" s="67">
        <f t="shared" si="17"/>
        <v>0</v>
      </c>
      <c r="P98" s="67">
        <f t="shared" si="18"/>
        <v>0</v>
      </c>
      <c r="Q98" s="68" t="str">
        <f t="shared" si="19"/>
        <v/>
      </c>
      <c r="R98" s="69" t="str">
        <f t="shared" si="20"/>
        <v>STOCKOUT</v>
      </c>
      <c r="S98" s="69" t="str">
        <f t="shared" si="21"/>
        <v>N/A</v>
      </c>
      <c r="T98" s="60"/>
    </row>
    <row r="99" spans="1:20" ht="16.5" customHeight="1" x14ac:dyDescent="0.35">
      <c r="A99" s="71" t="str">
        <f>IF(JAN_26!A99="","",JAN_26!A99)</f>
        <v>Diclofenac injection</v>
      </c>
      <c r="B99" s="71" t="str">
        <f>IF(JAN_26!B99="","",JAN_26!B99)</f>
        <v>amps</v>
      </c>
      <c r="C99" s="53">
        <f>IF(JAN_26!C99="","",JAN_26!C99)</f>
        <v>200</v>
      </c>
      <c r="D99" s="53">
        <f>IF(OCT_26!A99="","",OCT_26!F99)</f>
        <v>501</v>
      </c>
      <c r="E99" s="61"/>
      <c r="F99" s="53">
        <f t="shared" si="11"/>
        <v>501</v>
      </c>
      <c r="G99" s="61"/>
      <c r="H99" s="61"/>
      <c r="I99" s="53">
        <f t="shared" si="12"/>
        <v>0</v>
      </c>
      <c r="J99" s="53" t="str">
        <f t="shared" si="13"/>
        <v/>
      </c>
      <c r="K99" s="53">
        <f t="shared" si="14"/>
        <v>0</v>
      </c>
      <c r="L99" s="53">
        <f t="shared" si="15"/>
        <v>100200</v>
      </c>
      <c r="M99" s="64">
        <f>IF(A99="",0,(IF(ISNUMBER(SEP_26!G99),SEP_26!G99,0)+IF(ISNUMBER(OCT_26!G99),OCT_26!G99,0)+IF(ISNUMBER(NOV_26!G99),NOV_26!G99,0))/3)</f>
        <v>0</v>
      </c>
      <c r="N99" s="64">
        <f t="shared" si="16"/>
        <v>0</v>
      </c>
      <c r="O99" s="64">
        <f t="shared" si="17"/>
        <v>0</v>
      </c>
      <c r="P99" s="64">
        <f t="shared" si="18"/>
        <v>0</v>
      </c>
      <c r="Q99" s="65" t="str">
        <f t="shared" si="19"/>
        <v/>
      </c>
      <c r="R99" s="66" t="str">
        <f t="shared" si="20"/>
        <v>OVERSTOCK</v>
      </c>
      <c r="S99" s="66" t="str">
        <f t="shared" si="21"/>
        <v>N/A</v>
      </c>
      <c r="T99" s="60"/>
    </row>
    <row r="100" spans="1:20" ht="16.5" customHeight="1" x14ac:dyDescent="0.35">
      <c r="A100" s="72" t="str">
        <f>IF(JAN_26!A100="","",JAN_26!A100)</f>
        <v>diprostene</v>
      </c>
      <c r="B100" s="72" t="str">
        <f>IF(JAN_26!B100="","",JAN_26!B100)</f>
        <v>amp</v>
      </c>
      <c r="C100" s="55">
        <f>IF(JAN_26!C100="","",JAN_26!C100)</f>
        <v>4500</v>
      </c>
      <c r="D100" s="55">
        <f>IF(OCT_26!A100="","",OCT_26!F100)</f>
        <v>0</v>
      </c>
      <c r="E100" s="61"/>
      <c r="F100" s="55">
        <f t="shared" si="11"/>
        <v>0</v>
      </c>
      <c r="G100" s="61"/>
      <c r="H100" s="61"/>
      <c r="I100" s="55">
        <f t="shared" si="12"/>
        <v>0</v>
      </c>
      <c r="J100" s="55" t="str">
        <f t="shared" si="13"/>
        <v/>
      </c>
      <c r="K100" s="55">
        <f t="shared" si="14"/>
        <v>0</v>
      </c>
      <c r="L100" s="55">
        <f t="shared" si="15"/>
        <v>0</v>
      </c>
      <c r="M100" s="67">
        <f>IF(A100="",0,(IF(ISNUMBER(SEP_26!G100),SEP_26!G100,0)+IF(ISNUMBER(OCT_26!G100),OCT_26!G100,0)+IF(ISNUMBER(NOV_26!G100),NOV_26!G100,0))/3)</f>
        <v>0</v>
      </c>
      <c r="N100" s="67">
        <f t="shared" si="16"/>
        <v>0</v>
      </c>
      <c r="O100" s="67">
        <f t="shared" si="17"/>
        <v>0</v>
      </c>
      <c r="P100" s="67">
        <f t="shared" si="18"/>
        <v>0</v>
      </c>
      <c r="Q100" s="68" t="str">
        <f t="shared" si="19"/>
        <v/>
      </c>
      <c r="R100" s="69" t="str">
        <f t="shared" si="20"/>
        <v>STOCKOUT</v>
      </c>
      <c r="S100" s="69" t="str">
        <f t="shared" si="21"/>
        <v>N/A</v>
      </c>
      <c r="T100" s="60"/>
    </row>
    <row r="101" spans="1:20" ht="16.5" customHeight="1" x14ac:dyDescent="0.35">
      <c r="A101" s="71" t="str">
        <f>IF(JAN_26!A101="","",JAN_26!A101)</f>
        <v>disposable gloves</v>
      </c>
      <c r="B101" s="71" t="str">
        <f>IF(JAN_26!B101="","",JAN_26!B101)</f>
        <v>box</v>
      </c>
      <c r="C101" s="53">
        <f>IF(JAN_26!C101="","",JAN_26!C101)</f>
        <v>100</v>
      </c>
      <c r="D101" s="53">
        <f>IF(OCT_26!A101="","",OCT_26!F101)</f>
        <v>300</v>
      </c>
      <c r="E101" s="61"/>
      <c r="F101" s="53">
        <f t="shared" si="11"/>
        <v>300</v>
      </c>
      <c r="G101" s="61"/>
      <c r="H101" s="61"/>
      <c r="I101" s="53">
        <f t="shared" si="12"/>
        <v>0</v>
      </c>
      <c r="J101" s="53" t="str">
        <f t="shared" si="13"/>
        <v/>
      </c>
      <c r="K101" s="53">
        <f t="shared" si="14"/>
        <v>0</v>
      </c>
      <c r="L101" s="53">
        <f t="shared" si="15"/>
        <v>30000</v>
      </c>
      <c r="M101" s="64">
        <f>IF(A101="",0,(IF(ISNUMBER(SEP_26!G101),SEP_26!G101,0)+IF(ISNUMBER(OCT_26!G101),OCT_26!G101,0)+IF(ISNUMBER(NOV_26!G101),NOV_26!G101,0))/3)</f>
        <v>0</v>
      </c>
      <c r="N101" s="64">
        <f t="shared" si="16"/>
        <v>0</v>
      </c>
      <c r="O101" s="64">
        <f t="shared" si="17"/>
        <v>0</v>
      </c>
      <c r="P101" s="64">
        <f t="shared" si="18"/>
        <v>0</v>
      </c>
      <c r="Q101" s="65" t="str">
        <f t="shared" si="19"/>
        <v/>
      </c>
      <c r="R101" s="66" t="str">
        <f t="shared" si="20"/>
        <v>OVERSTOCK</v>
      </c>
      <c r="S101" s="66" t="str">
        <f t="shared" si="21"/>
        <v>N/A</v>
      </c>
      <c r="T101" s="60"/>
    </row>
    <row r="102" spans="1:20" ht="16.5" customHeight="1" x14ac:dyDescent="0.35">
      <c r="A102" s="72" t="str">
        <f>IF(JAN_26!A102="","",JAN_26!A102)</f>
        <v>Disposable syringe 10ml</v>
      </c>
      <c r="B102" s="72" t="str">
        <f>IF(JAN_26!B102="","",JAN_26!B102)</f>
        <v>piece</v>
      </c>
      <c r="C102" s="55">
        <f>IF(JAN_26!C102="","",JAN_26!C102)</f>
        <v>100</v>
      </c>
      <c r="D102" s="55">
        <f>IF(OCT_26!A102="","",OCT_26!F102)</f>
        <v>18</v>
      </c>
      <c r="E102" s="61"/>
      <c r="F102" s="55">
        <f t="shared" si="11"/>
        <v>18</v>
      </c>
      <c r="G102" s="61"/>
      <c r="H102" s="61"/>
      <c r="I102" s="55">
        <f t="shared" si="12"/>
        <v>0</v>
      </c>
      <c r="J102" s="55" t="str">
        <f t="shared" si="13"/>
        <v/>
      </c>
      <c r="K102" s="55">
        <f t="shared" si="14"/>
        <v>0</v>
      </c>
      <c r="L102" s="55">
        <f t="shared" si="15"/>
        <v>1800</v>
      </c>
      <c r="M102" s="67">
        <f>IF(A102="",0,(IF(ISNUMBER(SEP_26!G102),SEP_26!G102,0)+IF(ISNUMBER(OCT_26!G102),OCT_26!G102,0)+IF(ISNUMBER(NOV_26!G102),NOV_26!G102,0))/3)</f>
        <v>0</v>
      </c>
      <c r="N102" s="67">
        <f t="shared" si="16"/>
        <v>0</v>
      </c>
      <c r="O102" s="67">
        <f t="shared" si="17"/>
        <v>0</v>
      </c>
      <c r="P102" s="67">
        <f t="shared" si="18"/>
        <v>0</v>
      </c>
      <c r="Q102" s="68" t="str">
        <f t="shared" si="19"/>
        <v/>
      </c>
      <c r="R102" s="69" t="str">
        <f t="shared" si="20"/>
        <v>OVERSTOCK</v>
      </c>
      <c r="S102" s="69" t="str">
        <f t="shared" si="21"/>
        <v>N/A</v>
      </c>
      <c r="T102" s="60"/>
    </row>
    <row r="103" spans="1:20" ht="16.5" customHeight="1" x14ac:dyDescent="0.35">
      <c r="A103" s="71" t="str">
        <f>IF(JAN_26!A103="","",JAN_26!A103)</f>
        <v>Disposable syringe 2.5ml</v>
      </c>
      <c r="B103" s="71" t="str">
        <f>IF(JAN_26!B103="","",JAN_26!B103)</f>
        <v>piece</v>
      </c>
      <c r="C103" s="53">
        <f>IF(JAN_26!C103="","",JAN_26!C103)</f>
        <v>100</v>
      </c>
      <c r="D103" s="53">
        <f>IF(OCT_26!A103="","",OCT_26!F103)</f>
        <v>157</v>
      </c>
      <c r="E103" s="61"/>
      <c r="F103" s="53">
        <f t="shared" si="11"/>
        <v>157</v>
      </c>
      <c r="G103" s="61"/>
      <c r="H103" s="61"/>
      <c r="I103" s="53">
        <f t="shared" si="12"/>
        <v>0</v>
      </c>
      <c r="J103" s="53" t="str">
        <f t="shared" si="13"/>
        <v/>
      </c>
      <c r="K103" s="53">
        <f t="shared" si="14"/>
        <v>0</v>
      </c>
      <c r="L103" s="53">
        <f t="shared" si="15"/>
        <v>15700</v>
      </c>
      <c r="M103" s="64">
        <f>IF(A103="",0,(IF(ISNUMBER(SEP_26!G103),SEP_26!G103,0)+IF(ISNUMBER(OCT_26!G103),OCT_26!G103,0)+IF(ISNUMBER(NOV_26!G103),NOV_26!G103,0))/3)</f>
        <v>0</v>
      </c>
      <c r="N103" s="64">
        <f t="shared" si="16"/>
        <v>0</v>
      </c>
      <c r="O103" s="64">
        <f t="shared" si="17"/>
        <v>0</v>
      </c>
      <c r="P103" s="64">
        <f t="shared" si="18"/>
        <v>0</v>
      </c>
      <c r="Q103" s="65" t="str">
        <f t="shared" si="19"/>
        <v/>
      </c>
      <c r="R103" s="66" t="str">
        <f t="shared" si="20"/>
        <v>OVERSTOCK</v>
      </c>
      <c r="S103" s="66" t="str">
        <f t="shared" si="21"/>
        <v>N/A</v>
      </c>
      <c r="T103" s="60"/>
    </row>
    <row r="104" spans="1:20" ht="16.5" customHeight="1" x14ac:dyDescent="0.35">
      <c r="A104" s="72" t="str">
        <f>IF(JAN_26!A104="","",JAN_26!A104)</f>
        <v>Disposable syringe 5ml</v>
      </c>
      <c r="B104" s="72" t="str">
        <f>IF(JAN_26!B104="","",JAN_26!B104)</f>
        <v>piece</v>
      </c>
      <c r="C104" s="55">
        <f>IF(JAN_26!C104="","",JAN_26!C104)</f>
        <v>100</v>
      </c>
      <c r="D104" s="55">
        <f>IF(OCT_26!A104="","",OCT_26!F104)</f>
        <v>128</v>
      </c>
      <c r="E104" s="61"/>
      <c r="F104" s="55">
        <f t="shared" si="11"/>
        <v>128</v>
      </c>
      <c r="G104" s="61"/>
      <c r="H104" s="61"/>
      <c r="I104" s="55">
        <f t="shared" si="12"/>
        <v>0</v>
      </c>
      <c r="J104" s="55" t="str">
        <f t="shared" si="13"/>
        <v/>
      </c>
      <c r="K104" s="55">
        <f t="shared" si="14"/>
        <v>0</v>
      </c>
      <c r="L104" s="55">
        <f t="shared" si="15"/>
        <v>12800</v>
      </c>
      <c r="M104" s="67">
        <f>IF(A104="",0,(IF(ISNUMBER(SEP_26!G104),SEP_26!G104,0)+IF(ISNUMBER(OCT_26!G104),OCT_26!G104,0)+IF(ISNUMBER(NOV_26!G104),NOV_26!G104,0))/3)</f>
        <v>0</v>
      </c>
      <c r="N104" s="67">
        <f t="shared" si="16"/>
        <v>0</v>
      </c>
      <c r="O104" s="67">
        <f t="shared" si="17"/>
        <v>0</v>
      </c>
      <c r="P104" s="67">
        <f t="shared" si="18"/>
        <v>0</v>
      </c>
      <c r="Q104" s="68" t="str">
        <f t="shared" si="19"/>
        <v/>
      </c>
      <c r="R104" s="69" t="str">
        <f t="shared" si="20"/>
        <v>OVERSTOCK</v>
      </c>
      <c r="S104" s="69" t="str">
        <f t="shared" si="21"/>
        <v>N/A</v>
      </c>
      <c r="T104" s="60"/>
    </row>
    <row r="105" spans="1:20" ht="16.5" customHeight="1" x14ac:dyDescent="0.35">
      <c r="A105" s="71" t="str">
        <f>IF(JAN_26!A105="","",JAN_26!A105)</f>
        <v>distem</v>
      </c>
      <c r="B105" s="71" t="str">
        <f>IF(JAN_26!B105="","",JAN_26!B105)</f>
        <v>tablet</v>
      </c>
      <c r="C105" s="53">
        <f>IF(JAN_26!C105="","",JAN_26!C105)</f>
        <v>90</v>
      </c>
      <c r="D105" s="53">
        <f>IF(OCT_26!A105="","",OCT_26!F105)</f>
        <v>0</v>
      </c>
      <c r="E105" s="61"/>
      <c r="F105" s="53">
        <f t="shared" si="11"/>
        <v>0</v>
      </c>
      <c r="G105" s="61"/>
      <c r="H105" s="61"/>
      <c r="I105" s="53">
        <f t="shared" si="12"/>
        <v>0</v>
      </c>
      <c r="J105" s="53" t="str">
        <f t="shared" si="13"/>
        <v/>
      </c>
      <c r="K105" s="53">
        <f t="shared" si="14"/>
        <v>0</v>
      </c>
      <c r="L105" s="53">
        <f t="shared" si="15"/>
        <v>0</v>
      </c>
      <c r="M105" s="64">
        <f>IF(A105="",0,(IF(ISNUMBER(SEP_26!G105),SEP_26!G105,0)+IF(ISNUMBER(OCT_26!G105),OCT_26!G105,0)+IF(ISNUMBER(NOV_26!G105),NOV_26!G105,0))/3)</f>
        <v>0</v>
      </c>
      <c r="N105" s="64">
        <f t="shared" si="16"/>
        <v>0</v>
      </c>
      <c r="O105" s="64">
        <f t="shared" si="17"/>
        <v>0</v>
      </c>
      <c r="P105" s="64">
        <f t="shared" si="18"/>
        <v>0</v>
      </c>
      <c r="Q105" s="65" t="str">
        <f t="shared" si="19"/>
        <v/>
      </c>
      <c r="R105" s="66" t="str">
        <f t="shared" si="20"/>
        <v>STOCKOUT</v>
      </c>
      <c r="S105" s="66" t="str">
        <f t="shared" si="21"/>
        <v>N/A</v>
      </c>
      <c r="T105" s="60"/>
    </row>
    <row r="106" spans="1:20" ht="16.5" customHeight="1" x14ac:dyDescent="0.35">
      <c r="A106" s="72" t="str">
        <f>IF(JAN_26!A106="","",JAN_26!A106)</f>
        <v>dolospam</v>
      </c>
      <c r="B106" s="72" t="str">
        <f>IF(JAN_26!B106="","",JAN_26!B106)</f>
        <v>tabs</v>
      </c>
      <c r="C106" s="55">
        <f>IF(JAN_26!C106="","",JAN_26!C106)</f>
        <v>200</v>
      </c>
      <c r="D106" s="55">
        <f>IF(OCT_26!A106="","",OCT_26!F106)</f>
        <v>0</v>
      </c>
      <c r="E106" s="61"/>
      <c r="F106" s="55">
        <f t="shared" si="11"/>
        <v>0</v>
      </c>
      <c r="G106" s="61"/>
      <c r="H106" s="61"/>
      <c r="I106" s="55">
        <f t="shared" si="12"/>
        <v>0</v>
      </c>
      <c r="J106" s="55" t="str">
        <f t="shared" si="13"/>
        <v/>
      </c>
      <c r="K106" s="55">
        <f t="shared" si="14"/>
        <v>0</v>
      </c>
      <c r="L106" s="55">
        <f t="shared" si="15"/>
        <v>0</v>
      </c>
      <c r="M106" s="67">
        <f>IF(A106="",0,(IF(ISNUMBER(SEP_26!G106),SEP_26!G106,0)+IF(ISNUMBER(OCT_26!G106),OCT_26!G106,0)+IF(ISNUMBER(NOV_26!G106),NOV_26!G106,0))/3)</f>
        <v>0</v>
      </c>
      <c r="N106" s="67">
        <f t="shared" si="16"/>
        <v>0</v>
      </c>
      <c r="O106" s="67">
        <f t="shared" si="17"/>
        <v>0</v>
      </c>
      <c r="P106" s="67">
        <f t="shared" si="18"/>
        <v>0</v>
      </c>
      <c r="Q106" s="68" t="str">
        <f t="shared" si="19"/>
        <v/>
      </c>
      <c r="R106" s="69" t="str">
        <f t="shared" si="20"/>
        <v>STOCKOUT</v>
      </c>
      <c r="S106" s="69" t="str">
        <f t="shared" si="21"/>
        <v>N/A</v>
      </c>
      <c r="T106" s="60"/>
    </row>
    <row r="107" spans="1:20" ht="16.5" customHeight="1" x14ac:dyDescent="0.35">
      <c r="A107" s="71" t="str">
        <f>IF(JAN_26!A107="","",JAN_26!A107)</f>
        <v>Doxycicline</v>
      </c>
      <c r="B107" s="71" t="str">
        <f>IF(JAN_26!B107="","",JAN_26!B107)</f>
        <v>tablet</v>
      </c>
      <c r="C107" s="53">
        <f>IF(JAN_26!C107="","",JAN_26!C107)</f>
        <v>30</v>
      </c>
      <c r="D107" s="53">
        <f>IF(OCT_26!A107="","",OCT_26!F107)</f>
        <v>390</v>
      </c>
      <c r="E107" s="61"/>
      <c r="F107" s="53">
        <f t="shared" si="11"/>
        <v>390</v>
      </c>
      <c r="G107" s="61"/>
      <c r="H107" s="61"/>
      <c r="I107" s="53">
        <f t="shared" si="12"/>
        <v>0</v>
      </c>
      <c r="J107" s="53" t="str">
        <f t="shared" si="13"/>
        <v/>
      </c>
      <c r="K107" s="53">
        <f t="shared" si="14"/>
        <v>0</v>
      </c>
      <c r="L107" s="53">
        <f t="shared" si="15"/>
        <v>11700</v>
      </c>
      <c r="M107" s="64">
        <f>IF(A107="",0,(IF(ISNUMBER(SEP_26!G107),SEP_26!G107,0)+IF(ISNUMBER(OCT_26!G107),OCT_26!G107,0)+IF(ISNUMBER(NOV_26!G107),NOV_26!G107,0))/3)</f>
        <v>0</v>
      </c>
      <c r="N107" s="64">
        <f t="shared" si="16"/>
        <v>0</v>
      </c>
      <c r="O107" s="64">
        <f t="shared" si="17"/>
        <v>0</v>
      </c>
      <c r="P107" s="64">
        <f t="shared" si="18"/>
        <v>0</v>
      </c>
      <c r="Q107" s="65" t="str">
        <f t="shared" si="19"/>
        <v/>
      </c>
      <c r="R107" s="66" t="str">
        <f t="shared" si="20"/>
        <v>OVERSTOCK</v>
      </c>
      <c r="S107" s="66" t="str">
        <f t="shared" si="21"/>
        <v>N/A</v>
      </c>
      <c r="T107" s="60"/>
    </row>
    <row r="108" spans="1:20" ht="16.5" customHeight="1" x14ac:dyDescent="0.35">
      <c r="A108" s="72" t="str">
        <f>IF(JAN_26!A108="","",JAN_26!A108)</f>
        <v>Drip set</v>
      </c>
      <c r="B108" s="72" t="str">
        <f>IF(JAN_26!B108="","",JAN_26!B108)</f>
        <v>Item</v>
      </c>
      <c r="C108" s="55">
        <f>IF(JAN_26!C108="","",JAN_26!C108)</f>
        <v>300</v>
      </c>
      <c r="D108" s="55">
        <f>IF(OCT_26!A108="","",OCT_26!F108)</f>
        <v>76</v>
      </c>
      <c r="E108" s="61"/>
      <c r="F108" s="55">
        <f t="shared" si="11"/>
        <v>76</v>
      </c>
      <c r="G108" s="61"/>
      <c r="H108" s="61"/>
      <c r="I108" s="55">
        <f t="shared" si="12"/>
        <v>0</v>
      </c>
      <c r="J108" s="55" t="str">
        <f t="shared" si="13"/>
        <v/>
      </c>
      <c r="K108" s="55">
        <f t="shared" si="14"/>
        <v>0</v>
      </c>
      <c r="L108" s="55">
        <f t="shared" si="15"/>
        <v>22800</v>
      </c>
      <c r="M108" s="67">
        <f>IF(A108="",0,(IF(ISNUMBER(SEP_26!G108),SEP_26!G108,0)+IF(ISNUMBER(OCT_26!G108),OCT_26!G108,0)+IF(ISNUMBER(NOV_26!G108),NOV_26!G108,0))/3)</f>
        <v>0</v>
      </c>
      <c r="N108" s="67">
        <f t="shared" si="16"/>
        <v>0</v>
      </c>
      <c r="O108" s="67">
        <f t="shared" si="17"/>
        <v>0</v>
      </c>
      <c r="P108" s="67">
        <f t="shared" si="18"/>
        <v>0</v>
      </c>
      <c r="Q108" s="68" t="str">
        <f t="shared" si="19"/>
        <v/>
      </c>
      <c r="R108" s="69" t="str">
        <f t="shared" si="20"/>
        <v>OVERSTOCK</v>
      </c>
      <c r="S108" s="69" t="str">
        <f t="shared" si="21"/>
        <v>N/A</v>
      </c>
      <c r="T108" s="60"/>
    </row>
    <row r="109" spans="1:20" ht="16.5" customHeight="1" x14ac:dyDescent="0.35">
      <c r="A109" s="71" t="str">
        <f>IF(JAN_26!A109="","",JAN_26!A109)</f>
        <v>Drug envelope</v>
      </c>
      <c r="B109" s="71" t="str">
        <f>IF(JAN_26!B109="","",JAN_26!B109)</f>
        <v>item</v>
      </c>
      <c r="C109" s="53" t="str">
        <f>IF(JAN_26!C109="","",JAN_26!C109)</f>
        <v/>
      </c>
      <c r="D109" s="53">
        <f>IF(OCT_26!A109="","",OCT_26!F109)</f>
        <v>0</v>
      </c>
      <c r="E109" s="61"/>
      <c r="F109" s="53">
        <f t="shared" si="11"/>
        <v>0</v>
      </c>
      <c r="G109" s="61"/>
      <c r="H109" s="61"/>
      <c r="I109" s="53">
        <f t="shared" si="12"/>
        <v>0</v>
      </c>
      <c r="J109" s="53" t="str">
        <f t="shared" si="13"/>
        <v/>
      </c>
      <c r="K109" s="53">
        <f t="shared" si="14"/>
        <v>0</v>
      </c>
      <c r="L109" s="53">
        <f t="shared" si="15"/>
        <v>0</v>
      </c>
      <c r="M109" s="64">
        <f>IF(A109="",0,(IF(ISNUMBER(SEP_26!G109),SEP_26!G109,0)+IF(ISNUMBER(OCT_26!G109),OCT_26!G109,0)+IF(ISNUMBER(NOV_26!G109),NOV_26!G109,0))/3)</f>
        <v>0</v>
      </c>
      <c r="N109" s="64">
        <f t="shared" si="16"/>
        <v>0</v>
      </c>
      <c r="O109" s="64">
        <f t="shared" si="17"/>
        <v>0</v>
      </c>
      <c r="P109" s="64">
        <f t="shared" si="18"/>
        <v>0</v>
      </c>
      <c r="Q109" s="65" t="str">
        <f t="shared" si="19"/>
        <v/>
      </c>
      <c r="R109" s="66" t="str">
        <f t="shared" si="20"/>
        <v>STOCKOUT</v>
      </c>
      <c r="S109" s="66" t="str">
        <f t="shared" si="21"/>
        <v>N/A</v>
      </c>
      <c r="T109" s="60"/>
    </row>
    <row r="110" spans="1:20" ht="16.5" customHeight="1" x14ac:dyDescent="0.35">
      <c r="A110" s="72" t="str">
        <f>IF(JAN_26!A110="","",JAN_26!A110)</f>
        <v>Duphalax (Microlax)</v>
      </c>
      <c r="B110" s="72" t="str">
        <f>IF(JAN_26!B110="","",JAN_26!B110)</f>
        <v>sachet</v>
      </c>
      <c r="C110" s="55">
        <f>IF(JAN_26!C110="","",JAN_26!C110)</f>
        <v>250</v>
      </c>
      <c r="D110" s="55">
        <f>IF(OCT_26!A110="","",OCT_26!F110)</f>
        <v>0</v>
      </c>
      <c r="E110" s="61"/>
      <c r="F110" s="55">
        <f t="shared" si="11"/>
        <v>0</v>
      </c>
      <c r="G110" s="61"/>
      <c r="H110" s="61"/>
      <c r="I110" s="55">
        <f t="shared" si="12"/>
        <v>0</v>
      </c>
      <c r="J110" s="55" t="str">
        <f t="shared" si="13"/>
        <v/>
      </c>
      <c r="K110" s="55">
        <f t="shared" si="14"/>
        <v>0</v>
      </c>
      <c r="L110" s="55">
        <f t="shared" si="15"/>
        <v>0</v>
      </c>
      <c r="M110" s="67">
        <f>IF(A110="",0,(IF(ISNUMBER(SEP_26!G110),SEP_26!G110,0)+IF(ISNUMBER(OCT_26!G110),OCT_26!G110,0)+IF(ISNUMBER(NOV_26!G110),NOV_26!G110,0))/3)</f>
        <v>0</v>
      </c>
      <c r="N110" s="67">
        <f t="shared" si="16"/>
        <v>0</v>
      </c>
      <c r="O110" s="67">
        <f t="shared" si="17"/>
        <v>0</v>
      </c>
      <c r="P110" s="67">
        <f t="shared" si="18"/>
        <v>0</v>
      </c>
      <c r="Q110" s="68" t="str">
        <f t="shared" si="19"/>
        <v/>
      </c>
      <c r="R110" s="69" t="str">
        <f t="shared" si="20"/>
        <v>STOCKOUT</v>
      </c>
      <c r="S110" s="69" t="str">
        <f t="shared" si="21"/>
        <v>N/A</v>
      </c>
      <c r="T110" s="60"/>
    </row>
    <row r="111" spans="1:20" ht="16.5" customHeight="1" x14ac:dyDescent="0.35">
      <c r="A111" s="71" t="str">
        <f>IF(JAN_26!A111="","",JAN_26!A111)</f>
        <v>Entamizole</v>
      </c>
      <c r="B111" s="71" t="str">
        <f>IF(JAN_26!B111="","",JAN_26!B111)</f>
        <v>tab</v>
      </c>
      <c r="C111" s="53">
        <f>IF(JAN_26!C111="","",JAN_26!C111)</f>
        <v>110</v>
      </c>
      <c r="D111" s="53">
        <f>IF(OCT_26!A111="","",OCT_26!F111)</f>
        <v>0</v>
      </c>
      <c r="E111" s="61"/>
      <c r="F111" s="53">
        <f t="shared" si="11"/>
        <v>0</v>
      </c>
      <c r="G111" s="61"/>
      <c r="H111" s="61"/>
      <c r="I111" s="53">
        <f t="shared" si="12"/>
        <v>0</v>
      </c>
      <c r="J111" s="53" t="str">
        <f t="shared" si="13"/>
        <v/>
      </c>
      <c r="K111" s="53">
        <f t="shared" si="14"/>
        <v>0</v>
      </c>
      <c r="L111" s="53">
        <f t="shared" si="15"/>
        <v>0</v>
      </c>
      <c r="M111" s="64">
        <f>IF(A111="",0,(IF(ISNUMBER(SEP_26!G111),SEP_26!G111,0)+IF(ISNUMBER(OCT_26!G111),OCT_26!G111,0)+IF(ISNUMBER(NOV_26!G111),NOV_26!G111,0))/3)</f>
        <v>0</v>
      </c>
      <c r="N111" s="64">
        <f t="shared" si="16"/>
        <v>0</v>
      </c>
      <c r="O111" s="64">
        <f t="shared" si="17"/>
        <v>0</v>
      </c>
      <c r="P111" s="64">
        <f t="shared" si="18"/>
        <v>0</v>
      </c>
      <c r="Q111" s="65" t="str">
        <f t="shared" si="19"/>
        <v/>
      </c>
      <c r="R111" s="66" t="str">
        <f t="shared" si="20"/>
        <v>STOCKOUT</v>
      </c>
      <c r="S111" s="66" t="str">
        <f t="shared" si="21"/>
        <v>N/A</v>
      </c>
      <c r="T111" s="60"/>
    </row>
    <row r="112" spans="1:20" ht="16.5" customHeight="1" x14ac:dyDescent="0.35">
      <c r="A112" s="72" t="str">
        <f>IF(JAN_26!A112="","",JAN_26!A112)</f>
        <v>ergometrin</v>
      </c>
      <c r="B112" s="72" t="str">
        <f>IF(JAN_26!B112="","",JAN_26!B112)</f>
        <v>amp</v>
      </c>
      <c r="C112" s="55">
        <f>IF(JAN_26!C112="","",JAN_26!C112)</f>
        <v>500</v>
      </c>
      <c r="D112" s="55">
        <f>IF(OCT_26!A112="","",OCT_26!F112)</f>
        <v>0</v>
      </c>
      <c r="E112" s="61"/>
      <c r="F112" s="55">
        <f t="shared" si="11"/>
        <v>0</v>
      </c>
      <c r="G112" s="61"/>
      <c r="H112" s="61"/>
      <c r="I112" s="55">
        <f t="shared" si="12"/>
        <v>0</v>
      </c>
      <c r="J112" s="55" t="str">
        <f t="shared" si="13"/>
        <v/>
      </c>
      <c r="K112" s="55">
        <f t="shared" si="14"/>
        <v>0</v>
      </c>
      <c r="L112" s="55">
        <f t="shared" si="15"/>
        <v>0</v>
      </c>
      <c r="M112" s="67">
        <f>IF(A112="",0,(IF(ISNUMBER(SEP_26!G112),SEP_26!G112,0)+IF(ISNUMBER(OCT_26!G112),OCT_26!G112,0)+IF(ISNUMBER(NOV_26!G112),NOV_26!G112,0))/3)</f>
        <v>0</v>
      </c>
      <c r="N112" s="67">
        <f t="shared" si="16"/>
        <v>0</v>
      </c>
      <c r="O112" s="67">
        <f t="shared" si="17"/>
        <v>0</v>
      </c>
      <c r="P112" s="67">
        <f t="shared" si="18"/>
        <v>0</v>
      </c>
      <c r="Q112" s="68" t="str">
        <f t="shared" si="19"/>
        <v/>
      </c>
      <c r="R112" s="69" t="str">
        <f t="shared" si="20"/>
        <v>STOCKOUT</v>
      </c>
      <c r="S112" s="69" t="str">
        <f t="shared" si="21"/>
        <v>N/A</v>
      </c>
      <c r="T112" s="60"/>
    </row>
    <row r="113" spans="1:20" ht="16.5" customHeight="1" x14ac:dyDescent="0.35">
      <c r="A113" s="71" t="str">
        <f>IF(JAN_26!A113="","",JAN_26!A113)</f>
        <v>Erythromycin</v>
      </c>
      <c r="B113" s="71" t="str">
        <f>IF(JAN_26!B113="","",JAN_26!B113)</f>
        <v>inj</v>
      </c>
      <c r="C113" s="53">
        <f>IF(JAN_26!C113="","",JAN_26!C113)</f>
        <v>500</v>
      </c>
      <c r="D113" s="53">
        <f>IF(OCT_26!A113="","",OCT_26!F113)</f>
        <v>0</v>
      </c>
      <c r="E113" s="61"/>
      <c r="F113" s="53">
        <f t="shared" si="11"/>
        <v>0</v>
      </c>
      <c r="G113" s="61"/>
      <c r="H113" s="61"/>
      <c r="I113" s="53">
        <f t="shared" si="12"/>
        <v>0</v>
      </c>
      <c r="J113" s="53" t="str">
        <f t="shared" si="13"/>
        <v/>
      </c>
      <c r="K113" s="53">
        <f t="shared" si="14"/>
        <v>0</v>
      </c>
      <c r="L113" s="53">
        <f t="shared" si="15"/>
        <v>0</v>
      </c>
      <c r="M113" s="64">
        <f>IF(A113="",0,(IF(ISNUMBER(SEP_26!G113),SEP_26!G113,0)+IF(ISNUMBER(OCT_26!G113),OCT_26!G113,0)+IF(ISNUMBER(NOV_26!G113),NOV_26!G113,0))/3)</f>
        <v>0</v>
      </c>
      <c r="N113" s="64">
        <f t="shared" si="16"/>
        <v>0</v>
      </c>
      <c r="O113" s="64">
        <f t="shared" si="17"/>
        <v>0</v>
      </c>
      <c r="P113" s="64">
        <f t="shared" si="18"/>
        <v>0</v>
      </c>
      <c r="Q113" s="65" t="str">
        <f t="shared" si="19"/>
        <v/>
      </c>
      <c r="R113" s="66" t="str">
        <f t="shared" si="20"/>
        <v>STOCKOUT</v>
      </c>
      <c r="S113" s="66" t="str">
        <f t="shared" si="21"/>
        <v>N/A</v>
      </c>
      <c r="T113" s="60"/>
    </row>
    <row r="114" spans="1:20" ht="16.5" customHeight="1" x14ac:dyDescent="0.35">
      <c r="A114" s="72" t="str">
        <f>IF(JAN_26!A114="","",JAN_26!A114)</f>
        <v>Erythromycine 500mg</v>
      </c>
      <c r="B114" s="72" t="str">
        <f>IF(JAN_26!B114="","",JAN_26!B114)</f>
        <v>tabs</v>
      </c>
      <c r="C114" s="55">
        <f>IF(JAN_26!C114="","",JAN_26!C114)</f>
        <v>80</v>
      </c>
      <c r="D114" s="55">
        <f>IF(OCT_26!A114="","",OCT_26!F114)</f>
        <v>150</v>
      </c>
      <c r="E114" s="61"/>
      <c r="F114" s="55">
        <f t="shared" si="11"/>
        <v>150</v>
      </c>
      <c r="G114" s="61"/>
      <c r="H114" s="61"/>
      <c r="I114" s="55">
        <f t="shared" si="12"/>
        <v>0</v>
      </c>
      <c r="J114" s="55" t="str">
        <f t="shared" si="13"/>
        <v/>
      </c>
      <c r="K114" s="55">
        <f t="shared" si="14"/>
        <v>0</v>
      </c>
      <c r="L114" s="55">
        <f t="shared" si="15"/>
        <v>12000</v>
      </c>
      <c r="M114" s="67">
        <f>IF(A114="",0,(IF(ISNUMBER(SEP_26!G114),SEP_26!G114,0)+IF(ISNUMBER(OCT_26!G114),OCT_26!G114,0)+IF(ISNUMBER(NOV_26!G114),NOV_26!G114,0))/3)</f>
        <v>0</v>
      </c>
      <c r="N114" s="67">
        <f t="shared" si="16"/>
        <v>0</v>
      </c>
      <c r="O114" s="67">
        <f t="shared" si="17"/>
        <v>0</v>
      </c>
      <c r="P114" s="67">
        <f t="shared" si="18"/>
        <v>0</v>
      </c>
      <c r="Q114" s="68" t="str">
        <f t="shared" si="19"/>
        <v/>
      </c>
      <c r="R114" s="69" t="str">
        <f t="shared" si="20"/>
        <v>OVERSTOCK</v>
      </c>
      <c r="S114" s="69" t="str">
        <f t="shared" si="21"/>
        <v>N/A</v>
      </c>
      <c r="T114" s="60"/>
    </row>
    <row r="115" spans="1:20" ht="16.5" customHeight="1" x14ac:dyDescent="0.35">
      <c r="A115" s="71" t="str">
        <f>IF(JAN_26!A115="","",JAN_26!A115)</f>
        <v>FENA</v>
      </c>
      <c r="B115" s="71" t="str">
        <f>IF(JAN_26!B115="","",JAN_26!B115)</f>
        <v>tabs</v>
      </c>
      <c r="C115" s="53">
        <f>IF(JAN_26!C115="","",JAN_26!C115)</f>
        <v>200</v>
      </c>
      <c r="D115" s="53">
        <f>IF(OCT_26!A115="","",OCT_26!F115)</f>
        <v>0</v>
      </c>
      <c r="E115" s="61"/>
      <c r="F115" s="53">
        <f t="shared" si="11"/>
        <v>0</v>
      </c>
      <c r="G115" s="61"/>
      <c r="H115" s="61"/>
      <c r="I115" s="53">
        <f t="shared" si="12"/>
        <v>0</v>
      </c>
      <c r="J115" s="53" t="str">
        <f t="shared" si="13"/>
        <v/>
      </c>
      <c r="K115" s="53">
        <f t="shared" si="14"/>
        <v>0</v>
      </c>
      <c r="L115" s="53">
        <f t="shared" si="15"/>
        <v>0</v>
      </c>
      <c r="M115" s="64">
        <f>IF(A115="",0,(IF(ISNUMBER(SEP_26!G115),SEP_26!G115,0)+IF(ISNUMBER(OCT_26!G115),OCT_26!G115,0)+IF(ISNUMBER(NOV_26!G115),NOV_26!G115,0))/3)</f>
        <v>0</v>
      </c>
      <c r="N115" s="64">
        <f t="shared" si="16"/>
        <v>0</v>
      </c>
      <c r="O115" s="64">
        <f t="shared" si="17"/>
        <v>0</v>
      </c>
      <c r="P115" s="64">
        <f t="shared" si="18"/>
        <v>0</v>
      </c>
      <c r="Q115" s="65" t="str">
        <f t="shared" si="19"/>
        <v/>
      </c>
      <c r="R115" s="66" t="str">
        <f t="shared" si="20"/>
        <v>STOCKOUT</v>
      </c>
      <c r="S115" s="66" t="str">
        <f t="shared" si="21"/>
        <v>N/A</v>
      </c>
      <c r="T115" s="60"/>
    </row>
    <row r="116" spans="1:20" ht="16.5" customHeight="1" x14ac:dyDescent="0.35">
      <c r="A116" s="72" t="str">
        <f>IF(JAN_26!A116="","",JAN_26!A116)</f>
        <v>Ferosulphate</v>
      </c>
      <c r="B116" s="72" t="str">
        <f>IF(JAN_26!B116="","",JAN_26!B116)</f>
        <v>tab</v>
      </c>
      <c r="C116" s="55">
        <f>IF(JAN_26!C116="","",JAN_26!C116)</f>
        <v>10</v>
      </c>
      <c r="D116" s="55">
        <f>IF(OCT_26!A116="","",OCT_26!F116)</f>
        <v>0</v>
      </c>
      <c r="E116" s="61"/>
      <c r="F116" s="55">
        <f t="shared" si="11"/>
        <v>0</v>
      </c>
      <c r="G116" s="61"/>
      <c r="H116" s="61"/>
      <c r="I116" s="55">
        <f t="shared" si="12"/>
        <v>0</v>
      </c>
      <c r="J116" s="55" t="str">
        <f t="shared" si="13"/>
        <v/>
      </c>
      <c r="K116" s="55">
        <f t="shared" si="14"/>
        <v>0</v>
      </c>
      <c r="L116" s="55">
        <f t="shared" si="15"/>
        <v>0</v>
      </c>
      <c r="M116" s="67">
        <f>IF(A116="",0,(IF(ISNUMBER(SEP_26!G116),SEP_26!G116,0)+IF(ISNUMBER(OCT_26!G116),OCT_26!G116,0)+IF(ISNUMBER(NOV_26!G116),NOV_26!G116,0))/3)</f>
        <v>0</v>
      </c>
      <c r="N116" s="67">
        <f t="shared" si="16"/>
        <v>0</v>
      </c>
      <c r="O116" s="67">
        <f t="shared" si="17"/>
        <v>0</v>
      </c>
      <c r="P116" s="67">
        <f t="shared" si="18"/>
        <v>0</v>
      </c>
      <c r="Q116" s="68" t="str">
        <f t="shared" si="19"/>
        <v/>
      </c>
      <c r="R116" s="69" t="str">
        <f t="shared" si="20"/>
        <v>STOCKOUT</v>
      </c>
      <c r="S116" s="69" t="str">
        <f t="shared" si="21"/>
        <v>N/A</v>
      </c>
      <c r="T116" s="60"/>
    </row>
    <row r="117" spans="1:20" ht="16.5" customHeight="1" x14ac:dyDescent="0.35">
      <c r="A117" s="71" t="str">
        <f>IF(JAN_26!A117="","",JAN_26!A117)</f>
        <v>ferrous sulfate</v>
      </c>
      <c r="B117" s="71" t="str">
        <f>IF(JAN_26!B117="","",JAN_26!B117)</f>
        <v>tab</v>
      </c>
      <c r="C117" s="53">
        <f>IF(JAN_26!C117="","",JAN_26!C117)</f>
        <v>10</v>
      </c>
      <c r="D117" s="53">
        <f>IF(OCT_26!A117="","",OCT_26!F117)</f>
        <v>0</v>
      </c>
      <c r="E117" s="61"/>
      <c r="F117" s="53">
        <f t="shared" si="11"/>
        <v>0</v>
      </c>
      <c r="G117" s="61"/>
      <c r="H117" s="61"/>
      <c r="I117" s="53">
        <f t="shared" si="12"/>
        <v>0</v>
      </c>
      <c r="J117" s="53" t="str">
        <f t="shared" si="13"/>
        <v/>
      </c>
      <c r="K117" s="53">
        <f t="shared" si="14"/>
        <v>0</v>
      </c>
      <c r="L117" s="53">
        <f t="shared" si="15"/>
        <v>0</v>
      </c>
      <c r="M117" s="64">
        <f>IF(A117="",0,(IF(ISNUMBER(SEP_26!G117),SEP_26!G117,0)+IF(ISNUMBER(OCT_26!G117),OCT_26!G117,0)+IF(ISNUMBER(NOV_26!G117),NOV_26!G117,0))/3)</f>
        <v>0</v>
      </c>
      <c r="N117" s="64">
        <f t="shared" si="16"/>
        <v>0</v>
      </c>
      <c r="O117" s="64">
        <f t="shared" si="17"/>
        <v>0</v>
      </c>
      <c r="P117" s="64">
        <f t="shared" si="18"/>
        <v>0</v>
      </c>
      <c r="Q117" s="65" t="str">
        <f t="shared" si="19"/>
        <v/>
      </c>
      <c r="R117" s="66" t="str">
        <f t="shared" si="20"/>
        <v>STOCKOUT</v>
      </c>
      <c r="S117" s="66" t="str">
        <f t="shared" si="21"/>
        <v>N/A</v>
      </c>
      <c r="T117" s="60"/>
    </row>
    <row r="118" spans="1:20" ht="16.5" customHeight="1" x14ac:dyDescent="0.35">
      <c r="A118" s="72" t="str">
        <f>IF(JAN_26!A118="","",JAN_26!A118)</f>
        <v>files</v>
      </c>
      <c r="B118" s="72" t="str">
        <f>IF(JAN_26!B118="","",JAN_26!B118)</f>
        <v>item</v>
      </c>
      <c r="C118" s="55">
        <f>IF(JAN_26!C118="","",JAN_26!C118)</f>
        <v>1000</v>
      </c>
      <c r="D118" s="55">
        <f>IF(OCT_26!A118="","",OCT_26!F118)</f>
        <v>0</v>
      </c>
      <c r="E118" s="61"/>
      <c r="F118" s="55">
        <f t="shared" si="11"/>
        <v>0</v>
      </c>
      <c r="G118" s="61"/>
      <c r="H118" s="61"/>
      <c r="I118" s="55">
        <f t="shared" si="12"/>
        <v>0</v>
      </c>
      <c r="J118" s="55" t="str">
        <f t="shared" si="13"/>
        <v/>
      </c>
      <c r="K118" s="55">
        <f t="shared" si="14"/>
        <v>0</v>
      </c>
      <c r="L118" s="55">
        <f t="shared" si="15"/>
        <v>0</v>
      </c>
      <c r="M118" s="67">
        <f>IF(A118="",0,(IF(ISNUMBER(SEP_26!G118),SEP_26!G118,0)+IF(ISNUMBER(OCT_26!G118),OCT_26!G118,0)+IF(ISNUMBER(NOV_26!G118),NOV_26!G118,0))/3)</f>
        <v>0</v>
      </c>
      <c r="N118" s="67">
        <f t="shared" si="16"/>
        <v>0</v>
      </c>
      <c r="O118" s="67">
        <f t="shared" si="17"/>
        <v>0</v>
      </c>
      <c r="P118" s="67">
        <f t="shared" si="18"/>
        <v>0</v>
      </c>
      <c r="Q118" s="68" t="str">
        <f t="shared" si="19"/>
        <v/>
      </c>
      <c r="R118" s="69" t="str">
        <f t="shared" si="20"/>
        <v>STOCKOUT</v>
      </c>
      <c r="S118" s="69" t="str">
        <f t="shared" si="21"/>
        <v>N/A</v>
      </c>
      <c r="T118" s="60"/>
    </row>
    <row r="119" spans="1:20" ht="16.5" customHeight="1" x14ac:dyDescent="0.35">
      <c r="A119" s="71" t="str">
        <f>IF(JAN_26!A119="","",JAN_26!A119)</f>
        <v>Fluconazole 200mg</v>
      </c>
      <c r="B119" s="71" t="str">
        <f>IF(JAN_26!B119="","",JAN_26!B119)</f>
        <v>tablet</v>
      </c>
      <c r="C119" s="53">
        <f>IF(JAN_26!C119="","",JAN_26!C119)</f>
        <v>400</v>
      </c>
      <c r="D119" s="53">
        <f>IF(OCT_26!A119="","",OCT_26!F119)</f>
        <v>0</v>
      </c>
      <c r="E119" s="61"/>
      <c r="F119" s="53">
        <f t="shared" si="11"/>
        <v>0</v>
      </c>
      <c r="G119" s="61"/>
      <c r="H119" s="61"/>
      <c r="I119" s="53">
        <f t="shared" si="12"/>
        <v>0</v>
      </c>
      <c r="J119" s="53" t="str">
        <f t="shared" si="13"/>
        <v/>
      </c>
      <c r="K119" s="53">
        <f t="shared" si="14"/>
        <v>0</v>
      </c>
      <c r="L119" s="53">
        <f t="shared" si="15"/>
        <v>0</v>
      </c>
      <c r="M119" s="64">
        <f>IF(A119="",0,(IF(ISNUMBER(SEP_26!G119),SEP_26!G119,0)+IF(ISNUMBER(OCT_26!G119),OCT_26!G119,0)+IF(ISNUMBER(NOV_26!G119),NOV_26!G119,0))/3)</f>
        <v>0</v>
      </c>
      <c r="N119" s="64">
        <f t="shared" si="16"/>
        <v>0</v>
      </c>
      <c r="O119" s="64">
        <f t="shared" si="17"/>
        <v>0</v>
      </c>
      <c r="P119" s="64">
        <f t="shared" si="18"/>
        <v>0</v>
      </c>
      <c r="Q119" s="65" t="str">
        <f t="shared" si="19"/>
        <v/>
      </c>
      <c r="R119" s="66" t="str">
        <f t="shared" si="20"/>
        <v>STOCKOUT</v>
      </c>
      <c r="S119" s="66" t="str">
        <f t="shared" si="21"/>
        <v>N/A</v>
      </c>
      <c r="T119" s="60"/>
    </row>
    <row r="120" spans="1:20" ht="16.5" customHeight="1" x14ac:dyDescent="0.35">
      <c r="A120" s="72" t="str">
        <f>IF(JAN_26!A120="","",JAN_26!A120)</f>
        <v>Fluconazole syrup</v>
      </c>
      <c r="B120" s="72" t="str">
        <f>IF(JAN_26!B120="","",JAN_26!B120)</f>
        <v>syrup</v>
      </c>
      <c r="C120" s="55">
        <f>IF(JAN_26!C120="","",JAN_26!C120)</f>
        <v>2150</v>
      </c>
      <c r="D120" s="55">
        <f>IF(OCT_26!A120="","",OCT_26!F120)</f>
        <v>0</v>
      </c>
      <c r="E120" s="61"/>
      <c r="F120" s="55">
        <f t="shared" si="11"/>
        <v>0</v>
      </c>
      <c r="G120" s="61"/>
      <c r="H120" s="61"/>
      <c r="I120" s="55">
        <f t="shared" si="12"/>
        <v>0</v>
      </c>
      <c r="J120" s="55" t="str">
        <f t="shared" si="13"/>
        <v/>
      </c>
      <c r="K120" s="55">
        <f t="shared" si="14"/>
        <v>0</v>
      </c>
      <c r="L120" s="55">
        <f t="shared" si="15"/>
        <v>0</v>
      </c>
      <c r="M120" s="67">
        <f>IF(A120="",0,(IF(ISNUMBER(SEP_26!G120),SEP_26!G120,0)+IF(ISNUMBER(OCT_26!G120),OCT_26!G120,0)+IF(ISNUMBER(NOV_26!G120),NOV_26!G120,0))/3)</f>
        <v>0</v>
      </c>
      <c r="N120" s="67">
        <f t="shared" si="16"/>
        <v>0</v>
      </c>
      <c r="O120" s="67">
        <f t="shared" si="17"/>
        <v>0</v>
      </c>
      <c r="P120" s="67">
        <f t="shared" si="18"/>
        <v>0</v>
      </c>
      <c r="Q120" s="68" t="str">
        <f t="shared" si="19"/>
        <v/>
      </c>
      <c r="R120" s="69" t="str">
        <f t="shared" si="20"/>
        <v>STOCKOUT</v>
      </c>
      <c r="S120" s="69" t="str">
        <f t="shared" si="21"/>
        <v>N/A</v>
      </c>
      <c r="T120" s="60"/>
    </row>
    <row r="121" spans="1:20" ht="16.5" customHeight="1" x14ac:dyDescent="0.35">
      <c r="A121" s="71" t="str">
        <f>IF(JAN_26!A121="","",JAN_26!A121)</f>
        <v>Frusemide injection</v>
      </c>
      <c r="B121" s="71" t="str">
        <f>IF(JAN_26!B121="","",JAN_26!B121)</f>
        <v>amp</v>
      </c>
      <c r="C121" s="53">
        <f>IF(JAN_26!C121="","",JAN_26!C121)</f>
        <v>100</v>
      </c>
      <c r="D121" s="53">
        <f>IF(OCT_26!A121="","",OCT_26!F121)</f>
        <v>100</v>
      </c>
      <c r="E121" s="61"/>
      <c r="F121" s="53">
        <f t="shared" si="11"/>
        <v>100</v>
      </c>
      <c r="G121" s="61"/>
      <c r="H121" s="61"/>
      <c r="I121" s="53">
        <f t="shared" si="12"/>
        <v>0</v>
      </c>
      <c r="J121" s="53" t="str">
        <f t="shared" si="13"/>
        <v/>
      </c>
      <c r="K121" s="53">
        <f t="shared" si="14"/>
        <v>0</v>
      </c>
      <c r="L121" s="53">
        <f t="shared" si="15"/>
        <v>10000</v>
      </c>
      <c r="M121" s="64">
        <f>IF(A121="",0,(IF(ISNUMBER(SEP_26!G121),SEP_26!G121,0)+IF(ISNUMBER(OCT_26!G121),OCT_26!G121,0)+IF(ISNUMBER(NOV_26!G121),NOV_26!G121,0))/3)</f>
        <v>0</v>
      </c>
      <c r="N121" s="64">
        <f t="shared" si="16"/>
        <v>0</v>
      </c>
      <c r="O121" s="64">
        <f t="shared" si="17"/>
        <v>0</v>
      </c>
      <c r="P121" s="64">
        <f t="shared" si="18"/>
        <v>0</v>
      </c>
      <c r="Q121" s="65" t="str">
        <f t="shared" si="19"/>
        <v/>
      </c>
      <c r="R121" s="66" t="str">
        <f t="shared" si="20"/>
        <v>OVERSTOCK</v>
      </c>
      <c r="S121" s="66" t="str">
        <f t="shared" si="21"/>
        <v>N/A</v>
      </c>
      <c r="T121" s="60"/>
    </row>
    <row r="122" spans="1:20" ht="16.5" customHeight="1" x14ac:dyDescent="0.35">
      <c r="A122" s="72" t="str">
        <f>IF(JAN_26!A122="","",JAN_26!A122)</f>
        <v>Frusemide tablets</v>
      </c>
      <c r="B122" s="72" t="str">
        <f>IF(JAN_26!B122="","",JAN_26!B122)</f>
        <v>tablet</v>
      </c>
      <c r="C122" s="55">
        <f>IF(JAN_26!C122="","",JAN_26!C122)</f>
        <v>10</v>
      </c>
      <c r="D122" s="55">
        <f>IF(OCT_26!A122="","",OCT_26!F122)</f>
        <v>300</v>
      </c>
      <c r="E122" s="61"/>
      <c r="F122" s="55">
        <f t="shared" si="11"/>
        <v>300</v>
      </c>
      <c r="G122" s="61"/>
      <c r="H122" s="61"/>
      <c r="I122" s="55">
        <f t="shared" si="12"/>
        <v>0</v>
      </c>
      <c r="J122" s="55" t="str">
        <f t="shared" si="13"/>
        <v/>
      </c>
      <c r="K122" s="55">
        <f t="shared" si="14"/>
        <v>0</v>
      </c>
      <c r="L122" s="55">
        <f t="shared" si="15"/>
        <v>3000</v>
      </c>
      <c r="M122" s="67">
        <f>IF(A122="",0,(IF(ISNUMBER(SEP_26!G122),SEP_26!G122,0)+IF(ISNUMBER(OCT_26!G122),OCT_26!G122,0)+IF(ISNUMBER(NOV_26!G122),NOV_26!G122,0))/3)</f>
        <v>0</v>
      </c>
      <c r="N122" s="67">
        <f t="shared" si="16"/>
        <v>0</v>
      </c>
      <c r="O122" s="67">
        <f t="shared" si="17"/>
        <v>0</v>
      </c>
      <c r="P122" s="67">
        <f t="shared" si="18"/>
        <v>0</v>
      </c>
      <c r="Q122" s="68" t="str">
        <f t="shared" si="19"/>
        <v/>
      </c>
      <c r="R122" s="69" t="str">
        <f t="shared" si="20"/>
        <v>OVERSTOCK</v>
      </c>
      <c r="S122" s="69" t="str">
        <f t="shared" si="21"/>
        <v>N/A</v>
      </c>
      <c r="T122" s="60"/>
    </row>
    <row r="123" spans="1:20" ht="16.5" customHeight="1" x14ac:dyDescent="0.35">
      <c r="A123" s="71" t="str">
        <f>IF(JAN_26!A123="","",JAN_26!A123)</f>
        <v>G- tablets</v>
      </c>
      <c r="B123" s="71" t="str">
        <f>IF(JAN_26!B123="","",JAN_26!B123)</f>
        <v>tablet</v>
      </c>
      <c r="C123" s="53">
        <f>IF(JAN_26!C123="","",JAN_26!C123)</f>
        <v>15</v>
      </c>
      <c r="D123" s="53">
        <f>IF(OCT_26!A123="","",OCT_26!F123)</f>
        <v>0</v>
      </c>
      <c r="E123" s="61"/>
      <c r="F123" s="53">
        <f t="shared" si="11"/>
        <v>0</v>
      </c>
      <c r="G123" s="61"/>
      <c r="H123" s="61"/>
      <c r="I123" s="53">
        <f t="shared" si="12"/>
        <v>0</v>
      </c>
      <c r="J123" s="53" t="str">
        <f t="shared" si="13"/>
        <v/>
      </c>
      <c r="K123" s="53">
        <f t="shared" si="14"/>
        <v>0</v>
      </c>
      <c r="L123" s="53">
        <f t="shared" si="15"/>
        <v>0</v>
      </c>
      <c r="M123" s="64">
        <f>IF(A123="",0,(IF(ISNUMBER(SEP_26!G123),SEP_26!G123,0)+IF(ISNUMBER(OCT_26!G123),OCT_26!G123,0)+IF(ISNUMBER(NOV_26!G123),NOV_26!G123,0))/3)</f>
        <v>0</v>
      </c>
      <c r="N123" s="64">
        <f t="shared" si="16"/>
        <v>0</v>
      </c>
      <c r="O123" s="64">
        <f t="shared" si="17"/>
        <v>0</v>
      </c>
      <c r="P123" s="64">
        <f t="shared" si="18"/>
        <v>0</v>
      </c>
      <c r="Q123" s="65" t="str">
        <f t="shared" si="19"/>
        <v/>
      </c>
      <c r="R123" s="66" t="str">
        <f t="shared" si="20"/>
        <v>STOCKOUT</v>
      </c>
      <c r="S123" s="66" t="str">
        <f t="shared" si="21"/>
        <v>N/A</v>
      </c>
      <c r="T123" s="60"/>
    </row>
    <row r="124" spans="1:20" ht="16.5" customHeight="1" x14ac:dyDescent="0.35">
      <c r="A124" s="72" t="str">
        <f>IF(JAN_26!A124="","",JAN_26!A124)</f>
        <v>gastrokit</v>
      </c>
      <c r="B124" s="72" t="str">
        <f>IF(JAN_26!B124="","",JAN_26!B124)</f>
        <v>tablet</v>
      </c>
      <c r="C124" s="55">
        <f>IF(JAN_26!C124="","",JAN_26!C124)</f>
        <v>1150</v>
      </c>
      <c r="D124" s="55">
        <f>IF(OCT_26!A124="","",OCT_26!F124)</f>
        <v>0</v>
      </c>
      <c r="E124" s="61"/>
      <c r="F124" s="55">
        <f t="shared" si="11"/>
        <v>0</v>
      </c>
      <c r="G124" s="61"/>
      <c r="H124" s="61"/>
      <c r="I124" s="55">
        <f t="shared" si="12"/>
        <v>0</v>
      </c>
      <c r="J124" s="55" t="str">
        <f t="shared" si="13"/>
        <v/>
      </c>
      <c r="K124" s="55">
        <f t="shared" si="14"/>
        <v>0</v>
      </c>
      <c r="L124" s="55">
        <f t="shared" si="15"/>
        <v>0</v>
      </c>
      <c r="M124" s="67">
        <f>IF(A124="",0,(IF(ISNUMBER(SEP_26!G124),SEP_26!G124,0)+IF(ISNUMBER(OCT_26!G124),OCT_26!G124,0)+IF(ISNUMBER(NOV_26!G124),NOV_26!G124,0))/3)</f>
        <v>0</v>
      </c>
      <c r="N124" s="67">
        <f t="shared" si="16"/>
        <v>0</v>
      </c>
      <c r="O124" s="67">
        <f t="shared" si="17"/>
        <v>0</v>
      </c>
      <c r="P124" s="67">
        <f t="shared" si="18"/>
        <v>0</v>
      </c>
      <c r="Q124" s="68" t="str">
        <f t="shared" si="19"/>
        <v/>
      </c>
      <c r="R124" s="69" t="str">
        <f t="shared" si="20"/>
        <v>STOCKOUT</v>
      </c>
      <c r="S124" s="69" t="str">
        <f t="shared" si="21"/>
        <v>N/A</v>
      </c>
      <c r="T124" s="60"/>
    </row>
    <row r="125" spans="1:20" ht="16.5" customHeight="1" x14ac:dyDescent="0.35">
      <c r="A125" s="71" t="str">
        <f>IF(JAN_26!A125="","",JAN_26!A125)</f>
        <v>Genta (250mg)</v>
      </c>
      <c r="B125" s="71" t="str">
        <f>IF(JAN_26!B125="","",JAN_26!B125)</f>
        <v>amp</v>
      </c>
      <c r="C125" s="53">
        <f>IF(JAN_26!C125="","",JAN_26!C125)</f>
        <v>250</v>
      </c>
      <c r="D125" s="53">
        <f>IF(OCT_26!A125="","",OCT_26!F125)</f>
        <v>0</v>
      </c>
      <c r="E125" s="61"/>
      <c r="F125" s="53">
        <f t="shared" si="11"/>
        <v>0</v>
      </c>
      <c r="G125" s="61"/>
      <c r="H125" s="61"/>
      <c r="I125" s="53">
        <f t="shared" si="12"/>
        <v>0</v>
      </c>
      <c r="J125" s="53" t="str">
        <f t="shared" si="13"/>
        <v/>
      </c>
      <c r="K125" s="53">
        <f t="shared" si="14"/>
        <v>0</v>
      </c>
      <c r="L125" s="53">
        <f t="shared" si="15"/>
        <v>0</v>
      </c>
      <c r="M125" s="64">
        <f>IF(A125="",0,(IF(ISNUMBER(SEP_26!G125),SEP_26!G125,0)+IF(ISNUMBER(OCT_26!G125),OCT_26!G125,0)+IF(ISNUMBER(NOV_26!G125),NOV_26!G125,0))/3)</f>
        <v>0</v>
      </c>
      <c r="N125" s="64">
        <f t="shared" si="16"/>
        <v>0</v>
      </c>
      <c r="O125" s="64">
        <f t="shared" si="17"/>
        <v>0</v>
      </c>
      <c r="P125" s="64">
        <f t="shared" si="18"/>
        <v>0</v>
      </c>
      <c r="Q125" s="65" t="str">
        <f t="shared" si="19"/>
        <v/>
      </c>
      <c r="R125" s="66" t="str">
        <f t="shared" si="20"/>
        <v>STOCKOUT</v>
      </c>
      <c r="S125" s="66" t="str">
        <f t="shared" si="21"/>
        <v>N/A</v>
      </c>
      <c r="T125" s="60"/>
    </row>
    <row r="126" spans="1:20" ht="16.5" customHeight="1" x14ac:dyDescent="0.35">
      <c r="A126" s="72" t="str">
        <f>IF(JAN_26!A126="","",JAN_26!A126)</f>
        <v>genta eydrop</v>
      </c>
      <c r="B126" s="72" t="str">
        <f>IF(JAN_26!B126="","",JAN_26!B126)</f>
        <v>syrup</v>
      </c>
      <c r="C126" s="55">
        <f>IF(JAN_26!C126="","",JAN_26!C126)</f>
        <v>500</v>
      </c>
      <c r="D126" s="55">
        <f>IF(OCT_26!A126="","",OCT_26!F126)</f>
        <v>0</v>
      </c>
      <c r="E126" s="61"/>
      <c r="F126" s="55">
        <f t="shared" si="11"/>
        <v>0</v>
      </c>
      <c r="G126" s="61"/>
      <c r="H126" s="61"/>
      <c r="I126" s="55">
        <f t="shared" si="12"/>
        <v>0</v>
      </c>
      <c r="J126" s="55" t="str">
        <f t="shared" si="13"/>
        <v/>
      </c>
      <c r="K126" s="55">
        <f t="shared" si="14"/>
        <v>0</v>
      </c>
      <c r="L126" s="55">
        <f t="shared" si="15"/>
        <v>0</v>
      </c>
      <c r="M126" s="67">
        <f>IF(A126="",0,(IF(ISNUMBER(SEP_26!G126),SEP_26!G126,0)+IF(ISNUMBER(OCT_26!G126),OCT_26!G126,0)+IF(ISNUMBER(NOV_26!G126),NOV_26!G126,0))/3)</f>
        <v>0</v>
      </c>
      <c r="N126" s="67">
        <f t="shared" si="16"/>
        <v>0</v>
      </c>
      <c r="O126" s="67">
        <f t="shared" si="17"/>
        <v>0</v>
      </c>
      <c r="P126" s="67">
        <f t="shared" si="18"/>
        <v>0</v>
      </c>
      <c r="Q126" s="68" t="str">
        <f t="shared" si="19"/>
        <v/>
      </c>
      <c r="R126" s="69" t="str">
        <f t="shared" si="20"/>
        <v>STOCKOUT</v>
      </c>
      <c r="S126" s="69" t="str">
        <f t="shared" si="21"/>
        <v>N/A</v>
      </c>
      <c r="T126" s="60"/>
    </row>
    <row r="127" spans="1:20" ht="16.5" customHeight="1" x14ac:dyDescent="0.35">
      <c r="A127" s="71" t="str">
        <f>IF(JAN_26!A127="","",JAN_26!A127)</f>
        <v>Gentamycine Injection</v>
      </c>
      <c r="B127" s="71" t="str">
        <f>IF(JAN_26!B127="","",JAN_26!B127)</f>
        <v>amp</v>
      </c>
      <c r="C127" s="53">
        <f>IF(JAN_26!C127="","",JAN_26!C127)</f>
        <v>200</v>
      </c>
      <c r="D127" s="53">
        <f>IF(OCT_26!A127="","",OCT_26!F127)</f>
        <v>355</v>
      </c>
      <c r="E127" s="61"/>
      <c r="F127" s="53">
        <f t="shared" si="11"/>
        <v>355</v>
      </c>
      <c r="G127" s="61"/>
      <c r="H127" s="61"/>
      <c r="I127" s="53">
        <f t="shared" si="12"/>
        <v>0</v>
      </c>
      <c r="J127" s="53" t="str">
        <f t="shared" si="13"/>
        <v/>
      </c>
      <c r="K127" s="53">
        <f t="shared" si="14"/>
        <v>0</v>
      </c>
      <c r="L127" s="53">
        <f t="shared" si="15"/>
        <v>71000</v>
      </c>
      <c r="M127" s="64">
        <f>IF(A127="",0,(IF(ISNUMBER(SEP_26!G127),SEP_26!G127,0)+IF(ISNUMBER(OCT_26!G127),OCT_26!G127,0)+IF(ISNUMBER(NOV_26!G127),NOV_26!G127,0))/3)</f>
        <v>0</v>
      </c>
      <c r="N127" s="64">
        <f t="shared" si="16"/>
        <v>0</v>
      </c>
      <c r="O127" s="64">
        <f t="shared" si="17"/>
        <v>0</v>
      </c>
      <c r="P127" s="64">
        <f t="shared" si="18"/>
        <v>0</v>
      </c>
      <c r="Q127" s="65" t="str">
        <f t="shared" si="19"/>
        <v/>
      </c>
      <c r="R127" s="66" t="str">
        <f t="shared" si="20"/>
        <v>OVERSTOCK</v>
      </c>
      <c r="S127" s="66" t="str">
        <f t="shared" si="21"/>
        <v>N/A</v>
      </c>
      <c r="T127" s="60"/>
    </row>
    <row r="128" spans="1:20" ht="16.5" customHeight="1" x14ac:dyDescent="0.35">
      <c r="A128" s="72" t="str">
        <f>IF(JAN_26!A128="","",JAN_26!A128)</f>
        <v>Gentian violet</v>
      </c>
      <c r="B128" s="72" t="str">
        <f>IF(JAN_26!B128="","",JAN_26!B128)</f>
        <v>bottle</v>
      </c>
      <c r="C128" s="55">
        <f>IF(JAN_26!C128="","",JAN_26!C128)</f>
        <v>1000</v>
      </c>
      <c r="D128" s="55">
        <f>IF(OCT_26!A128="","",OCT_26!F128)</f>
        <v>0</v>
      </c>
      <c r="E128" s="61"/>
      <c r="F128" s="55">
        <f t="shared" si="11"/>
        <v>0</v>
      </c>
      <c r="G128" s="61"/>
      <c r="H128" s="61"/>
      <c r="I128" s="55">
        <f t="shared" si="12"/>
        <v>0</v>
      </c>
      <c r="J128" s="55" t="str">
        <f t="shared" si="13"/>
        <v/>
      </c>
      <c r="K128" s="55">
        <f t="shared" si="14"/>
        <v>0</v>
      </c>
      <c r="L128" s="55">
        <f t="shared" si="15"/>
        <v>0</v>
      </c>
      <c r="M128" s="67">
        <f>IF(A128="",0,(IF(ISNUMBER(SEP_26!G128),SEP_26!G128,0)+IF(ISNUMBER(OCT_26!G128),OCT_26!G128,0)+IF(ISNUMBER(NOV_26!G128),NOV_26!G128,0))/3)</f>
        <v>0</v>
      </c>
      <c r="N128" s="67">
        <f t="shared" si="16"/>
        <v>0</v>
      </c>
      <c r="O128" s="67">
        <f t="shared" si="17"/>
        <v>0</v>
      </c>
      <c r="P128" s="67">
        <f t="shared" si="18"/>
        <v>0</v>
      </c>
      <c r="Q128" s="68" t="str">
        <f t="shared" si="19"/>
        <v/>
      </c>
      <c r="R128" s="69" t="str">
        <f t="shared" si="20"/>
        <v>STOCKOUT</v>
      </c>
      <c r="S128" s="69" t="str">
        <f t="shared" si="21"/>
        <v>N/A</v>
      </c>
      <c r="T128" s="60"/>
    </row>
    <row r="129" spans="1:20" ht="16.5" customHeight="1" x14ac:dyDescent="0.35">
      <c r="A129" s="71" t="str">
        <f>IF(JAN_26!A129="","",JAN_26!A129)</f>
        <v>Glibenclamide</v>
      </c>
      <c r="B129" s="71" t="str">
        <f>IF(JAN_26!B129="","",JAN_26!B129)</f>
        <v>tab</v>
      </c>
      <c r="C129" s="53">
        <f>IF(JAN_26!C129="","",JAN_26!C129)</f>
        <v>10</v>
      </c>
      <c r="D129" s="53">
        <f>IF(OCT_26!A129="","",OCT_26!F129)</f>
        <v>100</v>
      </c>
      <c r="E129" s="61"/>
      <c r="F129" s="53">
        <f t="shared" si="11"/>
        <v>100</v>
      </c>
      <c r="G129" s="61"/>
      <c r="H129" s="61"/>
      <c r="I129" s="53">
        <f t="shared" si="12"/>
        <v>0</v>
      </c>
      <c r="J129" s="53" t="str">
        <f t="shared" si="13"/>
        <v/>
      </c>
      <c r="K129" s="53">
        <f t="shared" si="14"/>
        <v>0</v>
      </c>
      <c r="L129" s="53">
        <f t="shared" si="15"/>
        <v>1000</v>
      </c>
      <c r="M129" s="64">
        <f>IF(A129="",0,(IF(ISNUMBER(SEP_26!G129),SEP_26!G129,0)+IF(ISNUMBER(OCT_26!G129),OCT_26!G129,0)+IF(ISNUMBER(NOV_26!G129),NOV_26!G129,0))/3)</f>
        <v>0</v>
      </c>
      <c r="N129" s="64">
        <f t="shared" si="16"/>
        <v>0</v>
      </c>
      <c r="O129" s="64">
        <f t="shared" si="17"/>
        <v>0</v>
      </c>
      <c r="P129" s="64">
        <f t="shared" si="18"/>
        <v>0</v>
      </c>
      <c r="Q129" s="65" t="str">
        <f t="shared" si="19"/>
        <v/>
      </c>
      <c r="R129" s="66" t="str">
        <f t="shared" si="20"/>
        <v>OVERSTOCK</v>
      </c>
      <c r="S129" s="66" t="str">
        <f t="shared" si="21"/>
        <v>N/A</v>
      </c>
      <c r="T129" s="60"/>
    </row>
    <row r="130" spans="1:20" ht="16.5" customHeight="1" x14ac:dyDescent="0.35">
      <c r="A130" s="72" t="str">
        <f>IF(JAN_26!A130="","",JAN_26!A130)</f>
        <v>Glocuse 10%</v>
      </c>
      <c r="B130" s="72" t="str">
        <f>IF(JAN_26!B130="","",JAN_26!B130)</f>
        <v>Item</v>
      </c>
      <c r="C130" s="55">
        <f>IF(JAN_26!C130="","",JAN_26!C130)</f>
        <v>1000</v>
      </c>
      <c r="D130" s="55">
        <f>IF(OCT_26!A130="","",OCT_26!F130)</f>
        <v>10</v>
      </c>
      <c r="E130" s="61"/>
      <c r="F130" s="55">
        <f t="shared" si="11"/>
        <v>10</v>
      </c>
      <c r="G130" s="61"/>
      <c r="H130" s="61"/>
      <c r="I130" s="55">
        <f t="shared" si="12"/>
        <v>0</v>
      </c>
      <c r="J130" s="55" t="str">
        <f t="shared" si="13"/>
        <v/>
      </c>
      <c r="K130" s="55">
        <f t="shared" si="14"/>
        <v>0</v>
      </c>
      <c r="L130" s="55">
        <f t="shared" si="15"/>
        <v>10000</v>
      </c>
      <c r="M130" s="67">
        <f>IF(A130="",0,(IF(ISNUMBER(SEP_26!G130),SEP_26!G130,0)+IF(ISNUMBER(OCT_26!G130),OCT_26!G130,0)+IF(ISNUMBER(NOV_26!G130),NOV_26!G130,0))/3)</f>
        <v>0</v>
      </c>
      <c r="N130" s="67">
        <f t="shared" si="16"/>
        <v>0</v>
      </c>
      <c r="O130" s="67">
        <f t="shared" si="17"/>
        <v>0</v>
      </c>
      <c r="P130" s="67">
        <f t="shared" si="18"/>
        <v>0</v>
      </c>
      <c r="Q130" s="68" t="str">
        <f t="shared" si="19"/>
        <v/>
      </c>
      <c r="R130" s="69" t="str">
        <f t="shared" si="20"/>
        <v>OVERSTOCK</v>
      </c>
      <c r="S130" s="69" t="str">
        <f t="shared" si="21"/>
        <v>N/A</v>
      </c>
      <c r="T130" s="60"/>
    </row>
    <row r="131" spans="1:20" ht="16.5" customHeight="1" x14ac:dyDescent="0.35">
      <c r="A131" s="71" t="str">
        <f>IF(JAN_26!A131="","",JAN_26!A131)</f>
        <v>Glovessterile size 7.5 (pair)</v>
      </c>
      <c r="B131" s="71" t="str">
        <f>IF(JAN_26!B131="","",JAN_26!B131)</f>
        <v>pair/piece</v>
      </c>
      <c r="C131" s="53">
        <f>IF(JAN_26!C131="","",JAN_26!C131)</f>
        <v>300</v>
      </c>
      <c r="D131" s="53">
        <f>IF(OCT_26!A131="","",OCT_26!F131)</f>
        <v>123</v>
      </c>
      <c r="E131" s="61"/>
      <c r="F131" s="53">
        <f t="shared" ref="F131:F194" si="22">IF(A131="","",D131+IF(ISNUMBER(E131),E131,0)-IF(ISNUMBER(G131),G131,0))</f>
        <v>123</v>
      </c>
      <c r="G131" s="61"/>
      <c r="H131" s="61"/>
      <c r="I131" s="53">
        <f t="shared" ref="I131:I194" si="23">IF(AND(ISNUMBER(G131),ISNUMBER(C131)),G131*C131,0)</f>
        <v>0</v>
      </c>
      <c r="J131" s="53" t="str">
        <f t="shared" ref="J131:J194" si="24">IF(AND(ISNUMBER(G131),ISNUMBER(H131)),H131-I131,"")</f>
        <v/>
      </c>
      <c r="K131" s="53">
        <f t="shared" ref="K131:K194" si="25">IF(OR(A131="",M131=0),0,MAX(O131-F131,0))</f>
        <v>0</v>
      </c>
      <c r="L131" s="53">
        <f t="shared" ref="L131:L194" si="26">IF(AND(ISNUMBER(C131),ISNUMBER(F131)),F131*C131,0)</f>
        <v>36900</v>
      </c>
      <c r="M131" s="64">
        <f>IF(A131="",0,(IF(ISNUMBER(SEP_26!G131),SEP_26!G131,0)+IF(ISNUMBER(OCT_26!G131),OCT_26!G131,0)+IF(ISNUMBER(NOV_26!G131),NOV_26!G131,0))/3)</f>
        <v>0</v>
      </c>
      <c r="N131" s="64">
        <f t="shared" ref="N131:N194" si="27">IF(M131=0,0,M131*Lead_Time_Months)</f>
        <v>0</v>
      </c>
      <c r="O131" s="64">
        <f t="shared" ref="O131:O194" si="28">IF(M131=0,0,M131*Max_Stock_Months)</f>
        <v>0</v>
      </c>
      <c r="P131" s="64">
        <f t="shared" ref="P131:P194" si="29">IF(M131=0,0,M131*Security_Stock_Months)</f>
        <v>0</v>
      </c>
      <c r="Q131" s="65" t="str">
        <f t="shared" ref="Q131:Q194" si="30">IF(OR(A131="",M131=0,F131&lt;=0),"",ROUND(F131/M131,1))</f>
        <v/>
      </c>
      <c r="R131" s="66" t="str">
        <f t="shared" ref="R131:R194" si="31">IF(A131="","",IF(F131&lt;=0,"STOCKOUT",IF(F131&lt;=P131,"LOW STOCK",IF(F131&gt;O131,"OVERSTOCK","ADEQUATE"))))</f>
        <v>OVERSTOCK</v>
      </c>
      <c r="S131" s="66" t="str">
        <f t="shared" ref="S131:S194" si="32">IF(AND(ISNUMBER(G131),ISNUMBER(H131)),IF(J131&gt;=0,"BALANCED","DEFICIT"),"N/A")</f>
        <v>N/A</v>
      </c>
      <c r="T131" s="60"/>
    </row>
    <row r="132" spans="1:20" ht="16.5" customHeight="1" x14ac:dyDescent="0.35">
      <c r="A132" s="72" t="str">
        <f>IF(JAN_26!A132="","",JAN_26!A132)</f>
        <v>Glovessterile size 8 (pair)</v>
      </c>
      <c r="B132" s="72" t="str">
        <f>IF(JAN_26!B132="","",JAN_26!B132)</f>
        <v>pair/piece</v>
      </c>
      <c r="C132" s="55">
        <f>IF(JAN_26!C132="","",JAN_26!C132)</f>
        <v>300</v>
      </c>
      <c r="D132" s="55">
        <f>IF(OCT_26!A132="","",OCT_26!F132)</f>
        <v>100</v>
      </c>
      <c r="E132" s="61"/>
      <c r="F132" s="55">
        <f t="shared" si="22"/>
        <v>100</v>
      </c>
      <c r="G132" s="61"/>
      <c r="H132" s="61"/>
      <c r="I132" s="55">
        <f t="shared" si="23"/>
        <v>0</v>
      </c>
      <c r="J132" s="55" t="str">
        <f t="shared" si="24"/>
        <v/>
      </c>
      <c r="K132" s="55">
        <f t="shared" si="25"/>
        <v>0</v>
      </c>
      <c r="L132" s="55">
        <f t="shared" si="26"/>
        <v>30000</v>
      </c>
      <c r="M132" s="67">
        <f>IF(A132="",0,(IF(ISNUMBER(SEP_26!G132),SEP_26!G132,0)+IF(ISNUMBER(OCT_26!G132),OCT_26!G132,0)+IF(ISNUMBER(NOV_26!G132),NOV_26!G132,0))/3)</f>
        <v>0</v>
      </c>
      <c r="N132" s="67">
        <f t="shared" si="27"/>
        <v>0</v>
      </c>
      <c r="O132" s="67">
        <f t="shared" si="28"/>
        <v>0</v>
      </c>
      <c r="P132" s="67">
        <f t="shared" si="29"/>
        <v>0</v>
      </c>
      <c r="Q132" s="68" t="str">
        <f t="shared" si="30"/>
        <v/>
      </c>
      <c r="R132" s="69" t="str">
        <f t="shared" si="31"/>
        <v>OVERSTOCK</v>
      </c>
      <c r="S132" s="69" t="str">
        <f t="shared" si="32"/>
        <v>N/A</v>
      </c>
      <c r="T132" s="60"/>
    </row>
    <row r="133" spans="1:20" ht="16.5" customHeight="1" x14ac:dyDescent="0.35">
      <c r="A133" s="71" t="str">
        <f>IF(JAN_26!A133="","",JAN_26!A133)</f>
        <v>Glucose 5%</v>
      </c>
      <c r="B133" s="71" t="str">
        <f>IF(JAN_26!B133="","",JAN_26!B133)</f>
        <v>Item</v>
      </c>
      <c r="C133" s="53">
        <f>IF(JAN_26!C133="","",JAN_26!C133)</f>
        <v>1000</v>
      </c>
      <c r="D133" s="53">
        <f>IF(OCT_26!A133="","",OCT_26!F133)</f>
        <v>420</v>
      </c>
      <c r="E133" s="61"/>
      <c r="F133" s="53">
        <f t="shared" si="22"/>
        <v>420</v>
      </c>
      <c r="G133" s="61"/>
      <c r="H133" s="61"/>
      <c r="I133" s="53">
        <f t="shared" si="23"/>
        <v>0</v>
      </c>
      <c r="J133" s="53" t="str">
        <f t="shared" si="24"/>
        <v/>
      </c>
      <c r="K133" s="53">
        <f t="shared" si="25"/>
        <v>0</v>
      </c>
      <c r="L133" s="53">
        <f t="shared" si="26"/>
        <v>420000</v>
      </c>
      <c r="M133" s="64">
        <f>IF(A133="",0,(IF(ISNUMBER(SEP_26!G133),SEP_26!G133,0)+IF(ISNUMBER(OCT_26!G133),OCT_26!G133,0)+IF(ISNUMBER(NOV_26!G133),NOV_26!G133,0))/3)</f>
        <v>0</v>
      </c>
      <c r="N133" s="64">
        <f t="shared" si="27"/>
        <v>0</v>
      </c>
      <c r="O133" s="64">
        <f t="shared" si="28"/>
        <v>0</v>
      </c>
      <c r="P133" s="64">
        <f t="shared" si="29"/>
        <v>0</v>
      </c>
      <c r="Q133" s="65" t="str">
        <f t="shared" si="30"/>
        <v/>
      </c>
      <c r="R133" s="66" t="str">
        <f t="shared" si="31"/>
        <v>OVERSTOCK</v>
      </c>
      <c r="S133" s="66" t="str">
        <f t="shared" si="32"/>
        <v>N/A</v>
      </c>
      <c r="T133" s="60"/>
    </row>
    <row r="134" spans="1:20" ht="16.5" customHeight="1" x14ac:dyDescent="0.35">
      <c r="A134" s="72" t="str">
        <f>IF(JAN_26!A134="","",JAN_26!A134)</f>
        <v>Griseoflovine</v>
      </c>
      <c r="B134" s="72" t="str">
        <f>IF(JAN_26!B134="","",JAN_26!B134)</f>
        <v>tablet</v>
      </c>
      <c r="C134" s="55">
        <f>IF(JAN_26!C134="","",JAN_26!C134)</f>
        <v>50</v>
      </c>
      <c r="D134" s="55">
        <f>IF(OCT_26!A134="","",OCT_26!F134)</f>
        <v>70</v>
      </c>
      <c r="E134" s="61"/>
      <c r="F134" s="55">
        <f t="shared" si="22"/>
        <v>70</v>
      </c>
      <c r="G134" s="61"/>
      <c r="H134" s="61"/>
      <c r="I134" s="55">
        <f t="shared" si="23"/>
        <v>0</v>
      </c>
      <c r="J134" s="55" t="str">
        <f t="shared" si="24"/>
        <v/>
      </c>
      <c r="K134" s="55">
        <f t="shared" si="25"/>
        <v>0</v>
      </c>
      <c r="L134" s="55">
        <f t="shared" si="26"/>
        <v>3500</v>
      </c>
      <c r="M134" s="67">
        <f>IF(A134="",0,(IF(ISNUMBER(SEP_26!G134),SEP_26!G134,0)+IF(ISNUMBER(OCT_26!G134),OCT_26!G134,0)+IF(ISNUMBER(NOV_26!G134),NOV_26!G134,0))/3)</f>
        <v>0</v>
      </c>
      <c r="N134" s="67">
        <f t="shared" si="27"/>
        <v>0</v>
      </c>
      <c r="O134" s="67">
        <f t="shared" si="28"/>
        <v>0</v>
      </c>
      <c r="P134" s="67">
        <f t="shared" si="29"/>
        <v>0</v>
      </c>
      <c r="Q134" s="68" t="str">
        <f t="shared" si="30"/>
        <v/>
      </c>
      <c r="R134" s="69" t="str">
        <f t="shared" si="31"/>
        <v>OVERSTOCK</v>
      </c>
      <c r="S134" s="69" t="str">
        <f t="shared" si="32"/>
        <v>N/A</v>
      </c>
      <c r="T134" s="60"/>
    </row>
    <row r="135" spans="1:20" ht="16.5" customHeight="1" x14ac:dyDescent="0.35">
      <c r="A135" s="71" t="str">
        <f>IF(JAN_26!A135="","",JAN_26!A135)</f>
        <v>guaze</v>
      </c>
      <c r="B135" s="71" t="str">
        <f>IF(JAN_26!B135="","",JAN_26!B135)</f>
        <v>item</v>
      </c>
      <c r="C135" s="53">
        <f>IF(JAN_26!C135="","",JAN_26!C135)</f>
        <v>100</v>
      </c>
      <c r="D135" s="53">
        <f>IF(OCT_26!A135="","",OCT_26!F135)</f>
        <v>0</v>
      </c>
      <c r="E135" s="61"/>
      <c r="F135" s="53">
        <f t="shared" si="22"/>
        <v>0</v>
      </c>
      <c r="G135" s="61"/>
      <c r="H135" s="61"/>
      <c r="I135" s="53">
        <f t="shared" si="23"/>
        <v>0</v>
      </c>
      <c r="J135" s="53" t="str">
        <f t="shared" si="24"/>
        <v/>
      </c>
      <c r="K135" s="53">
        <f t="shared" si="25"/>
        <v>0</v>
      </c>
      <c r="L135" s="53">
        <f t="shared" si="26"/>
        <v>0</v>
      </c>
      <c r="M135" s="64">
        <f>IF(A135="",0,(IF(ISNUMBER(SEP_26!G135),SEP_26!G135,0)+IF(ISNUMBER(OCT_26!G135),OCT_26!G135,0)+IF(ISNUMBER(NOV_26!G135),NOV_26!G135,0))/3)</f>
        <v>0</v>
      </c>
      <c r="N135" s="64">
        <f t="shared" si="27"/>
        <v>0</v>
      </c>
      <c r="O135" s="64">
        <f t="shared" si="28"/>
        <v>0</v>
      </c>
      <c r="P135" s="64">
        <f t="shared" si="29"/>
        <v>0</v>
      </c>
      <c r="Q135" s="65" t="str">
        <f t="shared" si="30"/>
        <v/>
      </c>
      <c r="R135" s="66" t="str">
        <f t="shared" si="31"/>
        <v>STOCKOUT</v>
      </c>
      <c r="S135" s="66" t="str">
        <f t="shared" si="32"/>
        <v>N/A</v>
      </c>
      <c r="T135" s="60"/>
    </row>
    <row r="136" spans="1:20" ht="16.5" customHeight="1" x14ac:dyDescent="0.35">
      <c r="A136" s="72" t="str">
        <f>IF(JAN_26!A136="","",JAN_26!A136)</f>
        <v>GYNANFORT</v>
      </c>
      <c r="B136" s="72" t="str">
        <f>IF(JAN_26!B136="","",JAN_26!B136)</f>
        <v>Ovule</v>
      </c>
      <c r="C136" s="55">
        <f>IF(JAN_26!C136="","",JAN_26!C136)</f>
        <v>350</v>
      </c>
      <c r="D136" s="55">
        <f>IF(OCT_26!A136="","",OCT_26!F136)</f>
        <v>0</v>
      </c>
      <c r="E136" s="61"/>
      <c r="F136" s="55">
        <f t="shared" si="22"/>
        <v>0</v>
      </c>
      <c r="G136" s="61"/>
      <c r="H136" s="61"/>
      <c r="I136" s="55">
        <f t="shared" si="23"/>
        <v>0</v>
      </c>
      <c r="J136" s="55" t="str">
        <f t="shared" si="24"/>
        <v/>
      </c>
      <c r="K136" s="55">
        <f t="shared" si="25"/>
        <v>0</v>
      </c>
      <c r="L136" s="55">
        <f t="shared" si="26"/>
        <v>0</v>
      </c>
      <c r="M136" s="67">
        <f>IF(A136="",0,(IF(ISNUMBER(SEP_26!G136),SEP_26!G136,0)+IF(ISNUMBER(OCT_26!G136),OCT_26!G136,0)+IF(ISNUMBER(NOV_26!G136),NOV_26!G136,0))/3)</f>
        <v>0</v>
      </c>
      <c r="N136" s="67">
        <f t="shared" si="27"/>
        <v>0</v>
      </c>
      <c r="O136" s="67">
        <f t="shared" si="28"/>
        <v>0</v>
      </c>
      <c r="P136" s="67">
        <f t="shared" si="29"/>
        <v>0</v>
      </c>
      <c r="Q136" s="68" t="str">
        <f t="shared" si="30"/>
        <v/>
      </c>
      <c r="R136" s="69" t="str">
        <f t="shared" si="31"/>
        <v>STOCKOUT</v>
      </c>
      <c r="S136" s="69" t="str">
        <f t="shared" si="32"/>
        <v>N/A</v>
      </c>
      <c r="T136" s="60"/>
    </row>
    <row r="137" spans="1:20" ht="16.5" customHeight="1" x14ac:dyDescent="0.35">
      <c r="A137" s="71" t="str">
        <f>IF(JAN_26!A137="","",JAN_26!A137)</f>
        <v>HCT</v>
      </c>
      <c r="B137" s="71" t="str">
        <f>IF(JAN_26!B137="","",JAN_26!B137)</f>
        <v>tablet</v>
      </c>
      <c r="C137" s="53">
        <f>IF(JAN_26!C137="","",JAN_26!C137)</f>
        <v>10</v>
      </c>
      <c r="D137" s="53">
        <f>IF(OCT_26!A137="","",OCT_26!F137)</f>
        <v>1010</v>
      </c>
      <c r="E137" s="61"/>
      <c r="F137" s="53">
        <f t="shared" si="22"/>
        <v>1010</v>
      </c>
      <c r="G137" s="61"/>
      <c r="H137" s="61"/>
      <c r="I137" s="53">
        <f t="shared" si="23"/>
        <v>0</v>
      </c>
      <c r="J137" s="53" t="str">
        <f t="shared" si="24"/>
        <v/>
      </c>
      <c r="K137" s="53">
        <f t="shared" si="25"/>
        <v>0</v>
      </c>
      <c r="L137" s="53">
        <f t="shared" si="26"/>
        <v>10100</v>
      </c>
      <c r="M137" s="64">
        <f>IF(A137="",0,(IF(ISNUMBER(SEP_26!G137),SEP_26!G137,0)+IF(ISNUMBER(OCT_26!G137),OCT_26!G137,0)+IF(ISNUMBER(NOV_26!G137),NOV_26!G137,0))/3)</f>
        <v>0</v>
      </c>
      <c r="N137" s="64">
        <f t="shared" si="27"/>
        <v>0</v>
      </c>
      <c r="O137" s="64">
        <f t="shared" si="28"/>
        <v>0</v>
      </c>
      <c r="P137" s="64">
        <f t="shared" si="29"/>
        <v>0</v>
      </c>
      <c r="Q137" s="65" t="str">
        <f t="shared" si="30"/>
        <v/>
      </c>
      <c r="R137" s="66" t="str">
        <f t="shared" si="31"/>
        <v>OVERSTOCK</v>
      </c>
      <c r="S137" s="66" t="str">
        <f t="shared" si="32"/>
        <v>N/A</v>
      </c>
      <c r="T137" s="60"/>
    </row>
    <row r="138" spans="1:20" ht="16.5" customHeight="1" x14ac:dyDescent="0.35">
      <c r="A138" s="72" t="str">
        <f>IF(JAN_26!A138="","",JAN_26!A138)</f>
        <v>hydrogen peroxide</v>
      </c>
      <c r="B138" s="72" t="str">
        <f>IF(JAN_26!B138="","",JAN_26!B138)</f>
        <v>bottle</v>
      </c>
      <c r="C138" s="55">
        <f>IF(JAN_26!C138="","",JAN_26!C138)</f>
        <v>1500</v>
      </c>
      <c r="D138" s="55">
        <f>IF(OCT_26!A138="","",OCT_26!F138)</f>
        <v>0</v>
      </c>
      <c r="E138" s="61"/>
      <c r="F138" s="55">
        <f t="shared" si="22"/>
        <v>0</v>
      </c>
      <c r="G138" s="61"/>
      <c r="H138" s="61"/>
      <c r="I138" s="55">
        <f t="shared" si="23"/>
        <v>0</v>
      </c>
      <c r="J138" s="55" t="str">
        <f t="shared" si="24"/>
        <v/>
      </c>
      <c r="K138" s="55">
        <f t="shared" si="25"/>
        <v>0</v>
      </c>
      <c r="L138" s="55">
        <f t="shared" si="26"/>
        <v>0</v>
      </c>
      <c r="M138" s="67">
        <f>IF(A138="",0,(IF(ISNUMBER(SEP_26!G138),SEP_26!G138,0)+IF(ISNUMBER(OCT_26!G138),OCT_26!G138,0)+IF(ISNUMBER(NOV_26!G138),NOV_26!G138,0))/3)</f>
        <v>0</v>
      </c>
      <c r="N138" s="67">
        <f t="shared" si="27"/>
        <v>0</v>
      </c>
      <c r="O138" s="67">
        <f t="shared" si="28"/>
        <v>0</v>
      </c>
      <c r="P138" s="67">
        <f t="shared" si="29"/>
        <v>0</v>
      </c>
      <c r="Q138" s="68" t="str">
        <f t="shared" si="30"/>
        <v/>
      </c>
      <c r="R138" s="69" t="str">
        <f t="shared" si="31"/>
        <v>STOCKOUT</v>
      </c>
      <c r="S138" s="69" t="str">
        <f t="shared" si="32"/>
        <v>N/A</v>
      </c>
      <c r="T138" s="60"/>
    </row>
    <row r="139" spans="1:20" ht="16.5" customHeight="1" x14ac:dyDescent="0.35">
      <c r="A139" s="71" t="str">
        <f>IF(JAN_26!A139="","",JAN_26!A139)</f>
        <v>hyoscine inject</v>
      </c>
      <c r="B139" s="71" t="str">
        <f>IF(JAN_26!B139="","",JAN_26!B139)</f>
        <v>amp</v>
      </c>
      <c r="C139" s="53">
        <f>IF(JAN_26!C139="","",JAN_26!C139)</f>
        <v>400</v>
      </c>
      <c r="D139" s="53">
        <f>IF(OCT_26!A139="","",OCT_26!F139)</f>
        <v>0</v>
      </c>
      <c r="E139" s="61"/>
      <c r="F139" s="53">
        <f t="shared" si="22"/>
        <v>0</v>
      </c>
      <c r="G139" s="61"/>
      <c r="H139" s="61"/>
      <c r="I139" s="53">
        <f t="shared" si="23"/>
        <v>0</v>
      </c>
      <c r="J139" s="53" t="str">
        <f t="shared" si="24"/>
        <v/>
      </c>
      <c r="K139" s="53">
        <f t="shared" si="25"/>
        <v>0</v>
      </c>
      <c r="L139" s="53">
        <f t="shared" si="26"/>
        <v>0</v>
      </c>
      <c r="M139" s="64">
        <f>IF(A139="",0,(IF(ISNUMBER(SEP_26!G139),SEP_26!G139,0)+IF(ISNUMBER(OCT_26!G139),OCT_26!G139,0)+IF(ISNUMBER(NOV_26!G139),NOV_26!G139,0))/3)</f>
        <v>0</v>
      </c>
      <c r="N139" s="64">
        <f t="shared" si="27"/>
        <v>0</v>
      </c>
      <c r="O139" s="64">
        <f t="shared" si="28"/>
        <v>0</v>
      </c>
      <c r="P139" s="64">
        <f t="shared" si="29"/>
        <v>0</v>
      </c>
      <c r="Q139" s="65" t="str">
        <f t="shared" si="30"/>
        <v/>
      </c>
      <c r="R139" s="66" t="str">
        <f t="shared" si="31"/>
        <v>STOCKOUT</v>
      </c>
      <c r="S139" s="66" t="str">
        <f t="shared" si="32"/>
        <v>N/A</v>
      </c>
      <c r="T139" s="60"/>
    </row>
    <row r="140" spans="1:20" ht="16.5" customHeight="1" x14ac:dyDescent="0.35">
      <c r="A140" s="72" t="str">
        <f>IF(JAN_26!A140="","",JAN_26!A140)</f>
        <v>hyoscine tabs</v>
      </c>
      <c r="B140" s="72" t="str">
        <f>IF(JAN_26!B140="","",JAN_26!B140)</f>
        <v>tablet</v>
      </c>
      <c r="C140" s="55">
        <f>IF(JAN_26!C140="","",JAN_26!C140)</f>
        <v>25</v>
      </c>
      <c r="D140" s="55">
        <f>IF(OCT_26!A140="","",OCT_26!F140)</f>
        <v>0</v>
      </c>
      <c r="E140" s="61"/>
      <c r="F140" s="55">
        <f t="shared" si="22"/>
        <v>0</v>
      </c>
      <c r="G140" s="61"/>
      <c r="H140" s="61"/>
      <c r="I140" s="55">
        <f t="shared" si="23"/>
        <v>0</v>
      </c>
      <c r="J140" s="55" t="str">
        <f t="shared" si="24"/>
        <v/>
      </c>
      <c r="K140" s="55">
        <f t="shared" si="25"/>
        <v>0</v>
      </c>
      <c r="L140" s="55">
        <f t="shared" si="26"/>
        <v>0</v>
      </c>
      <c r="M140" s="67">
        <f>IF(A140="",0,(IF(ISNUMBER(SEP_26!G140),SEP_26!G140,0)+IF(ISNUMBER(OCT_26!G140),OCT_26!G140,0)+IF(ISNUMBER(NOV_26!G140),NOV_26!G140,0))/3)</f>
        <v>0</v>
      </c>
      <c r="N140" s="67">
        <f t="shared" si="27"/>
        <v>0</v>
      </c>
      <c r="O140" s="67">
        <f t="shared" si="28"/>
        <v>0</v>
      </c>
      <c r="P140" s="67">
        <f t="shared" si="29"/>
        <v>0</v>
      </c>
      <c r="Q140" s="68" t="str">
        <f t="shared" si="30"/>
        <v/>
      </c>
      <c r="R140" s="69" t="str">
        <f t="shared" si="31"/>
        <v>STOCKOUT</v>
      </c>
      <c r="S140" s="69" t="str">
        <f t="shared" si="32"/>
        <v>N/A</v>
      </c>
      <c r="T140" s="60"/>
    </row>
    <row r="141" spans="1:20" ht="16.5" customHeight="1" x14ac:dyDescent="0.35">
      <c r="A141" s="71" t="str">
        <f>IF(JAN_26!A141="","",JAN_26!A141)</f>
        <v>Ibumol (para + ibu) syrup</v>
      </c>
      <c r="B141" s="71" t="str">
        <f>IF(JAN_26!B141="","",JAN_26!B141)</f>
        <v>syrup</v>
      </c>
      <c r="C141" s="53">
        <f>IF(JAN_26!C141="","",JAN_26!C141)</f>
        <v>1500</v>
      </c>
      <c r="D141" s="53">
        <f>IF(OCT_26!A141="","",OCT_26!F141)</f>
        <v>0</v>
      </c>
      <c r="E141" s="61"/>
      <c r="F141" s="53">
        <f t="shared" si="22"/>
        <v>0</v>
      </c>
      <c r="G141" s="61"/>
      <c r="H141" s="61"/>
      <c r="I141" s="53">
        <f t="shared" si="23"/>
        <v>0</v>
      </c>
      <c r="J141" s="53" t="str">
        <f t="shared" si="24"/>
        <v/>
      </c>
      <c r="K141" s="53">
        <f t="shared" si="25"/>
        <v>0</v>
      </c>
      <c r="L141" s="53">
        <f t="shared" si="26"/>
        <v>0</v>
      </c>
      <c r="M141" s="64">
        <f>IF(A141="",0,(IF(ISNUMBER(SEP_26!G141),SEP_26!G141,0)+IF(ISNUMBER(OCT_26!G141),OCT_26!G141,0)+IF(ISNUMBER(NOV_26!G141),NOV_26!G141,0))/3)</f>
        <v>0</v>
      </c>
      <c r="N141" s="64">
        <f t="shared" si="27"/>
        <v>0</v>
      </c>
      <c r="O141" s="64">
        <f t="shared" si="28"/>
        <v>0</v>
      </c>
      <c r="P141" s="64">
        <f t="shared" si="29"/>
        <v>0</v>
      </c>
      <c r="Q141" s="65" t="str">
        <f t="shared" si="30"/>
        <v/>
      </c>
      <c r="R141" s="66" t="str">
        <f t="shared" si="31"/>
        <v>STOCKOUT</v>
      </c>
      <c r="S141" s="66" t="str">
        <f t="shared" si="32"/>
        <v>N/A</v>
      </c>
      <c r="T141" s="60"/>
    </row>
    <row r="142" spans="1:20" ht="16.5" customHeight="1" x14ac:dyDescent="0.35">
      <c r="A142" s="72" t="str">
        <f>IF(JAN_26!A142="","",JAN_26!A142)</f>
        <v>ibumol (para + ibu) tab</v>
      </c>
      <c r="B142" s="72" t="str">
        <f>IF(JAN_26!B142="","",JAN_26!B142)</f>
        <v>tablet</v>
      </c>
      <c r="C142" s="55">
        <f>IF(JAN_26!C142="","",JAN_26!C142)</f>
        <v>90</v>
      </c>
      <c r="D142" s="55">
        <f>IF(OCT_26!A142="","",OCT_26!F142)</f>
        <v>0</v>
      </c>
      <c r="E142" s="61"/>
      <c r="F142" s="55">
        <f t="shared" si="22"/>
        <v>0</v>
      </c>
      <c r="G142" s="61"/>
      <c r="H142" s="61"/>
      <c r="I142" s="55">
        <f t="shared" si="23"/>
        <v>0</v>
      </c>
      <c r="J142" s="55" t="str">
        <f t="shared" si="24"/>
        <v/>
      </c>
      <c r="K142" s="55">
        <f t="shared" si="25"/>
        <v>0</v>
      </c>
      <c r="L142" s="55">
        <f t="shared" si="26"/>
        <v>0</v>
      </c>
      <c r="M142" s="67">
        <f>IF(A142="",0,(IF(ISNUMBER(SEP_26!G142),SEP_26!G142,0)+IF(ISNUMBER(OCT_26!G142),OCT_26!G142,0)+IF(ISNUMBER(NOV_26!G142),NOV_26!G142,0))/3)</f>
        <v>0</v>
      </c>
      <c r="N142" s="67">
        <f t="shared" si="27"/>
        <v>0</v>
      </c>
      <c r="O142" s="67">
        <f t="shared" si="28"/>
        <v>0</v>
      </c>
      <c r="P142" s="67">
        <f t="shared" si="29"/>
        <v>0</v>
      </c>
      <c r="Q142" s="68" t="str">
        <f t="shared" si="30"/>
        <v/>
      </c>
      <c r="R142" s="69" t="str">
        <f t="shared" si="31"/>
        <v>STOCKOUT</v>
      </c>
      <c r="S142" s="69" t="str">
        <f t="shared" si="32"/>
        <v>N/A</v>
      </c>
      <c r="T142" s="60"/>
    </row>
    <row r="143" spans="1:20" ht="16.5" customHeight="1" x14ac:dyDescent="0.35">
      <c r="A143" s="71" t="str">
        <f>IF(JAN_26!A143="","",JAN_26!A143)</f>
        <v>Ibuprofen</v>
      </c>
      <c r="B143" s="71" t="str">
        <f>IF(JAN_26!B143="","",JAN_26!B143)</f>
        <v>tablet</v>
      </c>
      <c r="C143" s="53">
        <f>IF(JAN_26!C143="","",JAN_26!C143)</f>
        <v>15</v>
      </c>
      <c r="D143" s="53">
        <f>IF(OCT_26!A143="","",OCT_26!F143)</f>
        <v>880</v>
      </c>
      <c r="E143" s="61"/>
      <c r="F143" s="53">
        <f t="shared" si="22"/>
        <v>880</v>
      </c>
      <c r="G143" s="61"/>
      <c r="H143" s="61"/>
      <c r="I143" s="53">
        <f t="shared" si="23"/>
        <v>0</v>
      </c>
      <c r="J143" s="53" t="str">
        <f t="shared" si="24"/>
        <v/>
      </c>
      <c r="K143" s="53">
        <f t="shared" si="25"/>
        <v>0</v>
      </c>
      <c r="L143" s="53">
        <f t="shared" si="26"/>
        <v>13200</v>
      </c>
      <c r="M143" s="64">
        <f>IF(A143="",0,(IF(ISNUMBER(SEP_26!G143),SEP_26!G143,0)+IF(ISNUMBER(OCT_26!G143),OCT_26!G143,0)+IF(ISNUMBER(NOV_26!G143),NOV_26!G143,0))/3)</f>
        <v>0</v>
      </c>
      <c r="N143" s="64">
        <f t="shared" si="27"/>
        <v>0</v>
      </c>
      <c r="O143" s="64">
        <f t="shared" si="28"/>
        <v>0</v>
      </c>
      <c r="P143" s="64">
        <f t="shared" si="29"/>
        <v>0</v>
      </c>
      <c r="Q143" s="65" t="str">
        <f t="shared" si="30"/>
        <v/>
      </c>
      <c r="R143" s="66" t="str">
        <f t="shared" si="31"/>
        <v>OVERSTOCK</v>
      </c>
      <c r="S143" s="66" t="str">
        <f t="shared" si="32"/>
        <v>N/A</v>
      </c>
      <c r="T143" s="60"/>
    </row>
    <row r="144" spans="1:20" ht="16.5" customHeight="1" x14ac:dyDescent="0.35">
      <c r="A144" s="72" t="str">
        <f>IF(JAN_26!A144="","",JAN_26!A144)</f>
        <v>ibuprofen syrup</v>
      </c>
      <c r="B144" s="72" t="str">
        <f>IF(JAN_26!B144="","",JAN_26!B144)</f>
        <v>bottle</v>
      </c>
      <c r="C144" s="55">
        <f>IF(JAN_26!C144="","",JAN_26!C144)</f>
        <v>1500</v>
      </c>
      <c r="D144" s="55">
        <f>IF(OCT_26!A144="","",OCT_26!F144)</f>
        <v>0</v>
      </c>
      <c r="E144" s="61"/>
      <c r="F144" s="55">
        <f t="shared" si="22"/>
        <v>0</v>
      </c>
      <c r="G144" s="61"/>
      <c r="H144" s="61"/>
      <c r="I144" s="55">
        <f t="shared" si="23"/>
        <v>0</v>
      </c>
      <c r="J144" s="55" t="str">
        <f t="shared" si="24"/>
        <v/>
      </c>
      <c r="K144" s="55">
        <f t="shared" si="25"/>
        <v>0</v>
      </c>
      <c r="L144" s="55">
        <f t="shared" si="26"/>
        <v>0</v>
      </c>
      <c r="M144" s="67">
        <f>IF(A144="",0,(IF(ISNUMBER(SEP_26!G144),SEP_26!G144,0)+IF(ISNUMBER(OCT_26!G144),OCT_26!G144,0)+IF(ISNUMBER(NOV_26!G144),NOV_26!G144,0))/3)</f>
        <v>0</v>
      </c>
      <c r="N144" s="67">
        <f t="shared" si="27"/>
        <v>0</v>
      </c>
      <c r="O144" s="67">
        <f t="shared" si="28"/>
        <v>0</v>
      </c>
      <c r="P144" s="67">
        <f t="shared" si="29"/>
        <v>0</v>
      </c>
      <c r="Q144" s="68" t="str">
        <f t="shared" si="30"/>
        <v/>
      </c>
      <c r="R144" s="69" t="str">
        <f t="shared" si="31"/>
        <v>STOCKOUT</v>
      </c>
      <c r="S144" s="69" t="str">
        <f t="shared" si="32"/>
        <v>N/A</v>
      </c>
      <c r="T144" s="60"/>
    </row>
    <row r="145" spans="1:20" ht="16.5" customHeight="1" x14ac:dyDescent="0.35">
      <c r="A145" s="71" t="str">
        <f>IF(JAN_26!A145="","",JAN_26!A145)</f>
        <v>iodine</v>
      </c>
      <c r="B145" s="71" t="str">
        <f>IF(JAN_26!B145="","",JAN_26!B145)</f>
        <v>bottle</v>
      </c>
      <c r="C145" s="53">
        <f>IF(JAN_26!C145="","",JAN_26!C145)</f>
        <v>1500</v>
      </c>
      <c r="D145" s="53">
        <f>IF(OCT_26!A145="","",OCT_26!F145)</f>
        <v>0</v>
      </c>
      <c r="E145" s="61"/>
      <c r="F145" s="53">
        <f t="shared" si="22"/>
        <v>0</v>
      </c>
      <c r="G145" s="61"/>
      <c r="H145" s="61"/>
      <c r="I145" s="53">
        <f t="shared" si="23"/>
        <v>0</v>
      </c>
      <c r="J145" s="53" t="str">
        <f t="shared" si="24"/>
        <v/>
      </c>
      <c r="K145" s="53">
        <f t="shared" si="25"/>
        <v>0</v>
      </c>
      <c r="L145" s="53">
        <f t="shared" si="26"/>
        <v>0</v>
      </c>
      <c r="M145" s="64">
        <f>IF(A145="",0,(IF(ISNUMBER(SEP_26!G145),SEP_26!G145,0)+IF(ISNUMBER(OCT_26!G145),OCT_26!G145,0)+IF(ISNUMBER(NOV_26!G145),NOV_26!G145,0))/3)</f>
        <v>0</v>
      </c>
      <c r="N145" s="64">
        <f t="shared" si="27"/>
        <v>0</v>
      </c>
      <c r="O145" s="64">
        <f t="shared" si="28"/>
        <v>0</v>
      </c>
      <c r="P145" s="64">
        <f t="shared" si="29"/>
        <v>0</v>
      </c>
      <c r="Q145" s="65" t="str">
        <f t="shared" si="30"/>
        <v/>
      </c>
      <c r="R145" s="66" t="str">
        <f t="shared" si="31"/>
        <v>STOCKOUT</v>
      </c>
      <c r="S145" s="66" t="str">
        <f t="shared" si="32"/>
        <v>N/A</v>
      </c>
      <c r="T145" s="60"/>
    </row>
    <row r="146" spans="1:20" ht="16.5" customHeight="1" x14ac:dyDescent="0.35">
      <c r="A146" s="72" t="str">
        <f>IF(JAN_26!A146="","",JAN_26!A146)</f>
        <v>Iron/Folicacid/vit B12 Syrup 200ml</v>
      </c>
      <c r="B146" s="72" t="str">
        <f>IF(JAN_26!B146="","",JAN_26!B146)</f>
        <v>bottle</v>
      </c>
      <c r="C146" s="55">
        <f>IF(JAN_26!C146="","",JAN_26!C146)</f>
        <v>1000</v>
      </c>
      <c r="D146" s="55">
        <f>IF(OCT_26!A146="","",OCT_26!F146)</f>
        <v>17</v>
      </c>
      <c r="E146" s="61"/>
      <c r="F146" s="55">
        <f t="shared" si="22"/>
        <v>17</v>
      </c>
      <c r="G146" s="61"/>
      <c r="H146" s="61"/>
      <c r="I146" s="55">
        <f t="shared" si="23"/>
        <v>0</v>
      </c>
      <c r="J146" s="55" t="str">
        <f t="shared" si="24"/>
        <v/>
      </c>
      <c r="K146" s="55">
        <f t="shared" si="25"/>
        <v>0</v>
      </c>
      <c r="L146" s="55">
        <f t="shared" si="26"/>
        <v>17000</v>
      </c>
      <c r="M146" s="67">
        <f>IF(A146="",0,(IF(ISNUMBER(SEP_26!G146),SEP_26!G146,0)+IF(ISNUMBER(OCT_26!G146),OCT_26!G146,0)+IF(ISNUMBER(NOV_26!G146),NOV_26!G146,0))/3)</f>
        <v>0</v>
      </c>
      <c r="N146" s="67">
        <f t="shared" si="27"/>
        <v>0</v>
      </c>
      <c r="O146" s="67">
        <f t="shared" si="28"/>
        <v>0</v>
      </c>
      <c r="P146" s="67">
        <f t="shared" si="29"/>
        <v>0</v>
      </c>
      <c r="Q146" s="68" t="str">
        <f t="shared" si="30"/>
        <v/>
      </c>
      <c r="R146" s="69" t="str">
        <f t="shared" si="31"/>
        <v>OVERSTOCK</v>
      </c>
      <c r="S146" s="69" t="str">
        <f t="shared" si="32"/>
        <v>N/A</v>
      </c>
      <c r="T146" s="60"/>
    </row>
    <row r="147" spans="1:20" ht="16.5" customHeight="1" x14ac:dyDescent="0.35">
      <c r="A147" s="71" t="str">
        <f>IF(JAN_26!A147="","",JAN_26!A147)</f>
        <v>jadelle</v>
      </c>
      <c r="B147" s="71" t="str">
        <f>IF(JAN_26!B147="","",JAN_26!B147)</f>
        <v>item</v>
      </c>
      <c r="C147" s="53">
        <f>IF(JAN_26!C147="","",JAN_26!C147)</f>
        <v>4000</v>
      </c>
      <c r="D147" s="53">
        <f>IF(OCT_26!A147="","",OCT_26!F147)</f>
        <v>0</v>
      </c>
      <c r="E147" s="61"/>
      <c r="F147" s="53">
        <f t="shared" si="22"/>
        <v>0</v>
      </c>
      <c r="G147" s="61"/>
      <c r="H147" s="61"/>
      <c r="I147" s="53">
        <f t="shared" si="23"/>
        <v>0</v>
      </c>
      <c r="J147" s="53" t="str">
        <f t="shared" si="24"/>
        <v/>
      </c>
      <c r="K147" s="53">
        <f t="shared" si="25"/>
        <v>0</v>
      </c>
      <c r="L147" s="53">
        <f t="shared" si="26"/>
        <v>0</v>
      </c>
      <c r="M147" s="64">
        <f>IF(A147="",0,(IF(ISNUMBER(SEP_26!G147),SEP_26!G147,0)+IF(ISNUMBER(OCT_26!G147),OCT_26!G147,0)+IF(ISNUMBER(NOV_26!G147),NOV_26!G147,0))/3)</f>
        <v>0</v>
      </c>
      <c r="N147" s="64">
        <f t="shared" si="27"/>
        <v>0</v>
      </c>
      <c r="O147" s="64">
        <f t="shared" si="28"/>
        <v>0</v>
      </c>
      <c r="P147" s="64">
        <f t="shared" si="29"/>
        <v>0</v>
      </c>
      <c r="Q147" s="65" t="str">
        <f t="shared" si="30"/>
        <v/>
      </c>
      <c r="R147" s="66" t="str">
        <f t="shared" si="31"/>
        <v>STOCKOUT</v>
      </c>
      <c r="S147" s="66" t="str">
        <f t="shared" si="32"/>
        <v>N/A</v>
      </c>
      <c r="T147" s="60"/>
    </row>
    <row r="148" spans="1:20" ht="16.5" customHeight="1" x14ac:dyDescent="0.35">
      <c r="A148" s="72" t="str">
        <f>IF(JAN_26!A148="","",JAN_26!A148)</f>
        <v>ketamin</v>
      </c>
      <c r="B148" s="72" t="str">
        <f>IF(JAN_26!B148="","",JAN_26!B148)</f>
        <v>vial</v>
      </c>
      <c r="C148" s="55">
        <f>IF(JAN_26!C148="","",JAN_26!C148)</f>
        <v>1000</v>
      </c>
      <c r="D148" s="55">
        <f>IF(OCT_26!A148="","",OCT_26!F148)</f>
        <v>20</v>
      </c>
      <c r="E148" s="61"/>
      <c r="F148" s="55">
        <f t="shared" si="22"/>
        <v>20</v>
      </c>
      <c r="G148" s="61"/>
      <c r="H148" s="61"/>
      <c r="I148" s="55">
        <f t="shared" si="23"/>
        <v>0</v>
      </c>
      <c r="J148" s="55" t="str">
        <f t="shared" si="24"/>
        <v/>
      </c>
      <c r="K148" s="55">
        <f t="shared" si="25"/>
        <v>0</v>
      </c>
      <c r="L148" s="55">
        <f t="shared" si="26"/>
        <v>20000</v>
      </c>
      <c r="M148" s="67">
        <f>IF(A148="",0,(IF(ISNUMBER(SEP_26!G148),SEP_26!G148,0)+IF(ISNUMBER(OCT_26!G148),OCT_26!G148,0)+IF(ISNUMBER(NOV_26!G148),NOV_26!G148,0))/3)</f>
        <v>0</v>
      </c>
      <c r="N148" s="67">
        <f t="shared" si="27"/>
        <v>0</v>
      </c>
      <c r="O148" s="67">
        <f t="shared" si="28"/>
        <v>0</v>
      </c>
      <c r="P148" s="67">
        <f t="shared" si="29"/>
        <v>0</v>
      </c>
      <c r="Q148" s="68" t="str">
        <f t="shared" si="30"/>
        <v/>
      </c>
      <c r="R148" s="69" t="str">
        <f t="shared" si="31"/>
        <v>OVERSTOCK</v>
      </c>
      <c r="S148" s="69" t="str">
        <f t="shared" si="32"/>
        <v>N/A</v>
      </c>
      <c r="T148" s="60"/>
    </row>
    <row r="149" spans="1:20" ht="16.5" customHeight="1" x14ac:dyDescent="0.35">
      <c r="A149" s="71" t="str">
        <f>IF(JAN_26!A149="","",JAN_26!A149)</f>
        <v>ketoconazole cream</v>
      </c>
      <c r="B149" s="71" t="str">
        <f>IF(JAN_26!B149="","",JAN_26!B149)</f>
        <v>item</v>
      </c>
      <c r="C149" s="53">
        <f>IF(JAN_26!C149="","",JAN_26!C149)</f>
        <v>1000</v>
      </c>
      <c r="D149" s="53">
        <f>IF(OCT_26!A149="","",OCT_26!F149)</f>
        <v>0</v>
      </c>
      <c r="E149" s="61"/>
      <c r="F149" s="53">
        <f t="shared" si="22"/>
        <v>0</v>
      </c>
      <c r="G149" s="61"/>
      <c r="H149" s="61"/>
      <c r="I149" s="53">
        <f t="shared" si="23"/>
        <v>0</v>
      </c>
      <c r="J149" s="53" t="str">
        <f t="shared" si="24"/>
        <v/>
      </c>
      <c r="K149" s="53">
        <f t="shared" si="25"/>
        <v>0</v>
      </c>
      <c r="L149" s="53">
        <f t="shared" si="26"/>
        <v>0</v>
      </c>
      <c r="M149" s="64">
        <f>IF(A149="",0,(IF(ISNUMBER(SEP_26!G149),SEP_26!G149,0)+IF(ISNUMBER(OCT_26!G149),OCT_26!G149,0)+IF(ISNUMBER(NOV_26!G149),NOV_26!G149,0))/3)</f>
        <v>0</v>
      </c>
      <c r="N149" s="64">
        <f t="shared" si="27"/>
        <v>0</v>
      </c>
      <c r="O149" s="64">
        <f t="shared" si="28"/>
        <v>0</v>
      </c>
      <c r="P149" s="64">
        <f t="shared" si="29"/>
        <v>0</v>
      </c>
      <c r="Q149" s="65" t="str">
        <f t="shared" si="30"/>
        <v/>
      </c>
      <c r="R149" s="66" t="str">
        <f t="shared" si="31"/>
        <v>STOCKOUT</v>
      </c>
      <c r="S149" s="66" t="str">
        <f t="shared" si="32"/>
        <v>N/A</v>
      </c>
      <c r="T149" s="60"/>
    </row>
    <row r="150" spans="1:20" ht="16.5" customHeight="1" x14ac:dyDescent="0.35">
      <c r="A150" s="72" t="str">
        <f>IF(JAN_26!A150="","",JAN_26!A150)</f>
        <v>ketoconazole TABLETS</v>
      </c>
      <c r="B150" s="72" t="str">
        <f>IF(JAN_26!B150="","",JAN_26!B150)</f>
        <v>tablet</v>
      </c>
      <c r="C150" s="55">
        <f>IF(JAN_26!C150="","",JAN_26!C150)</f>
        <v>100</v>
      </c>
      <c r="D150" s="55">
        <f>IF(OCT_26!A150="","",OCT_26!F150)</f>
        <v>0</v>
      </c>
      <c r="E150" s="61"/>
      <c r="F150" s="55">
        <f t="shared" si="22"/>
        <v>0</v>
      </c>
      <c r="G150" s="61"/>
      <c r="H150" s="61"/>
      <c r="I150" s="55">
        <f t="shared" si="23"/>
        <v>0</v>
      </c>
      <c r="J150" s="55" t="str">
        <f t="shared" si="24"/>
        <v/>
      </c>
      <c r="K150" s="55">
        <f t="shared" si="25"/>
        <v>0</v>
      </c>
      <c r="L150" s="55">
        <f t="shared" si="26"/>
        <v>0</v>
      </c>
      <c r="M150" s="67">
        <f>IF(A150="",0,(IF(ISNUMBER(SEP_26!G150),SEP_26!G150,0)+IF(ISNUMBER(OCT_26!G150),OCT_26!G150,0)+IF(ISNUMBER(NOV_26!G150),NOV_26!G150,0))/3)</f>
        <v>0</v>
      </c>
      <c r="N150" s="67">
        <f t="shared" si="27"/>
        <v>0</v>
      </c>
      <c r="O150" s="67">
        <f t="shared" si="28"/>
        <v>0</v>
      </c>
      <c r="P150" s="67">
        <f t="shared" si="29"/>
        <v>0</v>
      </c>
      <c r="Q150" s="68" t="str">
        <f t="shared" si="30"/>
        <v/>
      </c>
      <c r="R150" s="69" t="str">
        <f t="shared" si="31"/>
        <v>STOCKOUT</v>
      </c>
      <c r="S150" s="69" t="str">
        <f t="shared" si="32"/>
        <v>N/A</v>
      </c>
      <c r="T150" s="60"/>
    </row>
    <row r="151" spans="1:20" ht="16.5" customHeight="1" x14ac:dyDescent="0.35">
      <c r="A151" s="71" t="str">
        <f>IF(JAN_26!A151="","",JAN_26!A151)</f>
        <v>KLIPAL</v>
      </c>
      <c r="B151" s="71" t="str">
        <f>IF(JAN_26!B151="","",JAN_26!B151)</f>
        <v>tablet</v>
      </c>
      <c r="C151" s="53">
        <f>IF(JAN_26!C151="","",JAN_26!C151)</f>
        <v>200</v>
      </c>
      <c r="D151" s="53">
        <f>IF(OCT_26!A151="","",OCT_26!F151)</f>
        <v>0</v>
      </c>
      <c r="E151" s="61"/>
      <c r="F151" s="53">
        <f t="shared" si="22"/>
        <v>0</v>
      </c>
      <c r="G151" s="61"/>
      <c r="H151" s="61"/>
      <c r="I151" s="53">
        <f t="shared" si="23"/>
        <v>0</v>
      </c>
      <c r="J151" s="53" t="str">
        <f t="shared" si="24"/>
        <v/>
      </c>
      <c r="K151" s="53">
        <f t="shared" si="25"/>
        <v>0</v>
      </c>
      <c r="L151" s="53">
        <f t="shared" si="26"/>
        <v>0</v>
      </c>
      <c r="M151" s="64">
        <f>IF(A151="",0,(IF(ISNUMBER(SEP_26!G151),SEP_26!G151,0)+IF(ISNUMBER(OCT_26!G151),OCT_26!G151,0)+IF(ISNUMBER(NOV_26!G151),NOV_26!G151,0))/3)</f>
        <v>0</v>
      </c>
      <c r="N151" s="64">
        <f t="shared" si="27"/>
        <v>0</v>
      </c>
      <c r="O151" s="64">
        <f t="shared" si="28"/>
        <v>0</v>
      </c>
      <c r="P151" s="64">
        <f t="shared" si="29"/>
        <v>0</v>
      </c>
      <c r="Q151" s="65" t="str">
        <f t="shared" si="30"/>
        <v/>
      </c>
      <c r="R151" s="66" t="str">
        <f t="shared" si="31"/>
        <v>STOCKOUT</v>
      </c>
      <c r="S151" s="66" t="str">
        <f t="shared" si="32"/>
        <v>N/A</v>
      </c>
      <c r="T151" s="60"/>
    </row>
    <row r="152" spans="1:20" ht="16.5" customHeight="1" x14ac:dyDescent="0.35">
      <c r="A152" s="72" t="str">
        <f>IF(JAN_26!A152="","",JAN_26!A152)</f>
        <v>levefloxacine</v>
      </c>
      <c r="B152" s="72" t="str">
        <f>IF(JAN_26!B152="","",JAN_26!B152)</f>
        <v>tabs</v>
      </c>
      <c r="C152" s="55">
        <f>IF(JAN_26!C152="","",JAN_26!C152)</f>
        <v>150</v>
      </c>
      <c r="D152" s="55">
        <f>IF(OCT_26!A152="","",OCT_26!F152)</f>
        <v>0</v>
      </c>
      <c r="E152" s="61"/>
      <c r="F152" s="55">
        <f t="shared" si="22"/>
        <v>0</v>
      </c>
      <c r="G152" s="61"/>
      <c r="H152" s="61"/>
      <c r="I152" s="55">
        <f t="shared" si="23"/>
        <v>0</v>
      </c>
      <c r="J152" s="55" t="str">
        <f t="shared" si="24"/>
        <v/>
      </c>
      <c r="K152" s="55">
        <f t="shared" si="25"/>
        <v>0</v>
      </c>
      <c r="L152" s="55">
        <f t="shared" si="26"/>
        <v>0</v>
      </c>
      <c r="M152" s="67">
        <f>IF(A152="",0,(IF(ISNUMBER(SEP_26!G152),SEP_26!G152,0)+IF(ISNUMBER(OCT_26!G152),OCT_26!G152,0)+IF(ISNUMBER(NOV_26!G152),NOV_26!G152,0))/3)</f>
        <v>0</v>
      </c>
      <c r="N152" s="67">
        <f t="shared" si="27"/>
        <v>0</v>
      </c>
      <c r="O152" s="67">
        <f t="shared" si="28"/>
        <v>0</v>
      </c>
      <c r="P152" s="67">
        <f t="shared" si="29"/>
        <v>0</v>
      </c>
      <c r="Q152" s="68" t="str">
        <f t="shared" si="30"/>
        <v/>
      </c>
      <c r="R152" s="69" t="str">
        <f t="shared" si="31"/>
        <v>STOCKOUT</v>
      </c>
      <c r="S152" s="69" t="str">
        <f t="shared" si="32"/>
        <v>N/A</v>
      </c>
      <c r="T152" s="60"/>
    </row>
    <row r="153" spans="1:20" ht="16.5" customHeight="1" x14ac:dyDescent="0.35">
      <c r="A153" s="71" t="str">
        <f>IF(JAN_26!A153="","",JAN_26!A153)</f>
        <v>lidocaine</v>
      </c>
      <c r="B153" s="71" t="str">
        <f>IF(JAN_26!B153="","",JAN_26!B153)</f>
        <v>vial</v>
      </c>
      <c r="C153" s="53">
        <f>IF(JAN_26!C153="","",JAN_26!C153)</f>
        <v>1200</v>
      </c>
      <c r="D153" s="53">
        <f>IF(OCT_26!A153="","",OCT_26!F153)</f>
        <v>47</v>
      </c>
      <c r="E153" s="61"/>
      <c r="F153" s="53">
        <f t="shared" si="22"/>
        <v>47</v>
      </c>
      <c r="G153" s="61"/>
      <c r="H153" s="61"/>
      <c r="I153" s="53">
        <f t="shared" si="23"/>
        <v>0</v>
      </c>
      <c r="J153" s="53" t="str">
        <f t="shared" si="24"/>
        <v/>
      </c>
      <c r="K153" s="53">
        <f t="shared" si="25"/>
        <v>0</v>
      </c>
      <c r="L153" s="53">
        <f t="shared" si="26"/>
        <v>56400</v>
      </c>
      <c r="M153" s="64">
        <f>IF(A153="",0,(IF(ISNUMBER(SEP_26!G153),SEP_26!G153,0)+IF(ISNUMBER(OCT_26!G153),OCT_26!G153,0)+IF(ISNUMBER(NOV_26!G153),NOV_26!G153,0))/3)</f>
        <v>0</v>
      </c>
      <c r="N153" s="64">
        <f t="shared" si="27"/>
        <v>0</v>
      </c>
      <c r="O153" s="64">
        <f t="shared" si="28"/>
        <v>0</v>
      </c>
      <c r="P153" s="64">
        <f t="shared" si="29"/>
        <v>0</v>
      </c>
      <c r="Q153" s="65" t="str">
        <f t="shared" si="30"/>
        <v/>
      </c>
      <c r="R153" s="66" t="str">
        <f t="shared" si="31"/>
        <v>OVERSTOCK</v>
      </c>
      <c r="S153" s="66" t="str">
        <f t="shared" si="32"/>
        <v>N/A</v>
      </c>
      <c r="T153" s="60"/>
    </row>
    <row r="154" spans="1:20" ht="16.5" customHeight="1" x14ac:dyDescent="0.35">
      <c r="A154" s="72" t="str">
        <f>IF(JAN_26!A154="","",JAN_26!A154)</f>
        <v>lidocaine (1%)</v>
      </c>
      <c r="B154" s="72" t="str">
        <f>IF(JAN_26!B154="","",JAN_26!B154)</f>
        <v>inj</v>
      </c>
      <c r="C154" s="55">
        <f>IF(JAN_26!C154="","",JAN_26!C154)</f>
        <v>500</v>
      </c>
      <c r="D154" s="55">
        <f>IF(OCT_26!A154="","",OCT_26!F154)</f>
        <v>0</v>
      </c>
      <c r="E154" s="61"/>
      <c r="F154" s="55">
        <f t="shared" si="22"/>
        <v>0</v>
      </c>
      <c r="G154" s="61"/>
      <c r="H154" s="61"/>
      <c r="I154" s="55">
        <f t="shared" si="23"/>
        <v>0</v>
      </c>
      <c r="J154" s="55" t="str">
        <f t="shared" si="24"/>
        <v/>
      </c>
      <c r="K154" s="55">
        <f t="shared" si="25"/>
        <v>0</v>
      </c>
      <c r="L154" s="55">
        <f t="shared" si="26"/>
        <v>0</v>
      </c>
      <c r="M154" s="67">
        <f>IF(A154="",0,(IF(ISNUMBER(SEP_26!G154),SEP_26!G154,0)+IF(ISNUMBER(OCT_26!G154),OCT_26!G154,0)+IF(ISNUMBER(NOV_26!G154),NOV_26!G154,0))/3)</f>
        <v>0</v>
      </c>
      <c r="N154" s="67">
        <f t="shared" si="27"/>
        <v>0</v>
      </c>
      <c r="O154" s="67">
        <f t="shared" si="28"/>
        <v>0</v>
      </c>
      <c r="P154" s="67">
        <f t="shared" si="29"/>
        <v>0</v>
      </c>
      <c r="Q154" s="68" t="str">
        <f t="shared" si="30"/>
        <v/>
      </c>
      <c r="R154" s="69" t="str">
        <f t="shared" si="31"/>
        <v>STOCKOUT</v>
      </c>
      <c r="S154" s="69" t="str">
        <f t="shared" si="32"/>
        <v>N/A</v>
      </c>
      <c r="T154" s="60"/>
    </row>
    <row r="155" spans="1:20" ht="16.5" customHeight="1" x14ac:dyDescent="0.35">
      <c r="A155" s="71" t="str">
        <f>IF(JAN_26!A155="","",JAN_26!A155)</f>
        <v>lidocaine + adrenaline</v>
      </c>
      <c r="B155" s="71" t="str">
        <f>IF(JAN_26!B155="","",JAN_26!B155)</f>
        <v>vial</v>
      </c>
      <c r="C155" s="53">
        <f>IF(JAN_26!C155="","",JAN_26!C155)</f>
        <v>1500</v>
      </c>
      <c r="D155" s="53">
        <f>IF(OCT_26!A155="","",OCT_26!F155)</f>
        <v>0</v>
      </c>
      <c r="E155" s="61"/>
      <c r="F155" s="53">
        <f t="shared" si="22"/>
        <v>0</v>
      </c>
      <c r="G155" s="61"/>
      <c r="H155" s="61"/>
      <c r="I155" s="53">
        <f t="shared" si="23"/>
        <v>0</v>
      </c>
      <c r="J155" s="53" t="str">
        <f t="shared" si="24"/>
        <v/>
      </c>
      <c r="K155" s="53">
        <f t="shared" si="25"/>
        <v>0</v>
      </c>
      <c r="L155" s="53">
        <f t="shared" si="26"/>
        <v>0</v>
      </c>
      <c r="M155" s="64">
        <f>IF(A155="",0,(IF(ISNUMBER(SEP_26!G155),SEP_26!G155,0)+IF(ISNUMBER(OCT_26!G155),OCT_26!G155,0)+IF(ISNUMBER(NOV_26!G155),NOV_26!G155,0))/3)</f>
        <v>0</v>
      </c>
      <c r="N155" s="64">
        <f t="shared" si="27"/>
        <v>0</v>
      </c>
      <c r="O155" s="64">
        <f t="shared" si="28"/>
        <v>0</v>
      </c>
      <c r="P155" s="64">
        <f t="shared" si="29"/>
        <v>0</v>
      </c>
      <c r="Q155" s="65" t="str">
        <f t="shared" si="30"/>
        <v/>
      </c>
      <c r="R155" s="66" t="str">
        <f t="shared" si="31"/>
        <v>STOCKOUT</v>
      </c>
      <c r="S155" s="66" t="str">
        <f t="shared" si="32"/>
        <v>N/A</v>
      </c>
      <c r="T155" s="60"/>
    </row>
    <row r="156" spans="1:20" ht="16.5" customHeight="1" x14ac:dyDescent="0.35">
      <c r="A156" s="72" t="str">
        <f>IF(JAN_26!A156="","",JAN_26!A156)</f>
        <v>Lisinopril 10 mg</v>
      </c>
      <c r="B156" s="72" t="str">
        <f>IF(JAN_26!B156="","",JAN_26!B156)</f>
        <v>tablet</v>
      </c>
      <c r="C156" s="55">
        <f>IF(JAN_26!C156="","",JAN_26!C156)</f>
        <v>300</v>
      </c>
      <c r="D156" s="55">
        <f>IF(OCT_26!A156="","",OCT_26!F156)</f>
        <v>0</v>
      </c>
      <c r="E156" s="61"/>
      <c r="F156" s="55">
        <f t="shared" si="22"/>
        <v>0</v>
      </c>
      <c r="G156" s="61"/>
      <c r="H156" s="61"/>
      <c r="I156" s="55">
        <f t="shared" si="23"/>
        <v>0</v>
      </c>
      <c r="J156" s="55" t="str">
        <f t="shared" si="24"/>
        <v/>
      </c>
      <c r="K156" s="55">
        <f t="shared" si="25"/>
        <v>0</v>
      </c>
      <c r="L156" s="55">
        <f t="shared" si="26"/>
        <v>0</v>
      </c>
      <c r="M156" s="67">
        <f>IF(A156="",0,(IF(ISNUMBER(SEP_26!G156),SEP_26!G156,0)+IF(ISNUMBER(OCT_26!G156),OCT_26!G156,0)+IF(ISNUMBER(NOV_26!G156),NOV_26!G156,0))/3)</f>
        <v>0</v>
      </c>
      <c r="N156" s="67">
        <f t="shared" si="27"/>
        <v>0</v>
      </c>
      <c r="O156" s="67">
        <f t="shared" si="28"/>
        <v>0</v>
      </c>
      <c r="P156" s="67">
        <f t="shared" si="29"/>
        <v>0</v>
      </c>
      <c r="Q156" s="68" t="str">
        <f t="shared" si="30"/>
        <v/>
      </c>
      <c r="R156" s="69" t="str">
        <f t="shared" si="31"/>
        <v>STOCKOUT</v>
      </c>
      <c r="S156" s="69" t="str">
        <f t="shared" si="32"/>
        <v>N/A</v>
      </c>
      <c r="T156" s="60"/>
    </row>
    <row r="157" spans="1:20" ht="16.5" customHeight="1" x14ac:dyDescent="0.35">
      <c r="A157" s="71" t="str">
        <f>IF(JAN_26!A157="","",JAN_26!A157)</f>
        <v>Lisinoprile 20mg</v>
      </c>
      <c r="B157" s="71" t="str">
        <f>IF(JAN_26!B157="","",JAN_26!B157)</f>
        <v>tablet</v>
      </c>
      <c r="C157" s="53">
        <f>IF(JAN_26!C157="","",JAN_26!C157)</f>
        <v>350</v>
      </c>
      <c r="D157" s="53">
        <f>IF(OCT_26!A157="","",OCT_26!F157)</f>
        <v>0</v>
      </c>
      <c r="E157" s="61"/>
      <c r="F157" s="53">
        <f t="shared" si="22"/>
        <v>0</v>
      </c>
      <c r="G157" s="61"/>
      <c r="H157" s="61"/>
      <c r="I157" s="53">
        <f t="shared" si="23"/>
        <v>0</v>
      </c>
      <c r="J157" s="53" t="str">
        <f t="shared" si="24"/>
        <v/>
      </c>
      <c r="K157" s="53">
        <f t="shared" si="25"/>
        <v>0</v>
      </c>
      <c r="L157" s="53">
        <f t="shared" si="26"/>
        <v>0</v>
      </c>
      <c r="M157" s="64">
        <f>IF(A157="",0,(IF(ISNUMBER(SEP_26!G157),SEP_26!G157,0)+IF(ISNUMBER(OCT_26!G157),OCT_26!G157,0)+IF(ISNUMBER(NOV_26!G157),NOV_26!G157,0))/3)</f>
        <v>0</v>
      </c>
      <c r="N157" s="64">
        <f t="shared" si="27"/>
        <v>0</v>
      </c>
      <c r="O157" s="64">
        <f t="shared" si="28"/>
        <v>0</v>
      </c>
      <c r="P157" s="64">
        <f t="shared" si="29"/>
        <v>0</v>
      </c>
      <c r="Q157" s="65" t="str">
        <f t="shared" si="30"/>
        <v/>
      </c>
      <c r="R157" s="66" t="str">
        <f t="shared" si="31"/>
        <v>STOCKOUT</v>
      </c>
      <c r="S157" s="66" t="str">
        <f t="shared" si="32"/>
        <v>N/A</v>
      </c>
      <c r="T157" s="60"/>
    </row>
    <row r="158" spans="1:20" ht="16.5" customHeight="1" x14ac:dyDescent="0.35">
      <c r="A158" s="72" t="str">
        <f>IF(JAN_26!A158="","",JAN_26!A158)</f>
        <v>litacod tab</v>
      </c>
      <c r="B158" s="72" t="str">
        <f>IF(JAN_26!B158="","",JAN_26!B158)</f>
        <v>tablet</v>
      </c>
      <c r="C158" s="55">
        <f>IF(JAN_26!C158="","",JAN_26!C158)</f>
        <v>75</v>
      </c>
      <c r="D158" s="55">
        <f>IF(OCT_26!A158="","",OCT_26!F158)</f>
        <v>0</v>
      </c>
      <c r="E158" s="61"/>
      <c r="F158" s="55">
        <f t="shared" si="22"/>
        <v>0</v>
      </c>
      <c r="G158" s="61"/>
      <c r="H158" s="61"/>
      <c r="I158" s="55">
        <f t="shared" si="23"/>
        <v>0</v>
      </c>
      <c r="J158" s="55" t="str">
        <f t="shared" si="24"/>
        <v/>
      </c>
      <c r="K158" s="55">
        <f t="shared" si="25"/>
        <v>0</v>
      </c>
      <c r="L158" s="55">
        <f t="shared" si="26"/>
        <v>0</v>
      </c>
      <c r="M158" s="67">
        <f>IF(A158="",0,(IF(ISNUMBER(SEP_26!G158),SEP_26!G158,0)+IF(ISNUMBER(OCT_26!G158),OCT_26!G158,0)+IF(ISNUMBER(NOV_26!G158),NOV_26!G158,0))/3)</f>
        <v>0</v>
      </c>
      <c r="N158" s="67">
        <f t="shared" si="27"/>
        <v>0</v>
      </c>
      <c r="O158" s="67">
        <f t="shared" si="28"/>
        <v>0</v>
      </c>
      <c r="P158" s="67">
        <f t="shared" si="29"/>
        <v>0</v>
      </c>
      <c r="Q158" s="68" t="str">
        <f t="shared" si="30"/>
        <v/>
      </c>
      <c r="R158" s="69" t="str">
        <f t="shared" si="31"/>
        <v>STOCKOUT</v>
      </c>
      <c r="S158" s="69" t="str">
        <f t="shared" si="32"/>
        <v>N/A</v>
      </c>
      <c r="T158" s="60"/>
    </row>
    <row r="159" spans="1:20" ht="16.5" customHeight="1" x14ac:dyDescent="0.35">
      <c r="A159" s="71" t="str">
        <f>IF(JAN_26!A159="","",JAN_26!A159)</f>
        <v>litacold sp</v>
      </c>
      <c r="B159" s="71" t="str">
        <f>IF(JAN_26!B159="","",JAN_26!B159)</f>
        <v>bottle</v>
      </c>
      <c r="C159" s="53">
        <f>IF(JAN_26!C159="","",JAN_26!C159)</f>
        <v>1700</v>
      </c>
      <c r="D159" s="53">
        <f>IF(OCT_26!A159="","",OCT_26!F159)</f>
        <v>0</v>
      </c>
      <c r="E159" s="61"/>
      <c r="F159" s="53">
        <f t="shared" si="22"/>
        <v>0</v>
      </c>
      <c r="G159" s="61"/>
      <c r="H159" s="61"/>
      <c r="I159" s="53">
        <f t="shared" si="23"/>
        <v>0</v>
      </c>
      <c r="J159" s="53" t="str">
        <f t="shared" si="24"/>
        <v/>
      </c>
      <c r="K159" s="53">
        <f t="shared" si="25"/>
        <v>0</v>
      </c>
      <c r="L159" s="53">
        <f t="shared" si="26"/>
        <v>0</v>
      </c>
      <c r="M159" s="64">
        <f>IF(A159="",0,(IF(ISNUMBER(SEP_26!G159),SEP_26!G159,0)+IF(ISNUMBER(OCT_26!G159),OCT_26!G159,0)+IF(ISNUMBER(NOV_26!G159),NOV_26!G159,0))/3)</f>
        <v>0</v>
      </c>
      <c r="N159" s="64">
        <f t="shared" si="27"/>
        <v>0</v>
      </c>
      <c r="O159" s="64">
        <f t="shared" si="28"/>
        <v>0</v>
      </c>
      <c r="P159" s="64">
        <f t="shared" si="29"/>
        <v>0</v>
      </c>
      <c r="Q159" s="65" t="str">
        <f t="shared" si="30"/>
        <v/>
      </c>
      <c r="R159" s="66" t="str">
        <f t="shared" si="31"/>
        <v>STOCKOUT</v>
      </c>
      <c r="S159" s="66" t="str">
        <f t="shared" si="32"/>
        <v>N/A</v>
      </c>
      <c r="T159" s="60"/>
    </row>
    <row r="160" spans="1:20" ht="16.5" customHeight="1" x14ac:dyDescent="0.35">
      <c r="A160" s="72" t="str">
        <f>IF(JAN_26!A160="","",JAN_26!A160)</f>
        <v>LLINS</v>
      </c>
      <c r="B160" s="72" t="str">
        <f>IF(JAN_26!B160="","",JAN_26!B160)</f>
        <v>item</v>
      </c>
      <c r="C160" s="55" t="str">
        <f>IF(JAN_26!C160="","",JAN_26!C160)</f>
        <v/>
      </c>
      <c r="D160" s="55">
        <f>IF(OCT_26!A160="","",OCT_26!F160)</f>
        <v>0</v>
      </c>
      <c r="E160" s="61"/>
      <c r="F160" s="55">
        <f t="shared" si="22"/>
        <v>0</v>
      </c>
      <c r="G160" s="61"/>
      <c r="H160" s="61"/>
      <c r="I160" s="55">
        <f t="shared" si="23"/>
        <v>0</v>
      </c>
      <c r="J160" s="55" t="str">
        <f t="shared" si="24"/>
        <v/>
      </c>
      <c r="K160" s="55">
        <f t="shared" si="25"/>
        <v>0</v>
      </c>
      <c r="L160" s="55">
        <f t="shared" si="26"/>
        <v>0</v>
      </c>
      <c r="M160" s="67">
        <f>IF(A160="",0,(IF(ISNUMBER(SEP_26!G160),SEP_26!G160,0)+IF(ISNUMBER(OCT_26!G160),OCT_26!G160,0)+IF(ISNUMBER(NOV_26!G160),NOV_26!G160,0))/3)</f>
        <v>0</v>
      </c>
      <c r="N160" s="67">
        <f t="shared" si="27"/>
        <v>0</v>
      </c>
      <c r="O160" s="67">
        <f t="shared" si="28"/>
        <v>0</v>
      </c>
      <c r="P160" s="67">
        <f t="shared" si="29"/>
        <v>0</v>
      </c>
      <c r="Q160" s="68" t="str">
        <f t="shared" si="30"/>
        <v/>
      </c>
      <c r="R160" s="69" t="str">
        <f t="shared" si="31"/>
        <v>STOCKOUT</v>
      </c>
      <c r="S160" s="69" t="str">
        <f t="shared" si="32"/>
        <v>N/A</v>
      </c>
      <c r="T160" s="60"/>
    </row>
    <row r="161" spans="1:20" ht="16.5" customHeight="1" x14ac:dyDescent="0.35">
      <c r="A161" s="71" t="str">
        <f>IF(JAN_26!A161="","",JAN_26!A161)</f>
        <v>Loperamide</v>
      </c>
      <c r="B161" s="71" t="str">
        <f>IF(JAN_26!B161="","",JAN_26!B161)</f>
        <v>tablet</v>
      </c>
      <c r="C161" s="53">
        <f>IF(JAN_26!C161="","",JAN_26!C161)</f>
        <v>50</v>
      </c>
      <c r="D161" s="53">
        <f>IF(OCT_26!A161="","",OCT_26!F161)</f>
        <v>0</v>
      </c>
      <c r="E161" s="61"/>
      <c r="F161" s="53">
        <f t="shared" si="22"/>
        <v>0</v>
      </c>
      <c r="G161" s="61"/>
      <c r="H161" s="61"/>
      <c r="I161" s="53">
        <f t="shared" si="23"/>
        <v>0</v>
      </c>
      <c r="J161" s="53" t="str">
        <f t="shared" si="24"/>
        <v/>
      </c>
      <c r="K161" s="53">
        <f t="shared" si="25"/>
        <v>0</v>
      </c>
      <c r="L161" s="53">
        <f t="shared" si="26"/>
        <v>0</v>
      </c>
      <c r="M161" s="64">
        <f>IF(A161="",0,(IF(ISNUMBER(SEP_26!G161),SEP_26!G161,0)+IF(ISNUMBER(OCT_26!G161),OCT_26!G161,0)+IF(ISNUMBER(NOV_26!G161),NOV_26!G161,0))/3)</f>
        <v>0</v>
      </c>
      <c r="N161" s="64">
        <f t="shared" si="27"/>
        <v>0</v>
      </c>
      <c r="O161" s="64">
        <f t="shared" si="28"/>
        <v>0</v>
      </c>
      <c r="P161" s="64">
        <f t="shared" si="29"/>
        <v>0</v>
      </c>
      <c r="Q161" s="65" t="str">
        <f t="shared" si="30"/>
        <v/>
      </c>
      <c r="R161" s="66" t="str">
        <f t="shared" si="31"/>
        <v>STOCKOUT</v>
      </c>
      <c r="S161" s="66" t="str">
        <f t="shared" si="32"/>
        <v>N/A</v>
      </c>
      <c r="T161" s="60"/>
    </row>
    <row r="162" spans="1:20" ht="16.5" customHeight="1" x14ac:dyDescent="0.35">
      <c r="A162" s="72" t="str">
        <f>IF(JAN_26!A162="","",JAN_26!A162)</f>
        <v>loratadine</v>
      </c>
      <c r="B162" s="72" t="str">
        <f>IF(JAN_26!B162="","",JAN_26!B162)</f>
        <v>tab</v>
      </c>
      <c r="C162" s="55">
        <f>IF(JAN_26!C162="","",JAN_26!C162)</f>
        <v>250</v>
      </c>
      <c r="D162" s="55">
        <f>IF(OCT_26!A162="","",OCT_26!F162)</f>
        <v>0</v>
      </c>
      <c r="E162" s="61"/>
      <c r="F162" s="55">
        <f t="shared" si="22"/>
        <v>0</v>
      </c>
      <c r="G162" s="61"/>
      <c r="H162" s="61"/>
      <c r="I162" s="55">
        <f t="shared" si="23"/>
        <v>0</v>
      </c>
      <c r="J162" s="55" t="str">
        <f t="shared" si="24"/>
        <v/>
      </c>
      <c r="K162" s="55">
        <f t="shared" si="25"/>
        <v>0</v>
      </c>
      <c r="L162" s="55">
        <f t="shared" si="26"/>
        <v>0</v>
      </c>
      <c r="M162" s="67">
        <f>IF(A162="",0,(IF(ISNUMBER(SEP_26!G162),SEP_26!G162,0)+IF(ISNUMBER(OCT_26!G162),OCT_26!G162,0)+IF(ISNUMBER(NOV_26!G162),NOV_26!G162,0))/3)</f>
        <v>0</v>
      </c>
      <c r="N162" s="67">
        <f t="shared" si="27"/>
        <v>0</v>
      </c>
      <c r="O162" s="67">
        <f t="shared" si="28"/>
        <v>0</v>
      </c>
      <c r="P162" s="67">
        <f t="shared" si="29"/>
        <v>0</v>
      </c>
      <c r="Q162" s="68" t="str">
        <f t="shared" si="30"/>
        <v/>
      </c>
      <c r="R162" s="69" t="str">
        <f t="shared" si="31"/>
        <v>STOCKOUT</v>
      </c>
      <c r="S162" s="69" t="str">
        <f t="shared" si="32"/>
        <v>N/A</v>
      </c>
      <c r="T162" s="60"/>
    </row>
    <row r="163" spans="1:20" ht="16.5" customHeight="1" x14ac:dyDescent="0.35">
      <c r="A163" s="71" t="str">
        <f>IF(JAN_26!A163="","",JAN_26!A163)</f>
        <v>Loxen inj</v>
      </c>
      <c r="B163" s="71" t="str">
        <f>IF(JAN_26!B163="","",JAN_26!B163)</f>
        <v>amp</v>
      </c>
      <c r="C163" s="53">
        <f>IF(JAN_26!C163="","",JAN_26!C163)</f>
        <v>2000</v>
      </c>
      <c r="D163" s="53">
        <f>IF(OCT_26!A163="","",OCT_26!F163)</f>
        <v>0</v>
      </c>
      <c r="E163" s="61"/>
      <c r="F163" s="53">
        <f t="shared" si="22"/>
        <v>0</v>
      </c>
      <c r="G163" s="61"/>
      <c r="H163" s="61"/>
      <c r="I163" s="53">
        <f t="shared" si="23"/>
        <v>0</v>
      </c>
      <c r="J163" s="53" t="str">
        <f t="shared" si="24"/>
        <v/>
      </c>
      <c r="K163" s="53">
        <f t="shared" si="25"/>
        <v>0</v>
      </c>
      <c r="L163" s="53">
        <f t="shared" si="26"/>
        <v>0</v>
      </c>
      <c r="M163" s="64">
        <f>IF(A163="",0,(IF(ISNUMBER(SEP_26!G163),SEP_26!G163,0)+IF(ISNUMBER(OCT_26!G163),OCT_26!G163,0)+IF(ISNUMBER(NOV_26!G163),NOV_26!G163,0))/3)</f>
        <v>0</v>
      </c>
      <c r="N163" s="64">
        <f t="shared" si="27"/>
        <v>0</v>
      </c>
      <c r="O163" s="64">
        <f t="shared" si="28"/>
        <v>0</v>
      </c>
      <c r="P163" s="64">
        <f t="shared" si="29"/>
        <v>0</v>
      </c>
      <c r="Q163" s="65" t="str">
        <f t="shared" si="30"/>
        <v/>
      </c>
      <c r="R163" s="66" t="str">
        <f t="shared" si="31"/>
        <v>STOCKOUT</v>
      </c>
      <c r="S163" s="66" t="str">
        <f t="shared" si="32"/>
        <v>N/A</v>
      </c>
      <c r="T163" s="60"/>
    </row>
    <row r="164" spans="1:20" ht="16.5" customHeight="1" x14ac:dyDescent="0.35">
      <c r="A164" s="72" t="str">
        <f>IF(JAN_26!A164="","",JAN_26!A164)</f>
        <v>Maalox</v>
      </c>
      <c r="B164" s="72" t="str">
        <f>IF(JAN_26!B164="","",JAN_26!B164)</f>
        <v>sachet</v>
      </c>
      <c r="C164" s="55">
        <f>IF(JAN_26!C164="","",JAN_26!C164)</f>
        <v>200</v>
      </c>
      <c r="D164" s="55">
        <f>IF(OCT_26!A164="","",OCT_26!F164)</f>
        <v>0</v>
      </c>
      <c r="E164" s="61"/>
      <c r="F164" s="55">
        <f t="shared" si="22"/>
        <v>0</v>
      </c>
      <c r="G164" s="61"/>
      <c r="H164" s="61"/>
      <c r="I164" s="55">
        <f t="shared" si="23"/>
        <v>0</v>
      </c>
      <c r="J164" s="55" t="str">
        <f t="shared" si="24"/>
        <v/>
      </c>
      <c r="K164" s="55">
        <f t="shared" si="25"/>
        <v>0</v>
      </c>
      <c r="L164" s="55">
        <f t="shared" si="26"/>
        <v>0</v>
      </c>
      <c r="M164" s="67">
        <f>IF(A164="",0,(IF(ISNUMBER(SEP_26!G164),SEP_26!G164,0)+IF(ISNUMBER(OCT_26!G164),OCT_26!G164,0)+IF(ISNUMBER(NOV_26!G164),NOV_26!G164,0))/3)</f>
        <v>0</v>
      </c>
      <c r="N164" s="67">
        <f t="shared" si="27"/>
        <v>0</v>
      </c>
      <c r="O164" s="67">
        <f t="shared" si="28"/>
        <v>0</v>
      </c>
      <c r="P164" s="67">
        <f t="shared" si="29"/>
        <v>0</v>
      </c>
      <c r="Q164" s="68" t="str">
        <f t="shared" si="30"/>
        <v/>
      </c>
      <c r="R164" s="69" t="str">
        <f t="shared" si="31"/>
        <v>STOCKOUT</v>
      </c>
      <c r="S164" s="69" t="str">
        <f t="shared" si="32"/>
        <v>N/A</v>
      </c>
      <c r="T164" s="60"/>
    </row>
    <row r="165" spans="1:20" ht="16.5" customHeight="1" x14ac:dyDescent="0.35">
      <c r="A165" s="71" t="str">
        <f>IF(JAN_26!A165="","",JAN_26!A165)</f>
        <v>Malacure 40/320</v>
      </c>
      <c r="B165" s="71" t="str">
        <f>IF(JAN_26!B165="","",JAN_26!B165)</f>
        <v>box</v>
      </c>
      <c r="C165" s="53">
        <f>IF(JAN_26!C165="","",JAN_26!C165)</f>
        <v>4000</v>
      </c>
      <c r="D165" s="53">
        <f>IF(OCT_26!A165="","",OCT_26!F165)</f>
        <v>0</v>
      </c>
      <c r="E165" s="61"/>
      <c r="F165" s="53">
        <f t="shared" si="22"/>
        <v>0</v>
      </c>
      <c r="G165" s="61"/>
      <c r="H165" s="61"/>
      <c r="I165" s="53">
        <f t="shared" si="23"/>
        <v>0</v>
      </c>
      <c r="J165" s="53" t="str">
        <f t="shared" si="24"/>
        <v/>
      </c>
      <c r="K165" s="53">
        <f t="shared" si="25"/>
        <v>0</v>
      </c>
      <c r="L165" s="53">
        <f t="shared" si="26"/>
        <v>0</v>
      </c>
      <c r="M165" s="64">
        <f>IF(A165="",0,(IF(ISNUMBER(SEP_26!G165),SEP_26!G165,0)+IF(ISNUMBER(OCT_26!G165),OCT_26!G165,0)+IF(ISNUMBER(NOV_26!G165),NOV_26!G165,0))/3)</f>
        <v>0</v>
      </c>
      <c r="N165" s="64">
        <f t="shared" si="27"/>
        <v>0</v>
      </c>
      <c r="O165" s="64">
        <f t="shared" si="28"/>
        <v>0</v>
      </c>
      <c r="P165" s="64">
        <f t="shared" si="29"/>
        <v>0</v>
      </c>
      <c r="Q165" s="65" t="str">
        <f t="shared" si="30"/>
        <v/>
      </c>
      <c r="R165" s="66" t="str">
        <f t="shared" si="31"/>
        <v>STOCKOUT</v>
      </c>
      <c r="S165" s="66" t="str">
        <f t="shared" si="32"/>
        <v>N/A</v>
      </c>
      <c r="T165" s="60"/>
    </row>
    <row r="166" spans="1:20" ht="16.5" customHeight="1" x14ac:dyDescent="0.35">
      <c r="A166" s="72" t="str">
        <f>IF(JAN_26!A166="","",JAN_26!A166)</f>
        <v>Maxidrol eye drop</v>
      </c>
      <c r="B166" s="72" t="str">
        <f>IF(JAN_26!B166="","",JAN_26!B166)</f>
        <v>bottle</v>
      </c>
      <c r="C166" s="55">
        <f>IF(JAN_26!C166="","",JAN_26!C166)</f>
        <v>1600</v>
      </c>
      <c r="D166" s="55">
        <f>IF(OCT_26!A166="","",OCT_26!F166)</f>
        <v>0</v>
      </c>
      <c r="E166" s="61"/>
      <c r="F166" s="55">
        <f t="shared" si="22"/>
        <v>0</v>
      </c>
      <c r="G166" s="61"/>
      <c r="H166" s="61"/>
      <c r="I166" s="55">
        <f t="shared" si="23"/>
        <v>0</v>
      </c>
      <c r="J166" s="55" t="str">
        <f t="shared" si="24"/>
        <v/>
      </c>
      <c r="K166" s="55">
        <f t="shared" si="25"/>
        <v>0</v>
      </c>
      <c r="L166" s="55">
        <f t="shared" si="26"/>
        <v>0</v>
      </c>
      <c r="M166" s="67">
        <f>IF(A166="",0,(IF(ISNUMBER(SEP_26!G166),SEP_26!G166,0)+IF(ISNUMBER(OCT_26!G166),OCT_26!G166,0)+IF(ISNUMBER(NOV_26!G166),NOV_26!G166,0))/3)</f>
        <v>0</v>
      </c>
      <c r="N166" s="67">
        <f t="shared" si="27"/>
        <v>0</v>
      </c>
      <c r="O166" s="67">
        <f t="shared" si="28"/>
        <v>0</v>
      </c>
      <c r="P166" s="67">
        <f t="shared" si="29"/>
        <v>0</v>
      </c>
      <c r="Q166" s="68" t="str">
        <f t="shared" si="30"/>
        <v/>
      </c>
      <c r="R166" s="69" t="str">
        <f t="shared" si="31"/>
        <v>STOCKOUT</v>
      </c>
      <c r="S166" s="69" t="str">
        <f t="shared" si="32"/>
        <v>N/A</v>
      </c>
      <c r="T166" s="60"/>
    </row>
    <row r="167" spans="1:20" ht="16.5" customHeight="1" x14ac:dyDescent="0.35">
      <c r="A167" s="71" t="str">
        <f>IF(JAN_26!A167="","",JAN_26!A167)</f>
        <v>Mebendazole</v>
      </c>
      <c r="B167" s="71" t="str">
        <f>IF(JAN_26!B167="","",JAN_26!B167)</f>
        <v>Cards</v>
      </c>
      <c r="C167" s="53">
        <f>IF(JAN_26!C167="","",JAN_26!C167)</f>
        <v>200</v>
      </c>
      <c r="D167" s="53">
        <f>IF(OCT_26!A167="","",OCT_26!F167)</f>
        <v>0</v>
      </c>
      <c r="E167" s="61"/>
      <c r="F167" s="53">
        <f t="shared" si="22"/>
        <v>0</v>
      </c>
      <c r="G167" s="61"/>
      <c r="H167" s="61"/>
      <c r="I167" s="53">
        <f t="shared" si="23"/>
        <v>0</v>
      </c>
      <c r="J167" s="53" t="str">
        <f t="shared" si="24"/>
        <v/>
      </c>
      <c r="K167" s="53">
        <f t="shared" si="25"/>
        <v>0</v>
      </c>
      <c r="L167" s="53">
        <f t="shared" si="26"/>
        <v>0</v>
      </c>
      <c r="M167" s="64">
        <f>IF(A167="",0,(IF(ISNUMBER(SEP_26!G167),SEP_26!G167,0)+IF(ISNUMBER(OCT_26!G167),OCT_26!G167,0)+IF(ISNUMBER(NOV_26!G167),NOV_26!G167,0))/3)</f>
        <v>0</v>
      </c>
      <c r="N167" s="64">
        <f t="shared" si="27"/>
        <v>0</v>
      </c>
      <c r="O167" s="64">
        <f t="shared" si="28"/>
        <v>0</v>
      </c>
      <c r="P167" s="64">
        <f t="shared" si="29"/>
        <v>0</v>
      </c>
      <c r="Q167" s="65" t="str">
        <f t="shared" si="30"/>
        <v/>
      </c>
      <c r="R167" s="66" t="str">
        <f t="shared" si="31"/>
        <v>STOCKOUT</v>
      </c>
      <c r="S167" s="66" t="str">
        <f t="shared" si="32"/>
        <v>N/A</v>
      </c>
      <c r="T167" s="60"/>
    </row>
    <row r="168" spans="1:20" ht="16.5" customHeight="1" x14ac:dyDescent="0.35">
      <c r="A168" s="72" t="str">
        <f>IF(JAN_26!A168="","",JAN_26!A168)</f>
        <v>Metformin</v>
      </c>
      <c r="B168" s="72" t="str">
        <f>IF(JAN_26!B168="","",JAN_26!B168)</f>
        <v>box</v>
      </c>
      <c r="C168" s="55">
        <f>IF(JAN_26!C168="","",JAN_26!C168)</f>
        <v>30</v>
      </c>
      <c r="D168" s="55">
        <f>IF(OCT_26!A168="","",OCT_26!F168)</f>
        <v>200</v>
      </c>
      <c r="E168" s="61"/>
      <c r="F168" s="55">
        <f t="shared" si="22"/>
        <v>200</v>
      </c>
      <c r="G168" s="61"/>
      <c r="H168" s="61"/>
      <c r="I168" s="55">
        <f t="shared" si="23"/>
        <v>0</v>
      </c>
      <c r="J168" s="55" t="str">
        <f t="shared" si="24"/>
        <v/>
      </c>
      <c r="K168" s="55">
        <f t="shared" si="25"/>
        <v>0</v>
      </c>
      <c r="L168" s="55">
        <f t="shared" si="26"/>
        <v>6000</v>
      </c>
      <c r="M168" s="67">
        <f>IF(A168="",0,(IF(ISNUMBER(SEP_26!G168),SEP_26!G168,0)+IF(ISNUMBER(OCT_26!G168),OCT_26!G168,0)+IF(ISNUMBER(NOV_26!G168),NOV_26!G168,0))/3)</f>
        <v>0</v>
      </c>
      <c r="N168" s="67">
        <f t="shared" si="27"/>
        <v>0</v>
      </c>
      <c r="O168" s="67">
        <f t="shared" si="28"/>
        <v>0</v>
      </c>
      <c r="P168" s="67">
        <f t="shared" si="29"/>
        <v>0</v>
      </c>
      <c r="Q168" s="68" t="str">
        <f t="shared" si="30"/>
        <v/>
      </c>
      <c r="R168" s="69" t="str">
        <f t="shared" si="31"/>
        <v>OVERSTOCK</v>
      </c>
      <c r="S168" s="69" t="str">
        <f t="shared" si="32"/>
        <v>N/A</v>
      </c>
      <c r="T168" s="60"/>
    </row>
    <row r="169" spans="1:20" ht="16.5" customHeight="1" x14ac:dyDescent="0.35">
      <c r="A169" s="71" t="str">
        <f>IF(JAN_26!A169="","",JAN_26!A169)</f>
        <v>Metro-infusion</v>
      </c>
      <c r="B169" s="71" t="str">
        <f>IF(JAN_26!B169="","",JAN_26!B169)</f>
        <v>item</v>
      </c>
      <c r="C169" s="53">
        <f>IF(JAN_26!C169="","",JAN_26!C169)</f>
        <v>1000</v>
      </c>
      <c r="D169" s="53">
        <f>IF(OCT_26!A169="","",OCT_26!F169)</f>
        <v>23</v>
      </c>
      <c r="E169" s="61"/>
      <c r="F169" s="53">
        <f t="shared" si="22"/>
        <v>23</v>
      </c>
      <c r="G169" s="61"/>
      <c r="H169" s="61"/>
      <c r="I169" s="53">
        <f t="shared" si="23"/>
        <v>0</v>
      </c>
      <c r="J169" s="53" t="str">
        <f t="shared" si="24"/>
        <v/>
      </c>
      <c r="K169" s="53">
        <f t="shared" si="25"/>
        <v>0</v>
      </c>
      <c r="L169" s="53">
        <f t="shared" si="26"/>
        <v>23000</v>
      </c>
      <c r="M169" s="64">
        <f>IF(A169="",0,(IF(ISNUMBER(SEP_26!G169),SEP_26!G169,0)+IF(ISNUMBER(OCT_26!G169),OCT_26!G169,0)+IF(ISNUMBER(NOV_26!G169),NOV_26!G169,0))/3)</f>
        <v>0</v>
      </c>
      <c r="N169" s="64">
        <f t="shared" si="27"/>
        <v>0</v>
      </c>
      <c r="O169" s="64">
        <f t="shared" si="28"/>
        <v>0</v>
      </c>
      <c r="P169" s="64">
        <f t="shared" si="29"/>
        <v>0</v>
      </c>
      <c r="Q169" s="65" t="str">
        <f t="shared" si="30"/>
        <v/>
      </c>
      <c r="R169" s="66" t="str">
        <f t="shared" si="31"/>
        <v>OVERSTOCK</v>
      </c>
      <c r="S169" s="66" t="str">
        <f t="shared" si="32"/>
        <v>N/A</v>
      </c>
      <c r="T169" s="60"/>
    </row>
    <row r="170" spans="1:20" ht="16.5" customHeight="1" x14ac:dyDescent="0.35">
      <c r="A170" s="72" t="str">
        <f>IF(JAN_26!A170="","",JAN_26!A170)</f>
        <v>Metro-syrup</v>
      </c>
      <c r="B170" s="72" t="str">
        <f>IF(JAN_26!B170="","",JAN_26!B170)</f>
        <v>bottle</v>
      </c>
      <c r="C170" s="55">
        <f>IF(JAN_26!C170="","",JAN_26!C170)</f>
        <v>1000</v>
      </c>
      <c r="D170" s="55">
        <f>IF(OCT_26!A170="","",OCT_26!F170)</f>
        <v>99</v>
      </c>
      <c r="E170" s="61"/>
      <c r="F170" s="55">
        <f t="shared" si="22"/>
        <v>99</v>
      </c>
      <c r="G170" s="61"/>
      <c r="H170" s="61"/>
      <c r="I170" s="55">
        <f t="shared" si="23"/>
        <v>0</v>
      </c>
      <c r="J170" s="55" t="str">
        <f t="shared" si="24"/>
        <v/>
      </c>
      <c r="K170" s="55">
        <f t="shared" si="25"/>
        <v>0</v>
      </c>
      <c r="L170" s="55">
        <f t="shared" si="26"/>
        <v>99000</v>
      </c>
      <c r="M170" s="67">
        <f>IF(A170="",0,(IF(ISNUMBER(SEP_26!G170),SEP_26!G170,0)+IF(ISNUMBER(OCT_26!G170),OCT_26!G170,0)+IF(ISNUMBER(NOV_26!G170),NOV_26!G170,0))/3)</f>
        <v>0</v>
      </c>
      <c r="N170" s="67">
        <f t="shared" si="27"/>
        <v>0</v>
      </c>
      <c r="O170" s="67">
        <f t="shared" si="28"/>
        <v>0</v>
      </c>
      <c r="P170" s="67">
        <f t="shared" si="29"/>
        <v>0</v>
      </c>
      <c r="Q170" s="68" t="str">
        <f t="shared" si="30"/>
        <v/>
      </c>
      <c r="R170" s="69" t="str">
        <f t="shared" si="31"/>
        <v>OVERSTOCK</v>
      </c>
      <c r="S170" s="69" t="str">
        <f t="shared" si="32"/>
        <v>N/A</v>
      </c>
      <c r="T170" s="60"/>
    </row>
    <row r="171" spans="1:20" ht="16.5" customHeight="1" x14ac:dyDescent="0.35">
      <c r="A171" s="71" t="str">
        <f>IF(JAN_26!A171="","",JAN_26!A171)</f>
        <v>Metrochopramide inj</v>
      </c>
      <c r="B171" s="71" t="str">
        <f>IF(JAN_26!B171="","",JAN_26!B171)</f>
        <v>amp</v>
      </c>
      <c r="C171" s="53">
        <f>IF(JAN_26!C171="","",JAN_26!C171)</f>
        <v>500</v>
      </c>
      <c r="D171" s="53">
        <f>IF(OCT_26!A171="","",OCT_26!F171)</f>
        <v>8</v>
      </c>
      <c r="E171" s="61"/>
      <c r="F171" s="53">
        <f t="shared" si="22"/>
        <v>8</v>
      </c>
      <c r="G171" s="61"/>
      <c r="H171" s="61"/>
      <c r="I171" s="53">
        <f t="shared" si="23"/>
        <v>0</v>
      </c>
      <c r="J171" s="53" t="str">
        <f t="shared" si="24"/>
        <v/>
      </c>
      <c r="K171" s="53">
        <f t="shared" si="25"/>
        <v>0</v>
      </c>
      <c r="L171" s="53">
        <f t="shared" si="26"/>
        <v>4000</v>
      </c>
      <c r="M171" s="64">
        <f>IF(A171="",0,(IF(ISNUMBER(SEP_26!G171),SEP_26!G171,0)+IF(ISNUMBER(OCT_26!G171),OCT_26!G171,0)+IF(ISNUMBER(NOV_26!G171),NOV_26!G171,0))/3)</f>
        <v>0</v>
      </c>
      <c r="N171" s="64">
        <f t="shared" si="27"/>
        <v>0</v>
      </c>
      <c r="O171" s="64">
        <f t="shared" si="28"/>
        <v>0</v>
      </c>
      <c r="P171" s="64">
        <f t="shared" si="29"/>
        <v>0</v>
      </c>
      <c r="Q171" s="65" t="str">
        <f t="shared" si="30"/>
        <v/>
      </c>
      <c r="R171" s="66" t="str">
        <f t="shared" si="31"/>
        <v>OVERSTOCK</v>
      </c>
      <c r="S171" s="66" t="str">
        <f t="shared" si="32"/>
        <v>N/A</v>
      </c>
      <c r="T171" s="60"/>
    </row>
    <row r="172" spans="1:20" ht="16.5" customHeight="1" x14ac:dyDescent="0.35">
      <c r="A172" s="72" t="str">
        <f>IF(JAN_26!A172="","",JAN_26!A172)</f>
        <v>Metronidazole(250 mg) tabs</v>
      </c>
      <c r="B172" s="72" t="str">
        <f>IF(JAN_26!B172="","",JAN_26!B172)</f>
        <v>tablet</v>
      </c>
      <c r="C172" s="55">
        <f>IF(JAN_26!C172="","",JAN_26!C172)</f>
        <v>15</v>
      </c>
      <c r="D172" s="55">
        <f>IF(OCT_26!A172="","",OCT_26!F172)</f>
        <v>0</v>
      </c>
      <c r="E172" s="61"/>
      <c r="F172" s="55">
        <f t="shared" si="22"/>
        <v>0</v>
      </c>
      <c r="G172" s="61"/>
      <c r="H172" s="61"/>
      <c r="I172" s="55">
        <f t="shared" si="23"/>
        <v>0</v>
      </c>
      <c r="J172" s="55" t="str">
        <f t="shared" si="24"/>
        <v/>
      </c>
      <c r="K172" s="55">
        <f t="shared" si="25"/>
        <v>0</v>
      </c>
      <c r="L172" s="55">
        <f t="shared" si="26"/>
        <v>0</v>
      </c>
      <c r="M172" s="67">
        <f>IF(A172="",0,(IF(ISNUMBER(SEP_26!G172),SEP_26!G172,0)+IF(ISNUMBER(OCT_26!G172),OCT_26!G172,0)+IF(ISNUMBER(NOV_26!G172),NOV_26!G172,0))/3)</f>
        <v>0</v>
      </c>
      <c r="N172" s="67">
        <f t="shared" si="27"/>
        <v>0</v>
      </c>
      <c r="O172" s="67">
        <f t="shared" si="28"/>
        <v>0</v>
      </c>
      <c r="P172" s="67">
        <f t="shared" si="29"/>
        <v>0</v>
      </c>
      <c r="Q172" s="68" t="str">
        <f t="shared" si="30"/>
        <v/>
      </c>
      <c r="R172" s="69" t="str">
        <f t="shared" si="31"/>
        <v>STOCKOUT</v>
      </c>
      <c r="S172" s="69" t="str">
        <f t="shared" si="32"/>
        <v>N/A</v>
      </c>
      <c r="T172" s="60"/>
    </row>
    <row r="173" spans="1:20" ht="16.5" customHeight="1" x14ac:dyDescent="0.35">
      <c r="A173" s="71" t="str">
        <f>IF(JAN_26!A173="","",JAN_26!A173)</f>
        <v>Metronidazole(500mg) tabs</v>
      </c>
      <c r="B173" s="71" t="str">
        <f>IF(JAN_26!B173="","",JAN_26!B173)</f>
        <v>tablet</v>
      </c>
      <c r="C173" s="53">
        <f>IF(JAN_26!C173="","",JAN_26!C173)</f>
        <v>30</v>
      </c>
      <c r="D173" s="53">
        <f>IF(OCT_26!A173="","",OCT_26!F173)</f>
        <v>0</v>
      </c>
      <c r="E173" s="61"/>
      <c r="F173" s="53">
        <f t="shared" si="22"/>
        <v>0</v>
      </c>
      <c r="G173" s="61"/>
      <c r="H173" s="61"/>
      <c r="I173" s="53">
        <f t="shared" si="23"/>
        <v>0</v>
      </c>
      <c r="J173" s="53" t="str">
        <f t="shared" si="24"/>
        <v/>
      </c>
      <c r="K173" s="53">
        <f t="shared" si="25"/>
        <v>0</v>
      </c>
      <c r="L173" s="53">
        <f t="shared" si="26"/>
        <v>0</v>
      </c>
      <c r="M173" s="64">
        <f>IF(A173="",0,(IF(ISNUMBER(SEP_26!G173),SEP_26!G173,0)+IF(ISNUMBER(OCT_26!G173),OCT_26!G173,0)+IF(ISNUMBER(NOV_26!G173),NOV_26!G173,0))/3)</f>
        <v>0</v>
      </c>
      <c r="N173" s="64">
        <f t="shared" si="27"/>
        <v>0</v>
      </c>
      <c r="O173" s="64">
        <f t="shared" si="28"/>
        <v>0</v>
      </c>
      <c r="P173" s="64">
        <f t="shared" si="29"/>
        <v>0</v>
      </c>
      <c r="Q173" s="65" t="str">
        <f t="shared" si="30"/>
        <v/>
      </c>
      <c r="R173" s="66" t="str">
        <f t="shared" si="31"/>
        <v>STOCKOUT</v>
      </c>
      <c r="S173" s="66" t="str">
        <f t="shared" si="32"/>
        <v>N/A</v>
      </c>
      <c r="T173" s="60"/>
    </row>
    <row r="174" spans="1:20" ht="16.5" customHeight="1" x14ac:dyDescent="0.35">
      <c r="A174" s="72" t="str">
        <f>IF(JAN_26!A174="","",JAN_26!A174)</f>
        <v>Miconazole</v>
      </c>
      <c r="B174" s="72" t="str">
        <f>IF(JAN_26!B174="","",JAN_26!B174)</f>
        <v>item</v>
      </c>
      <c r="C174" s="55">
        <f>IF(JAN_26!C174="","",JAN_26!C174)</f>
        <v>1000</v>
      </c>
      <c r="D174" s="55">
        <f>IF(OCT_26!A174="","",OCT_26!F174)</f>
        <v>98</v>
      </c>
      <c r="E174" s="61"/>
      <c r="F174" s="55">
        <f t="shared" si="22"/>
        <v>98</v>
      </c>
      <c r="G174" s="61"/>
      <c r="H174" s="61"/>
      <c r="I174" s="55">
        <f t="shared" si="23"/>
        <v>0</v>
      </c>
      <c r="J174" s="55" t="str">
        <f t="shared" si="24"/>
        <v/>
      </c>
      <c r="K174" s="55">
        <f t="shared" si="25"/>
        <v>0</v>
      </c>
      <c r="L174" s="55">
        <f t="shared" si="26"/>
        <v>98000</v>
      </c>
      <c r="M174" s="67">
        <f>IF(A174="",0,(IF(ISNUMBER(SEP_26!G174),SEP_26!G174,0)+IF(ISNUMBER(OCT_26!G174),OCT_26!G174,0)+IF(ISNUMBER(NOV_26!G174),NOV_26!G174,0))/3)</f>
        <v>0</v>
      </c>
      <c r="N174" s="67">
        <f t="shared" si="27"/>
        <v>0</v>
      </c>
      <c r="O174" s="67">
        <f t="shared" si="28"/>
        <v>0</v>
      </c>
      <c r="P174" s="67">
        <f t="shared" si="29"/>
        <v>0</v>
      </c>
      <c r="Q174" s="68" t="str">
        <f t="shared" si="30"/>
        <v/>
      </c>
      <c r="R174" s="69" t="str">
        <f t="shared" si="31"/>
        <v>OVERSTOCK</v>
      </c>
      <c r="S174" s="69" t="str">
        <f t="shared" si="32"/>
        <v>N/A</v>
      </c>
      <c r="T174" s="60"/>
    </row>
    <row r="175" spans="1:20" ht="16.5" customHeight="1" x14ac:dyDescent="0.35">
      <c r="A175" s="71" t="str">
        <f>IF(JAN_26!A175="","",JAN_26!A175)</f>
        <v>microlut</v>
      </c>
      <c r="B175" s="71" t="str">
        <f>IF(JAN_26!B175="","",JAN_26!B175)</f>
        <v>tab</v>
      </c>
      <c r="C175" s="53" t="str">
        <f>IF(JAN_26!C175="","",JAN_26!C175)</f>
        <v/>
      </c>
      <c r="D175" s="53">
        <f>IF(OCT_26!A175="","",OCT_26!F175)</f>
        <v>0</v>
      </c>
      <c r="E175" s="61"/>
      <c r="F175" s="53">
        <f t="shared" si="22"/>
        <v>0</v>
      </c>
      <c r="G175" s="61"/>
      <c r="H175" s="61"/>
      <c r="I175" s="53">
        <f t="shared" si="23"/>
        <v>0</v>
      </c>
      <c r="J175" s="53" t="str">
        <f t="shared" si="24"/>
        <v/>
      </c>
      <c r="K175" s="53">
        <f t="shared" si="25"/>
        <v>0</v>
      </c>
      <c r="L175" s="53">
        <f t="shared" si="26"/>
        <v>0</v>
      </c>
      <c r="M175" s="64">
        <f>IF(A175="",0,(IF(ISNUMBER(SEP_26!G175),SEP_26!G175,0)+IF(ISNUMBER(OCT_26!G175),OCT_26!G175,0)+IF(ISNUMBER(NOV_26!G175),NOV_26!G175,0))/3)</f>
        <v>0</v>
      </c>
      <c r="N175" s="64">
        <f t="shared" si="27"/>
        <v>0</v>
      </c>
      <c r="O175" s="64">
        <f t="shared" si="28"/>
        <v>0</v>
      </c>
      <c r="P175" s="64">
        <f t="shared" si="29"/>
        <v>0</v>
      </c>
      <c r="Q175" s="65" t="str">
        <f t="shared" si="30"/>
        <v/>
      </c>
      <c r="R175" s="66" t="str">
        <f t="shared" si="31"/>
        <v>STOCKOUT</v>
      </c>
      <c r="S175" s="66" t="str">
        <f t="shared" si="32"/>
        <v>N/A</v>
      </c>
      <c r="T175" s="60"/>
    </row>
    <row r="176" spans="1:20" ht="16.5" customHeight="1" x14ac:dyDescent="0.35">
      <c r="A176" s="72" t="str">
        <f>IF(JAN_26!A176="","",JAN_26!A176)</f>
        <v>mixtard</v>
      </c>
      <c r="B176" s="72" t="str">
        <f>IF(JAN_26!B176="","",JAN_26!B176)</f>
        <v>amp</v>
      </c>
      <c r="C176" s="55">
        <f>IF(JAN_26!C176="","",JAN_26!C176)</f>
        <v>8500</v>
      </c>
      <c r="D176" s="55">
        <f>IF(OCT_26!A176="","",OCT_26!F176)</f>
        <v>0</v>
      </c>
      <c r="E176" s="61"/>
      <c r="F176" s="55">
        <f t="shared" si="22"/>
        <v>0</v>
      </c>
      <c r="G176" s="61"/>
      <c r="H176" s="61"/>
      <c r="I176" s="55">
        <f t="shared" si="23"/>
        <v>0</v>
      </c>
      <c r="J176" s="55" t="str">
        <f t="shared" si="24"/>
        <v/>
      </c>
      <c r="K176" s="55">
        <f t="shared" si="25"/>
        <v>0</v>
      </c>
      <c r="L176" s="55">
        <f t="shared" si="26"/>
        <v>0</v>
      </c>
      <c r="M176" s="67">
        <f>IF(A176="",0,(IF(ISNUMBER(SEP_26!G176),SEP_26!G176,0)+IF(ISNUMBER(OCT_26!G176),OCT_26!G176,0)+IF(ISNUMBER(NOV_26!G176),NOV_26!G176,0))/3)</f>
        <v>0</v>
      </c>
      <c r="N176" s="67">
        <f t="shared" si="27"/>
        <v>0</v>
      </c>
      <c r="O176" s="67">
        <f t="shared" si="28"/>
        <v>0</v>
      </c>
      <c r="P176" s="67">
        <f t="shared" si="29"/>
        <v>0</v>
      </c>
      <c r="Q176" s="68" t="str">
        <f t="shared" si="30"/>
        <v/>
      </c>
      <c r="R176" s="69" t="str">
        <f t="shared" si="31"/>
        <v>STOCKOUT</v>
      </c>
      <c r="S176" s="69" t="str">
        <f t="shared" si="32"/>
        <v>N/A</v>
      </c>
      <c r="T176" s="60"/>
    </row>
    <row r="177" spans="1:20" ht="16.5" customHeight="1" x14ac:dyDescent="0.35">
      <c r="A177" s="71" t="str">
        <f>IF(JAN_26!A177="","",JAN_26!A177)</f>
        <v>Multivitamin</v>
      </c>
      <c r="B177" s="71" t="str">
        <f>IF(JAN_26!B177="","",JAN_26!B177)</f>
        <v>tablet</v>
      </c>
      <c r="C177" s="53">
        <f>IF(JAN_26!C177="","",JAN_26!C177)</f>
        <v>15</v>
      </c>
      <c r="D177" s="53">
        <f>IF(OCT_26!A177="","",OCT_26!F177)</f>
        <v>0</v>
      </c>
      <c r="E177" s="61"/>
      <c r="F177" s="53">
        <f t="shared" si="22"/>
        <v>0</v>
      </c>
      <c r="G177" s="61"/>
      <c r="H177" s="61"/>
      <c r="I177" s="53">
        <f t="shared" si="23"/>
        <v>0</v>
      </c>
      <c r="J177" s="53" t="str">
        <f t="shared" si="24"/>
        <v/>
      </c>
      <c r="K177" s="53">
        <f t="shared" si="25"/>
        <v>0</v>
      </c>
      <c r="L177" s="53">
        <f t="shared" si="26"/>
        <v>0</v>
      </c>
      <c r="M177" s="64">
        <f>IF(A177="",0,(IF(ISNUMBER(SEP_26!G177),SEP_26!G177,0)+IF(ISNUMBER(OCT_26!G177),OCT_26!G177,0)+IF(ISNUMBER(NOV_26!G177),NOV_26!G177,0))/3)</f>
        <v>0</v>
      </c>
      <c r="N177" s="64">
        <f t="shared" si="27"/>
        <v>0</v>
      </c>
      <c r="O177" s="64">
        <f t="shared" si="28"/>
        <v>0</v>
      </c>
      <c r="P177" s="64">
        <f t="shared" si="29"/>
        <v>0</v>
      </c>
      <c r="Q177" s="65" t="str">
        <f t="shared" si="30"/>
        <v/>
      </c>
      <c r="R177" s="66" t="str">
        <f t="shared" si="31"/>
        <v>STOCKOUT</v>
      </c>
      <c r="S177" s="66" t="str">
        <f t="shared" si="32"/>
        <v>N/A</v>
      </c>
      <c r="T177" s="60"/>
    </row>
    <row r="178" spans="1:20" ht="16.5" customHeight="1" x14ac:dyDescent="0.35">
      <c r="A178" s="72" t="str">
        <f>IF(JAN_26!A178="","",JAN_26!A178)</f>
        <v>Multivitamin sp</v>
      </c>
      <c r="B178" s="72" t="str">
        <f>IF(JAN_26!B178="","",JAN_26!B178)</f>
        <v>bottle</v>
      </c>
      <c r="C178" s="55">
        <f>IF(JAN_26!C178="","",JAN_26!C178)</f>
        <v>1000</v>
      </c>
      <c r="D178" s="55">
        <f>IF(OCT_26!A178="","",OCT_26!F178)</f>
        <v>0</v>
      </c>
      <c r="E178" s="61"/>
      <c r="F178" s="55">
        <f t="shared" si="22"/>
        <v>0</v>
      </c>
      <c r="G178" s="61"/>
      <c r="H178" s="61"/>
      <c r="I178" s="55">
        <f t="shared" si="23"/>
        <v>0</v>
      </c>
      <c r="J178" s="55" t="str">
        <f t="shared" si="24"/>
        <v/>
      </c>
      <c r="K178" s="55">
        <f t="shared" si="25"/>
        <v>0</v>
      </c>
      <c r="L178" s="55">
        <f t="shared" si="26"/>
        <v>0</v>
      </c>
      <c r="M178" s="67">
        <f>IF(A178="",0,(IF(ISNUMBER(SEP_26!G178),SEP_26!G178,0)+IF(ISNUMBER(OCT_26!G178),OCT_26!G178,0)+IF(ISNUMBER(NOV_26!G178),NOV_26!G178,0))/3)</f>
        <v>0</v>
      </c>
      <c r="N178" s="67">
        <f t="shared" si="27"/>
        <v>0</v>
      </c>
      <c r="O178" s="67">
        <f t="shared" si="28"/>
        <v>0</v>
      </c>
      <c r="P178" s="67">
        <f t="shared" si="29"/>
        <v>0</v>
      </c>
      <c r="Q178" s="68" t="str">
        <f t="shared" si="30"/>
        <v/>
      </c>
      <c r="R178" s="69" t="str">
        <f t="shared" si="31"/>
        <v>STOCKOUT</v>
      </c>
      <c r="S178" s="69" t="str">
        <f t="shared" si="32"/>
        <v>N/A</v>
      </c>
      <c r="T178" s="60"/>
    </row>
    <row r="179" spans="1:20" ht="16.5" customHeight="1" x14ac:dyDescent="0.35">
      <c r="A179" s="71" t="str">
        <f>IF(JAN_26!A179="","",JAN_26!A179)</f>
        <v>NEOMDEX</v>
      </c>
      <c r="B179" s="71" t="str">
        <f>IF(JAN_26!B179="","",JAN_26!B179)</f>
        <v>item</v>
      </c>
      <c r="C179" s="53">
        <f>IF(JAN_26!C179="","",JAN_26!C179)</f>
        <v>1000</v>
      </c>
      <c r="D179" s="53">
        <f>IF(OCT_26!A179="","",OCT_26!F179)</f>
        <v>0</v>
      </c>
      <c r="E179" s="61"/>
      <c r="F179" s="53">
        <f t="shared" si="22"/>
        <v>0</v>
      </c>
      <c r="G179" s="61"/>
      <c r="H179" s="61"/>
      <c r="I179" s="53">
        <f t="shared" si="23"/>
        <v>0</v>
      </c>
      <c r="J179" s="53" t="str">
        <f t="shared" si="24"/>
        <v/>
      </c>
      <c r="K179" s="53">
        <f t="shared" si="25"/>
        <v>0</v>
      </c>
      <c r="L179" s="53">
        <f t="shared" si="26"/>
        <v>0</v>
      </c>
      <c r="M179" s="64">
        <f>IF(A179="",0,(IF(ISNUMBER(SEP_26!G179),SEP_26!G179,0)+IF(ISNUMBER(OCT_26!G179),OCT_26!G179,0)+IF(ISNUMBER(NOV_26!G179),NOV_26!G179,0))/3)</f>
        <v>0</v>
      </c>
      <c r="N179" s="64">
        <f t="shared" si="27"/>
        <v>0</v>
      </c>
      <c r="O179" s="64">
        <f t="shared" si="28"/>
        <v>0</v>
      </c>
      <c r="P179" s="64">
        <f t="shared" si="29"/>
        <v>0</v>
      </c>
      <c r="Q179" s="65" t="str">
        <f t="shared" si="30"/>
        <v/>
      </c>
      <c r="R179" s="66" t="str">
        <f t="shared" si="31"/>
        <v>STOCKOUT</v>
      </c>
      <c r="S179" s="66" t="str">
        <f t="shared" si="32"/>
        <v>N/A</v>
      </c>
      <c r="T179" s="60"/>
    </row>
    <row r="180" spans="1:20" ht="16.5" customHeight="1" x14ac:dyDescent="0.35">
      <c r="A180" s="72" t="str">
        <f>IF(JAN_26!A180="","",JAN_26!A180)</f>
        <v>neomycin</v>
      </c>
      <c r="B180" s="72" t="str">
        <f>IF(JAN_26!B180="","",JAN_26!B180)</f>
        <v>packet</v>
      </c>
      <c r="C180" s="55">
        <f>IF(JAN_26!C180="","",JAN_26!C180)</f>
        <v>1000</v>
      </c>
      <c r="D180" s="55">
        <f>IF(OCT_26!A180="","",OCT_26!F180)</f>
        <v>100</v>
      </c>
      <c r="E180" s="61"/>
      <c r="F180" s="55">
        <f t="shared" si="22"/>
        <v>100</v>
      </c>
      <c r="G180" s="61"/>
      <c r="H180" s="61"/>
      <c r="I180" s="55">
        <f t="shared" si="23"/>
        <v>0</v>
      </c>
      <c r="J180" s="55" t="str">
        <f t="shared" si="24"/>
        <v/>
      </c>
      <c r="K180" s="55">
        <f t="shared" si="25"/>
        <v>0</v>
      </c>
      <c r="L180" s="55">
        <f t="shared" si="26"/>
        <v>100000</v>
      </c>
      <c r="M180" s="67">
        <f>IF(A180="",0,(IF(ISNUMBER(SEP_26!G180),SEP_26!G180,0)+IF(ISNUMBER(OCT_26!G180),OCT_26!G180,0)+IF(ISNUMBER(NOV_26!G180),NOV_26!G180,0))/3)</f>
        <v>0</v>
      </c>
      <c r="N180" s="67">
        <f t="shared" si="27"/>
        <v>0</v>
      </c>
      <c r="O180" s="67">
        <f t="shared" si="28"/>
        <v>0</v>
      </c>
      <c r="P180" s="67">
        <f t="shared" si="29"/>
        <v>0</v>
      </c>
      <c r="Q180" s="68" t="str">
        <f t="shared" si="30"/>
        <v/>
      </c>
      <c r="R180" s="69" t="str">
        <f t="shared" si="31"/>
        <v>OVERSTOCK</v>
      </c>
      <c r="S180" s="69" t="str">
        <f t="shared" si="32"/>
        <v>N/A</v>
      </c>
      <c r="T180" s="60"/>
    </row>
    <row r="181" spans="1:20" ht="16.5" customHeight="1" x14ac:dyDescent="0.35">
      <c r="A181" s="71" t="str">
        <f>IF(JAN_26!A181="","",JAN_26!A181)</f>
        <v>neoskin</v>
      </c>
      <c r="B181" s="71" t="str">
        <f>IF(JAN_26!B181="","",JAN_26!B181)</f>
        <v>item</v>
      </c>
      <c r="C181" s="53">
        <f>IF(JAN_26!C181="","",JAN_26!C181)</f>
        <v>1500</v>
      </c>
      <c r="D181" s="53">
        <f>IF(OCT_26!A181="","",OCT_26!F181)</f>
        <v>0</v>
      </c>
      <c r="E181" s="61"/>
      <c r="F181" s="53">
        <f t="shared" si="22"/>
        <v>0</v>
      </c>
      <c r="G181" s="61"/>
      <c r="H181" s="61"/>
      <c r="I181" s="53">
        <f t="shared" si="23"/>
        <v>0</v>
      </c>
      <c r="J181" s="53" t="str">
        <f t="shared" si="24"/>
        <v/>
      </c>
      <c r="K181" s="53">
        <f t="shared" si="25"/>
        <v>0</v>
      </c>
      <c r="L181" s="53">
        <f t="shared" si="26"/>
        <v>0</v>
      </c>
      <c r="M181" s="64">
        <f>IF(A181="",0,(IF(ISNUMBER(SEP_26!G181),SEP_26!G181,0)+IF(ISNUMBER(OCT_26!G181),OCT_26!G181,0)+IF(ISNUMBER(NOV_26!G181),NOV_26!G181,0))/3)</f>
        <v>0</v>
      </c>
      <c r="N181" s="64">
        <f t="shared" si="27"/>
        <v>0</v>
      </c>
      <c r="O181" s="64">
        <f t="shared" si="28"/>
        <v>0</v>
      </c>
      <c r="P181" s="64">
        <f t="shared" si="29"/>
        <v>0</v>
      </c>
      <c r="Q181" s="65" t="str">
        <f t="shared" si="30"/>
        <v/>
      </c>
      <c r="R181" s="66" t="str">
        <f t="shared" si="31"/>
        <v>STOCKOUT</v>
      </c>
      <c r="S181" s="66" t="str">
        <f t="shared" si="32"/>
        <v>N/A</v>
      </c>
      <c r="T181" s="60"/>
    </row>
    <row r="182" spans="1:20" ht="16.5" customHeight="1" x14ac:dyDescent="0.35">
      <c r="A182" s="72" t="str">
        <f>IF(JAN_26!A182="","",JAN_26!A182)</f>
        <v>Nifedipine 10mg tabs</v>
      </c>
      <c r="B182" s="72" t="str">
        <f>IF(JAN_26!B182="","",JAN_26!B182)</f>
        <v>tabs</v>
      </c>
      <c r="C182" s="55">
        <f>IF(JAN_26!C182="","",JAN_26!C182)</f>
        <v>10</v>
      </c>
      <c r="D182" s="55">
        <f>IF(OCT_26!A182="","",OCT_26!F182)</f>
        <v>192</v>
      </c>
      <c r="E182" s="61"/>
      <c r="F182" s="55">
        <f t="shared" si="22"/>
        <v>192</v>
      </c>
      <c r="G182" s="61"/>
      <c r="H182" s="61"/>
      <c r="I182" s="55">
        <f t="shared" si="23"/>
        <v>0</v>
      </c>
      <c r="J182" s="55" t="str">
        <f t="shared" si="24"/>
        <v/>
      </c>
      <c r="K182" s="55">
        <f t="shared" si="25"/>
        <v>0</v>
      </c>
      <c r="L182" s="55">
        <f t="shared" si="26"/>
        <v>1920</v>
      </c>
      <c r="M182" s="67">
        <f>IF(A182="",0,(IF(ISNUMBER(SEP_26!G182),SEP_26!G182,0)+IF(ISNUMBER(OCT_26!G182),OCT_26!G182,0)+IF(ISNUMBER(NOV_26!G182),NOV_26!G182,0))/3)</f>
        <v>0</v>
      </c>
      <c r="N182" s="67">
        <f t="shared" si="27"/>
        <v>0</v>
      </c>
      <c r="O182" s="67">
        <f t="shared" si="28"/>
        <v>0</v>
      </c>
      <c r="P182" s="67">
        <f t="shared" si="29"/>
        <v>0</v>
      </c>
      <c r="Q182" s="68" t="str">
        <f t="shared" si="30"/>
        <v/>
      </c>
      <c r="R182" s="69" t="str">
        <f t="shared" si="31"/>
        <v>OVERSTOCK</v>
      </c>
      <c r="S182" s="69" t="str">
        <f t="shared" si="32"/>
        <v>N/A</v>
      </c>
      <c r="T182" s="60"/>
    </row>
    <row r="183" spans="1:20" ht="16.5" customHeight="1" x14ac:dyDescent="0.35">
      <c r="A183" s="71" t="str">
        <f>IF(JAN_26!A183="","",JAN_26!A183)</f>
        <v>Nifidipine 20mg</v>
      </c>
      <c r="B183" s="71" t="str">
        <f>IF(JAN_26!B183="","",JAN_26!B183)</f>
        <v>tab</v>
      </c>
      <c r="C183" s="53">
        <f>IF(JAN_26!C183="","",JAN_26!C183)</f>
        <v>20</v>
      </c>
      <c r="D183" s="53">
        <f>IF(OCT_26!A183="","",OCT_26!F183)</f>
        <v>790</v>
      </c>
      <c r="E183" s="61"/>
      <c r="F183" s="53">
        <f t="shared" si="22"/>
        <v>790</v>
      </c>
      <c r="G183" s="61"/>
      <c r="H183" s="61"/>
      <c r="I183" s="53">
        <f t="shared" si="23"/>
        <v>0</v>
      </c>
      <c r="J183" s="53" t="str">
        <f t="shared" si="24"/>
        <v/>
      </c>
      <c r="K183" s="53">
        <f t="shared" si="25"/>
        <v>0</v>
      </c>
      <c r="L183" s="53">
        <f t="shared" si="26"/>
        <v>15800</v>
      </c>
      <c r="M183" s="64">
        <f>IF(A183="",0,(IF(ISNUMBER(SEP_26!G183),SEP_26!G183,0)+IF(ISNUMBER(OCT_26!G183),OCT_26!G183,0)+IF(ISNUMBER(NOV_26!G183),NOV_26!G183,0))/3)</f>
        <v>0</v>
      </c>
      <c r="N183" s="64">
        <f t="shared" si="27"/>
        <v>0</v>
      </c>
      <c r="O183" s="64">
        <f t="shared" si="28"/>
        <v>0</v>
      </c>
      <c r="P183" s="64">
        <f t="shared" si="29"/>
        <v>0</v>
      </c>
      <c r="Q183" s="65" t="str">
        <f t="shared" si="30"/>
        <v/>
      </c>
      <c r="R183" s="66" t="str">
        <f t="shared" si="31"/>
        <v>OVERSTOCK</v>
      </c>
      <c r="S183" s="66" t="str">
        <f t="shared" si="32"/>
        <v>N/A</v>
      </c>
      <c r="T183" s="60"/>
    </row>
    <row r="184" spans="1:20" ht="16.5" customHeight="1" x14ac:dyDescent="0.35">
      <c r="A184" s="72" t="str">
        <f>IF(JAN_26!A184="","",JAN_26!A184)</f>
        <v>Nifluril capsules</v>
      </c>
      <c r="B184" s="72" t="str">
        <f>IF(JAN_26!B184="","",JAN_26!B184)</f>
        <v>packet</v>
      </c>
      <c r="C184" s="55">
        <f>IF(JAN_26!C184="","",JAN_26!C184)</f>
        <v>2000</v>
      </c>
      <c r="D184" s="55">
        <f>IF(OCT_26!A184="","",OCT_26!F184)</f>
        <v>0</v>
      </c>
      <c r="E184" s="61"/>
      <c r="F184" s="55">
        <f t="shared" si="22"/>
        <v>0</v>
      </c>
      <c r="G184" s="61"/>
      <c r="H184" s="61"/>
      <c r="I184" s="55">
        <f t="shared" si="23"/>
        <v>0</v>
      </c>
      <c r="J184" s="55" t="str">
        <f t="shared" si="24"/>
        <v/>
      </c>
      <c r="K184" s="55">
        <f t="shared" si="25"/>
        <v>0</v>
      </c>
      <c r="L184" s="55">
        <f t="shared" si="26"/>
        <v>0</v>
      </c>
      <c r="M184" s="67">
        <f>IF(A184="",0,(IF(ISNUMBER(SEP_26!G184),SEP_26!G184,0)+IF(ISNUMBER(OCT_26!G184),OCT_26!G184,0)+IF(ISNUMBER(NOV_26!G184),NOV_26!G184,0))/3)</f>
        <v>0</v>
      </c>
      <c r="N184" s="67">
        <f t="shared" si="27"/>
        <v>0</v>
      </c>
      <c r="O184" s="67">
        <f t="shared" si="28"/>
        <v>0</v>
      </c>
      <c r="P184" s="67">
        <f t="shared" si="29"/>
        <v>0</v>
      </c>
      <c r="Q184" s="68" t="str">
        <f t="shared" si="30"/>
        <v/>
      </c>
      <c r="R184" s="69" t="str">
        <f t="shared" si="31"/>
        <v>STOCKOUT</v>
      </c>
      <c r="S184" s="69" t="str">
        <f t="shared" si="32"/>
        <v>N/A</v>
      </c>
      <c r="T184" s="60"/>
    </row>
    <row r="185" spans="1:20" ht="16.5" customHeight="1" x14ac:dyDescent="0.35">
      <c r="A185" s="71" t="str">
        <f>IF(JAN_26!A185="","",JAN_26!A185)</f>
        <v>Norbactin</v>
      </c>
      <c r="B185" s="71" t="str">
        <f>IF(JAN_26!B185="","",JAN_26!B185)</f>
        <v>tablet</v>
      </c>
      <c r="C185" s="53">
        <f>IF(JAN_26!C185="","",JAN_26!C185)</f>
        <v>150</v>
      </c>
      <c r="D185" s="53">
        <f>IF(OCT_26!A185="","",OCT_26!F185)</f>
        <v>0</v>
      </c>
      <c r="E185" s="61"/>
      <c r="F185" s="53">
        <f t="shared" si="22"/>
        <v>0</v>
      </c>
      <c r="G185" s="61"/>
      <c r="H185" s="61"/>
      <c r="I185" s="53">
        <f t="shared" si="23"/>
        <v>0</v>
      </c>
      <c r="J185" s="53" t="str">
        <f t="shared" si="24"/>
        <v/>
      </c>
      <c r="K185" s="53">
        <f t="shared" si="25"/>
        <v>0</v>
      </c>
      <c r="L185" s="53">
        <f t="shared" si="26"/>
        <v>0</v>
      </c>
      <c r="M185" s="64">
        <f>IF(A185="",0,(IF(ISNUMBER(SEP_26!G185),SEP_26!G185,0)+IF(ISNUMBER(OCT_26!G185),OCT_26!G185,0)+IF(ISNUMBER(NOV_26!G185),NOV_26!G185,0))/3)</f>
        <v>0</v>
      </c>
      <c r="N185" s="64">
        <f t="shared" si="27"/>
        <v>0</v>
      </c>
      <c r="O185" s="64">
        <f t="shared" si="28"/>
        <v>0</v>
      </c>
      <c r="P185" s="64">
        <f t="shared" si="29"/>
        <v>0</v>
      </c>
      <c r="Q185" s="65" t="str">
        <f t="shared" si="30"/>
        <v/>
      </c>
      <c r="R185" s="66" t="str">
        <f t="shared" si="31"/>
        <v>STOCKOUT</v>
      </c>
      <c r="S185" s="66" t="str">
        <f t="shared" si="32"/>
        <v>N/A</v>
      </c>
      <c r="T185" s="60"/>
    </row>
    <row r="186" spans="1:20" ht="16.5" customHeight="1" x14ac:dyDescent="0.35">
      <c r="A186" s="72" t="str">
        <f>IF(JAN_26!A186="","",JAN_26!A186)</f>
        <v>Normal saline</v>
      </c>
      <c r="B186" s="72" t="str">
        <f>IF(JAN_26!B186="","",JAN_26!B186)</f>
        <v>Item</v>
      </c>
      <c r="C186" s="55">
        <f>IF(JAN_26!C186="","",JAN_26!C186)</f>
        <v>1000</v>
      </c>
      <c r="D186" s="55">
        <f>IF(OCT_26!A186="","",OCT_26!F186)</f>
        <v>0</v>
      </c>
      <c r="E186" s="61"/>
      <c r="F186" s="55">
        <f t="shared" si="22"/>
        <v>0</v>
      </c>
      <c r="G186" s="61"/>
      <c r="H186" s="61"/>
      <c r="I186" s="55">
        <f t="shared" si="23"/>
        <v>0</v>
      </c>
      <c r="J186" s="55" t="str">
        <f t="shared" si="24"/>
        <v/>
      </c>
      <c r="K186" s="55">
        <f t="shared" si="25"/>
        <v>0</v>
      </c>
      <c r="L186" s="55">
        <f t="shared" si="26"/>
        <v>0</v>
      </c>
      <c r="M186" s="67">
        <f>IF(A186="",0,(IF(ISNUMBER(SEP_26!G186),SEP_26!G186,0)+IF(ISNUMBER(OCT_26!G186),OCT_26!G186,0)+IF(ISNUMBER(NOV_26!G186),NOV_26!G186,0))/3)</f>
        <v>0</v>
      </c>
      <c r="N186" s="67">
        <f t="shared" si="27"/>
        <v>0</v>
      </c>
      <c r="O186" s="67">
        <f t="shared" si="28"/>
        <v>0</v>
      </c>
      <c r="P186" s="67">
        <f t="shared" si="29"/>
        <v>0</v>
      </c>
      <c r="Q186" s="68" t="str">
        <f t="shared" si="30"/>
        <v/>
      </c>
      <c r="R186" s="69" t="str">
        <f t="shared" si="31"/>
        <v>STOCKOUT</v>
      </c>
      <c r="S186" s="69" t="str">
        <f t="shared" si="32"/>
        <v>N/A</v>
      </c>
      <c r="T186" s="60"/>
    </row>
    <row r="187" spans="1:20" ht="16.5" customHeight="1" x14ac:dyDescent="0.35">
      <c r="A187" s="71" t="str">
        <f>IF(JAN_26!A187="","",JAN_26!A187)</f>
        <v>nortz</v>
      </c>
      <c r="B187" s="71" t="str">
        <f>IF(JAN_26!B187="","",JAN_26!B187)</f>
        <v>tab</v>
      </c>
      <c r="C187" s="53">
        <f>IF(JAN_26!C187="","",JAN_26!C187)</f>
        <v>150</v>
      </c>
      <c r="D187" s="53">
        <f>IF(OCT_26!A187="","",OCT_26!F187)</f>
        <v>0</v>
      </c>
      <c r="E187" s="61"/>
      <c r="F187" s="53">
        <f t="shared" si="22"/>
        <v>0</v>
      </c>
      <c r="G187" s="61"/>
      <c r="H187" s="61"/>
      <c r="I187" s="53">
        <f t="shared" si="23"/>
        <v>0</v>
      </c>
      <c r="J187" s="53" t="str">
        <f t="shared" si="24"/>
        <v/>
      </c>
      <c r="K187" s="53">
        <f t="shared" si="25"/>
        <v>0</v>
      </c>
      <c r="L187" s="53">
        <f t="shared" si="26"/>
        <v>0</v>
      </c>
      <c r="M187" s="64">
        <f>IF(A187="",0,(IF(ISNUMBER(SEP_26!G187),SEP_26!G187,0)+IF(ISNUMBER(OCT_26!G187),OCT_26!G187,0)+IF(ISNUMBER(NOV_26!G187),NOV_26!G187,0))/3)</f>
        <v>0</v>
      </c>
      <c r="N187" s="64">
        <f t="shared" si="27"/>
        <v>0</v>
      </c>
      <c r="O187" s="64">
        <f t="shared" si="28"/>
        <v>0</v>
      </c>
      <c r="P187" s="64">
        <f t="shared" si="29"/>
        <v>0</v>
      </c>
      <c r="Q187" s="65" t="str">
        <f t="shared" si="30"/>
        <v/>
      </c>
      <c r="R187" s="66" t="str">
        <f t="shared" si="31"/>
        <v>STOCKOUT</v>
      </c>
      <c r="S187" s="66" t="str">
        <f t="shared" si="32"/>
        <v>N/A</v>
      </c>
      <c r="T187" s="60"/>
    </row>
    <row r="188" spans="1:20" ht="16.5" customHeight="1" x14ac:dyDescent="0.35">
      <c r="A188" s="72" t="str">
        <f>IF(JAN_26!A188="","",JAN_26!A188)</f>
        <v>NYSTATIN SUPPO</v>
      </c>
      <c r="B188" s="72" t="str">
        <f>IF(JAN_26!B188="","",JAN_26!B188)</f>
        <v>item</v>
      </c>
      <c r="C188" s="55">
        <f>IF(JAN_26!C188="","",JAN_26!C188)</f>
        <v>150</v>
      </c>
      <c r="D188" s="55">
        <f>IF(OCT_26!A188="","",OCT_26!F188)</f>
        <v>0</v>
      </c>
      <c r="E188" s="61"/>
      <c r="F188" s="55">
        <f t="shared" si="22"/>
        <v>0</v>
      </c>
      <c r="G188" s="61"/>
      <c r="H188" s="61"/>
      <c r="I188" s="55">
        <f t="shared" si="23"/>
        <v>0</v>
      </c>
      <c r="J188" s="55" t="str">
        <f t="shared" si="24"/>
        <v/>
      </c>
      <c r="K188" s="55">
        <f t="shared" si="25"/>
        <v>0</v>
      </c>
      <c r="L188" s="55">
        <f t="shared" si="26"/>
        <v>0</v>
      </c>
      <c r="M188" s="67">
        <f>IF(A188="",0,(IF(ISNUMBER(SEP_26!G188),SEP_26!G188,0)+IF(ISNUMBER(OCT_26!G188),OCT_26!G188,0)+IF(ISNUMBER(NOV_26!G188),NOV_26!G188,0))/3)</f>
        <v>0</v>
      </c>
      <c r="N188" s="67">
        <f t="shared" si="27"/>
        <v>0</v>
      </c>
      <c r="O188" s="67">
        <f t="shared" si="28"/>
        <v>0</v>
      </c>
      <c r="P188" s="67">
        <f t="shared" si="29"/>
        <v>0</v>
      </c>
      <c r="Q188" s="68" t="str">
        <f t="shared" si="30"/>
        <v/>
      </c>
      <c r="R188" s="69" t="str">
        <f t="shared" si="31"/>
        <v>STOCKOUT</v>
      </c>
      <c r="S188" s="69" t="str">
        <f t="shared" si="32"/>
        <v>N/A</v>
      </c>
      <c r="T188" s="60"/>
    </row>
    <row r="189" spans="1:20" ht="16.5" customHeight="1" x14ac:dyDescent="0.35">
      <c r="A189" s="71" t="str">
        <f>IF(JAN_26!A189="","",JAN_26!A189)</f>
        <v>Nystatin syrup</v>
      </c>
      <c r="B189" s="71" t="str">
        <f>IF(JAN_26!B189="","",JAN_26!B189)</f>
        <v>bottle</v>
      </c>
      <c r="C189" s="53">
        <f>IF(JAN_26!C189="","",JAN_26!C189)</f>
        <v>1000</v>
      </c>
      <c r="D189" s="53">
        <f>IF(OCT_26!A189="","",OCT_26!F189)</f>
        <v>0</v>
      </c>
      <c r="E189" s="61"/>
      <c r="F189" s="53">
        <f t="shared" si="22"/>
        <v>0</v>
      </c>
      <c r="G189" s="61"/>
      <c r="H189" s="61"/>
      <c r="I189" s="53">
        <f t="shared" si="23"/>
        <v>0</v>
      </c>
      <c r="J189" s="53" t="str">
        <f t="shared" si="24"/>
        <v/>
      </c>
      <c r="K189" s="53">
        <f t="shared" si="25"/>
        <v>0</v>
      </c>
      <c r="L189" s="53">
        <f t="shared" si="26"/>
        <v>0</v>
      </c>
      <c r="M189" s="64">
        <f>IF(A189="",0,(IF(ISNUMBER(SEP_26!G189),SEP_26!G189,0)+IF(ISNUMBER(OCT_26!G189),OCT_26!G189,0)+IF(ISNUMBER(NOV_26!G189),NOV_26!G189,0))/3)</f>
        <v>0</v>
      </c>
      <c r="N189" s="64">
        <f t="shared" si="27"/>
        <v>0</v>
      </c>
      <c r="O189" s="64">
        <f t="shared" si="28"/>
        <v>0</v>
      </c>
      <c r="P189" s="64">
        <f t="shared" si="29"/>
        <v>0</v>
      </c>
      <c r="Q189" s="65" t="str">
        <f t="shared" si="30"/>
        <v/>
      </c>
      <c r="R189" s="66" t="str">
        <f t="shared" si="31"/>
        <v>STOCKOUT</v>
      </c>
      <c r="S189" s="66" t="str">
        <f t="shared" si="32"/>
        <v>N/A</v>
      </c>
      <c r="T189" s="60"/>
    </row>
    <row r="190" spans="1:20" ht="16.5" customHeight="1" x14ac:dyDescent="0.35">
      <c r="A190" s="72" t="str">
        <f>IF(JAN_26!A190="","",JAN_26!A190)</f>
        <v>Nystatin Tablets</v>
      </c>
      <c r="B190" s="72" t="str">
        <f>IF(JAN_26!B190="","",JAN_26!B190)</f>
        <v>tabs</v>
      </c>
      <c r="C190" s="55">
        <f>IF(JAN_26!C190="","",JAN_26!C190)</f>
        <v>100</v>
      </c>
      <c r="D190" s="55">
        <f>IF(OCT_26!A190="","",OCT_26!F190)</f>
        <v>220</v>
      </c>
      <c r="E190" s="61"/>
      <c r="F190" s="55">
        <f t="shared" si="22"/>
        <v>220</v>
      </c>
      <c r="G190" s="61"/>
      <c r="H190" s="61"/>
      <c r="I190" s="55">
        <f t="shared" si="23"/>
        <v>0</v>
      </c>
      <c r="J190" s="55" t="str">
        <f t="shared" si="24"/>
        <v/>
      </c>
      <c r="K190" s="55">
        <f t="shared" si="25"/>
        <v>0</v>
      </c>
      <c r="L190" s="55">
        <f t="shared" si="26"/>
        <v>22000</v>
      </c>
      <c r="M190" s="67">
        <f>IF(A190="",0,(IF(ISNUMBER(SEP_26!G190),SEP_26!G190,0)+IF(ISNUMBER(OCT_26!G190),OCT_26!G190,0)+IF(ISNUMBER(NOV_26!G190),NOV_26!G190,0))/3)</f>
        <v>0</v>
      </c>
      <c r="N190" s="67">
        <f t="shared" si="27"/>
        <v>0</v>
      </c>
      <c r="O190" s="67">
        <f t="shared" si="28"/>
        <v>0</v>
      </c>
      <c r="P190" s="67">
        <f t="shared" si="29"/>
        <v>0</v>
      </c>
      <c r="Q190" s="68" t="str">
        <f t="shared" si="30"/>
        <v/>
      </c>
      <c r="R190" s="69" t="str">
        <f t="shared" si="31"/>
        <v>OVERSTOCK</v>
      </c>
      <c r="S190" s="69" t="str">
        <f t="shared" si="32"/>
        <v>N/A</v>
      </c>
      <c r="T190" s="60"/>
    </row>
    <row r="191" spans="1:20" ht="16.5" customHeight="1" x14ac:dyDescent="0.35">
      <c r="A191" s="71" t="str">
        <f>IF(JAN_26!A191="","",JAN_26!A191)</f>
        <v>ofloxacin</v>
      </c>
      <c r="B191" s="71" t="str">
        <f>IF(JAN_26!B191="","",JAN_26!B191)</f>
        <v>tablet</v>
      </c>
      <c r="C191" s="53">
        <f>IF(JAN_26!C191="","",JAN_26!C191)</f>
        <v>200</v>
      </c>
      <c r="D191" s="53">
        <f>IF(OCT_26!A191="","",OCT_26!F191)</f>
        <v>0</v>
      </c>
      <c r="E191" s="61"/>
      <c r="F191" s="53">
        <f t="shared" si="22"/>
        <v>0</v>
      </c>
      <c r="G191" s="61"/>
      <c r="H191" s="61"/>
      <c r="I191" s="53">
        <f t="shared" si="23"/>
        <v>0</v>
      </c>
      <c r="J191" s="53" t="str">
        <f t="shared" si="24"/>
        <v/>
      </c>
      <c r="K191" s="53">
        <f t="shared" si="25"/>
        <v>0</v>
      </c>
      <c r="L191" s="53">
        <f t="shared" si="26"/>
        <v>0</v>
      </c>
      <c r="M191" s="64">
        <f>IF(A191="",0,(IF(ISNUMBER(SEP_26!G191),SEP_26!G191,0)+IF(ISNUMBER(OCT_26!G191),OCT_26!G191,0)+IF(ISNUMBER(NOV_26!G191),NOV_26!G191,0))/3)</f>
        <v>0</v>
      </c>
      <c r="N191" s="64">
        <f t="shared" si="27"/>
        <v>0</v>
      </c>
      <c r="O191" s="64">
        <f t="shared" si="28"/>
        <v>0</v>
      </c>
      <c r="P191" s="64">
        <f t="shared" si="29"/>
        <v>0</v>
      </c>
      <c r="Q191" s="65" t="str">
        <f t="shared" si="30"/>
        <v/>
      </c>
      <c r="R191" s="66" t="str">
        <f t="shared" si="31"/>
        <v>STOCKOUT</v>
      </c>
      <c r="S191" s="66" t="str">
        <f t="shared" si="32"/>
        <v>N/A</v>
      </c>
      <c r="T191" s="60"/>
    </row>
    <row r="192" spans="1:20" ht="16.5" customHeight="1" x14ac:dyDescent="0.35">
      <c r="A192" s="72" t="str">
        <f>IF(JAN_26!A192="","",JAN_26!A192)</f>
        <v>olive oil</v>
      </c>
      <c r="B192" s="72" t="str">
        <f>IF(JAN_26!B192="","",JAN_26!B192)</f>
        <v>bottle</v>
      </c>
      <c r="C192" s="55">
        <f>IF(JAN_26!C192="","",JAN_26!C192)</f>
        <v>500</v>
      </c>
      <c r="D192" s="55">
        <f>IF(OCT_26!A192="","",OCT_26!F192)</f>
        <v>0</v>
      </c>
      <c r="E192" s="61"/>
      <c r="F192" s="55">
        <f t="shared" si="22"/>
        <v>0</v>
      </c>
      <c r="G192" s="61"/>
      <c r="H192" s="61"/>
      <c r="I192" s="55">
        <f t="shared" si="23"/>
        <v>0</v>
      </c>
      <c r="J192" s="55" t="str">
        <f t="shared" si="24"/>
        <v/>
      </c>
      <c r="K192" s="55">
        <f t="shared" si="25"/>
        <v>0</v>
      </c>
      <c r="L192" s="55">
        <f t="shared" si="26"/>
        <v>0</v>
      </c>
      <c r="M192" s="67">
        <f>IF(A192="",0,(IF(ISNUMBER(SEP_26!G192),SEP_26!G192,0)+IF(ISNUMBER(OCT_26!G192),OCT_26!G192,0)+IF(ISNUMBER(NOV_26!G192),NOV_26!G192,0))/3)</f>
        <v>0</v>
      </c>
      <c r="N192" s="67">
        <f t="shared" si="27"/>
        <v>0</v>
      </c>
      <c r="O192" s="67">
        <f t="shared" si="28"/>
        <v>0</v>
      </c>
      <c r="P192" s="67">
        <f t="shared" si="29"/>
        <v>0</v>
      </c>
      <c r="Q192" s="68" t="str">
        <f t="shared" si="30"/>
        <v/>
      </c>
      <c r="R192" s="69" t="str">
        <f t="shared" si="31"/>
        <v>STOCKOUT</v>
      </c>
      <c r="S192" s="69" t="str">
        <f t="shared" si="32"/>
        <v>N/A</v>
      </c>
      <c r="T192" s="60"/>
    </row>
    <row r="193" spans="1:20" ht="16.5" customHeight="1" x14ac:dyDescent="0.35">
      <c r="A193" s="71" t="str">
        <f>IF(JAN_26!A193="","",JAN_26!A193)</f>
        <v>Omepraxole inj</v>
      </c>
      <c r="B193" s="71" t="str">
        <f>IF(JAN_26!B193="","",JAN_26!B193)</f>
        <v>Packet</v>
      </c>
      <c r="C193" s="53">
        <f>IF(JAN_26!C193="","",JAN_26!C193)</f>
        <v>1500</v>
      </c>
      <c r="D193" s="53">
        <f>IF(OCT_26!A193="","",OCT_26!F193)</f>
        <v>90</v>
      </c>
      <c r="E193" s="61"/>
      <c r="F193" s="53">
        <f t="shared" si="22"/>
        <v>90</v>
      </c>
      <c r="G193" s="61"/>
      <c r="H193" s="61"/>
      <c r="I193" s="53">
        <f t="shared" si="23"/>
        <v>0</v>
      </c>
      <c r="J193" s="53" t="str">
        <f t="shared" si="24"/>
        <v/>
      </c>
      <c r="K193" s="53">
        <f t="shared" si="25"/>
        <v>0</v>
      </c>
      <c r="L193" s="53">
        <f t="shared" si="26"/>
        <v>135000</v>
      </c>
      <c r="M193" s="64">
        <f>IF(A193="",0,(IF(ISNUMBER(SEP_26!G193),SEP_26!G193,0)+IF(ISNUMBER(OCT_26!G193),OCT_26!G193,0)+IF(ISNUMBER(NOV_26!G193),NOV_26!G193,0))/3)</f>
        <v>0</v>
      </c>
      <c r="N193" s="64">
        <f t="shared" si="27"/>
        <v>0</v>
      </c>
      <c r="O193" s="64">
        <f t="shared" si="28"/>
        <v>0</v>
      </c>
      <c r="P193" s="64">
        <f t="shared" si="29"/>
        <v>0</v>
      </c>
      <c r="Q193" s="65" t="str">
        <f t="shared" si="30"/>
        <v/>
      </c>
      <c r="R193" s="66" t="str">
        <f t="shared" si="31"/>
        <v>OVERSTOCK</v>
      </c>
      <c r="S193" s="66" t="str">
        <f t="shared" si="32"/>
        <v>N/A</v>
      </c>
      <c r="T193" s="60"/>
    </row>
    <row r="194" spans="1:20" ht="16.5" customHeight="1" x14ac:dyDescent="0.35">
      <c r="A194" s="72" t="str">
        <f>IF(JAN_26!A194="","",JAN_26!A194)</f>
        <v>Omeprazole caps</v>
      </c>
      <c r="B194" s="72" t="str">
        <f>IF(JAN_26!B194="","",JAN_26!B194)</f>
        <v>tabs</v>
      </c>
      <c r="C194" s="55">
        <f>IF(JAN_26!C194="","",JAN_26!C194)</f>
        <v>50</v>
      </c>
      <c r="D194" s="55">
        <f>IF(OCT_26!A194="","",OCT_26!F194)</f>
        <v>0</v>
      </c>
      <c r="E194" s="61"/>
      <c r="F194" s="55">
        <f t="shared" si="22"/>
        <v>0</v>
      </c>
      <c r="G194" s="61"/>
      <c r="H194" s="61"/>
      <c r="I194" s="55">
        <f t="shared" si="23"/>
        <v>0</v>
      </c>
      <c r="J194" s="55" t="str">
        <f t="shared" si="24"/>
        <v/>
      </c>
      <c r="K194" s="55">
        <f t="shared" si="25"/>
        <v>0</v>
      </c>
      <c r="L194" s="55">
        <f t="shared" si="26"/>
        <v>0</v>
      </c>
      <c r="M194" s="67">
        <f>IF(A194="",0,(IF(ISNUMBER(SEP_26!G194),SEP_26!G194,0)+IF(ISNUMBER(OCT_26!G194),OCT_26!G194,0)+IF(ISNUMBER(NOV_26!G194),NOV_26!G194,0))/3)</f>
        <v>0</v>
      </c>
      <c r="N194" s="67">
        <f t="shared" si="27"/>
        <v>0</v>
      </c>
      <c r="O194" s="67">
        <f t="shared" si="28"/>
        <v>0</v>
      </c>
      <c r="P194" s="67">
        <f t="shared" si="29"/>
        <v>0</v>
      </c>
      <c r="Q194" s="68" t="str">
        <f t="shared" si="30"/>
        <v/>
      </c>
      <c r="R194" s="69" t="str">
        <f t="shared" si="31"/>
        <v>STOCKOUT</v>
      </c>
      <c r="S194" s="69" t="str">
        <f t="shared" si="32"/>
        <v>N/A</v>
      </c>
      <c r="T194" s="60"/>
    </row>
    <row r="195" spans="1:20" ht="16.5" customHeight="1" x14ac:dyDescent="0.35">
      <c r="A195" s="71" t="str">
        <f>IF(JAN_26!A195="","",JAN_26!A195)</f>
        <v>Oracel</v>
      </c>
      <c r="B195" s="71" t="str">
        <f>IF(JAN_26!B195="","",JAN_26!B195)</f>
        <v>tablet</v>
      </c>
      <c r="C195" s="53" t="str">
        <f>IF(JAN_26!C195="","",JAN_26!C195)</f>
        <v/>
      </c>
      <c r="D195" s="53">
        <f>IF(OCT_26!A195="","",OCT_26!F195)</f>
        <v>0</v>
      </c>
      <c r="E195" s="61"/>
      <c r="F195" s="53">
        <f t="shared" ref="F195:F258" si="33">IF(A195="","",D195+IF(ISNUMBER(E195),E195,0)-IF(ISNUMBER(G195),G195,0))</f>
        <v>0</v>
      </c>
      <c r="G195" s="61"/>
      <c r="H195" s="61"/>
      <c r="I195" s="53">
        <f t="shared" ref="I195:I258" si="34">IF(AND(ISNUMBER(G195),ISNUMBER(C195)),G195*C195,0)</f>
        <v>0</v>
      </c>
      <c r="J195" s="53" t="str">
        <f t="shared" ref="J195:J258" si="35">IF(AND(ISNUMBER(G195),ISNUMBER(H195)),H195-I195,"")</f>
        <v/>
      </c>
      <c r="K195" s="53">
        <f t="shared" ref="K195:K258" si="36">IF(OR(A195="",M195=0),0,MAX(O195-F195,0))</f>
        <v>0</v>
      </c>
      <c r="L195" s="53">
        <f t="shared" ref="L195:L258" si="37">IF(AND(ISNUMBER(C195),ISNUMBER(F195)),F195*C195,0)</f>
        <v>0</v>
      </c>
      <c r="M195" s="64">
        <f>IF(A195="",0,(IF(ISNUMBER(SEP_26!G195),SEP_26!G195,0)+IF(ISNUMBER(OCT_26!G195),OCT_26!G195,0)+IF(ISNUMBER(NOV_26!G195),NOV_26!G195,0))/3)</f>
        <v>0</v>
      </c>
      <c r="N195" s="64">
        <f t="shared" ref="N195:N258" si="38">IF(M195=0,0,M195*Lead_Time_Months)</f>
        <v>0</v>
      </c>
      <c r="O195" s="64">
        <f t="shared" ref="O195:O258" si="39">IF(M195=0,0,M195*Max_Stock_Months)</f>
        <v>0</v>
      </c>
      <c r="P195" s="64">
        <f t="shared" ref="P195:P258" si="40">IF(M195=0,0,M195*Security_Stock_Months)</f>
        <v>0</v>
      </c>
      <c r="Q195" s="65" t="str">
        <f t="shared" ref="Q195:Q258" si="41">IF(OR(A195="",M195=0,F195&lt;=0),"",ROUND(F195/M195,1))</f>
        <v/>
      </c>
      <c r="R195" s="66" t="str">
        <f t="shared" ref="R195:R258" si="42">IF(A195="","",IF(F195&lt;=0,"STOCKOUT",IF(F195&lt;=P195,"LOW STOCK",IF(F195&gt;O195,"OVERSTOCK","ADEQUATE"))))</f>
        <v>STOCKOUT</v>
      </c>
      <c r="S195" s="66" t="str">
        <f t="shared" ref="S195:S258" si="43">IF(AND(ISNUMBER(G195),ISNUMBER(H195)),IF(J195&gt;=0,"BALANCED","DEFICIT"),"N/A")</f>
        <v>N/A</v>
      </c>
      <c r="T195" s="60"/>
    </row>
    <row r="196" spans="1:20" ht="16.5" customHeight="1" x14ac:dyDescent="0.35">
      <c r="A196" s="72" t="str">
        <f>IF(JAN_26!A196="","",JAN_26!A196)</f>
        <v>oxytocin injection</v>
      </c>
      <c r="B196" s="72" t="str">
        <f>IF(JAN_26!B196="","",JAN_26!B196)</f>
        <v>amp</v>
      </c>
      <c r="C196" s="55">
        <f>IF(JAN_26!C196="","",JAN_26!C196)</f>
        <v>100</v>
      </c>
      <c r="D196" s="55">
        <f>IF(OCT_26!A196="","",OCT_26!F196)</f>
        <v>100</v>
      </c>
      <c r="E196" s="61"/>
      <c r="F196" s="55">
        <f t="shared" si="33"/>
        <v>100</v>
      </c>
      <c r="G196" s="61"/>
      <c r="H196" s="61"/>
      <c r="I196" s="55">
        <f t="shared" si="34"/>
        <v>0</v>
      </c>
      <c r="J196" s="55" t="str">
        <f t="shared" si="35"/>
        <v/>
      </c>
      <c r="K196" s="55">
        <f t="shared" si="36"/>
        <v>0</v>
      </c>
      <c r="L196" s="55">
        <f t="shared" si="37"/>
        <v>10000</v>
      </c>
      <c r="M196" s="67">
        <f>IF(A196="",0,(IF(ISNUMBER(SEP_26!G196),SEP_26!G196,0)+IF(ISNUMBER(OCT_26!G196),OCT_26!G196,0)+IF(ISNUMBER(NOV_26!G196),NOV_26!G196,0))/3)</f>
        <v>0</v>
      </c>
      <c r="N196" s="67">
        <f t="shared" si="38"/>
        <v>0</v>
      </c>
      <c r="O196" s="67">
        <f t="shared" si="39"/>
        <v>0</v>
      </c>
      <c r="P196" s="67">
        <f t="shared" si="40"/>
        <v>0</v>
      </c>
      <c r="Q196" s="68" t="str">
        <f t="shared" si="41"/>
        <v/>
      </c>
      <c r="R196" s="69" t="str">
        <f t="shared" si="42"/>
        <v>OVERSTOCK</v>
      </c>
      <c r="S196" s="69" t="str">
        <f t="shared" si="43"/>
        <v>N/A</v>
      </c>
      <c r="T196" s="60"/>
    </row>
    <row r="197" spans="1:20" ht="16.5" customHeight="1" x14ac:dyDescent="0.35">
      <c r="A197" s="71" t="str">
        <f>IF(JAN_26!A197="","",JAN_26!A197)</f>
        <v>PARA 100</v>
      </c>
      <c r="B197" s="71" t="str">
        <f>IF(JAN_26!B197="","",JAN_26!B197)</f>
        <v>tablet</v>
      </c>
      <c r="C197" s="53">
        <f>IF(JAN_26!C197="","",JAN_26!C197)</f>
        <v>10</v>
      </c>
      <c r="D197" s="53">
        <f>IF(OCT_26!A197="","",OCT_26!F197)</f>
        <v>0</v>
      </c>
      <c r="E197" s="61"/>
      <c r="F197" s="53">
        <f t="shared" si="33"/>
        <v>0</v>
      </c>
      <c r="G197" s="61"/>
      <c r="H197" s="61"/>
      <c r="I197" s="53">
        <f t="shared" si="34"/>
        <v>0</v>
      </c>
      <c r="J197" s="53" t="str">
        <f t="shared" si="35"/>
        <v/>
      </c>
      <c r="K197" s="53">
        <f t="shared" si="36"/>
        <v>0</v>
      </c>
      <c r="L197" s="53">
        <f t="shared" si="37"/>
        <v>0</v>
      </c>
      <c r="M197" s="64">
        <f>IF(A197="",0,(IF(ISNUMBER(SEP_26!G197),SEP_26!G197,0)+IF(ISNUMBER(OCT_26!G197),OCT_26!G197,0)+IF(ISNUMBER(NOV_26!G197),NOV_26!G197,0))/3)</f>
        <v>0</v>
      </c>
      <c r="N197" s="64">
        <f t="shared" si="38"/>
        <v>0</v>
      </c>
      <c r="O197" s="64">
        <f t="shared" si="39"/>
        <v>0</v>
      </c>
      <c r="P197" s="64">
        <f t="shared" si="40"/>
        <v>0</v>
      </c>
      <c r="Q197" s="65" t="str">
        <f t="shared" si="41"/>
        <v/>
      </c>
      <c r="R197" s="66" t="str">
        <f t="shared" si="42"/>
        <v>STOCKOUT</v>
      </c>
      <c r="S197" s="66" t="str">
        <f t="shared" si="43"/>
        <v>N/A</v>
      </c>
      <c r="T197" s="60"/>
    </row>
    <row r="198" spans="1:20" ht="16.5" customHeight="1" x14ac:dyDescent="0.35">
      <c r="A198" s="72" t="str">
        <f>IF(JAN_26!A198="","",JAN_26!A198)</f>
        <v>Paracet Injection 300mg</v>
      </c>
      <c r="B198" s="72" t="str">
        <f>IF(JAN_26!B198="","",JAN_26!B198)</f>
        <v>amp</v>
      </c>
      <c r="C198" s="55">
        <f>IF(JAN_26!C198="","",JAN_26!C198)</f>
        <v>300</v>
      </c>
      <c r="D198" s="55">
        <f>IF(OCT_26!A198="","",OCT_26!F198)</f>
        <v>110</v>
      </c>
      <c r="E198" s="61"/>
      <c r="F198" s="55">
        <f t="shared" si="33"/>
        <v>110</v>
      </c>
      <c r="G198" s="61"/>
      <c r="H198" s="61"/>
      <c r="I198" s="55">
        <f t="shared" si="34"/>
        <v>0</v>
      </c>
      <c r="J198" s="55" t="str">
        <f t="shared" si="35"/>
        <v/>
      </c>
      <c r="K198" s="55">
        <f t="shared" si="36"/>
        <v>0</v>
      </c>
      <c r="L198" s="55">
        <f t="shared" si="37"/>
        <v>33000</v>
      </c>
      <c r="M198" s="67">
        <f>IF(A198="",0,(IF(ISNUMBER(SEP_26!G198),SEP_26!G198,0)+IF(ISNUMBER(OCT_26!G198),OCT_26!G198,0)+IF(ISNUMBER(NOV_26!G198),NOV_26!G198,0))/3)</f>
        <v>0</v>
      </c>
      <c r="N198" s="67">
        <f t="shared" si="38"/>
        <v>0</v>
      </c>
      <c r="O198" s="67">
        <f t="shared" si="39"/>
        <v>0</v>
      </c>
      <c r="P198" s="67">
        <f t="shared" si="40"/>
        <v>0</v>
      </c>
      <c r="Q198" s="68" t="str">
        <f t="shared" si="41"/>
        <v/>
      </c>
      <c r="R198" s="69" t="str">
        <f t="shared" si="42"/>
        <v>OVERSTOCK</v>
      </c>
      <c r="S198" s="69" t="str">
        <f t="shared" si="43"/>
        <v>N/A</v>
      </c>
      <c r="T198" s="60"/>
    </row>
    <row r="199" spans="1:20" ht="16.5" customHeight="1" x14ac:dyDescent="0.35">
      <c r="A199" s="71" t="str">
        <f>IF(JAN_26!A199="","",JAN_26!A199)</f>
        <v>Paracet tablets 500mg</v>
      </c>
      <c r="B199" s="71" t="str">
        <f>IF(JAN_26!B199="","",JAN_26!B199)</f>
        <v>tablet</v>
      </c>
      <c r="C199" s="53">
        <f>IF(JAN_26!C199="","",JAN_26!C199)</f>
        <v>15</v>
      </c>
      <c r="D199" s="53">
        <f>IF(OCT_26!A199="","",OCT_26!F199)</f>
        <v>10</v>
      </c>
      <c r="E199" s="61"/>
      <c r="F199" s="53">
        <f t="shared" si="33"/>
        <v>10</v>
      </c>
      <c r="G199" s="61"/>
      <c r="H199" s="61"/>
      <c r="I199" s="53">
        <f t="shared" si="34"/>
        <v>0</v>
      </c>
      <c r="J199" s="53" t="str">
        <f t="shared" si="35"/>
        <v/>
      </c>
      <c r="K199" s="53">
        <f t="shared" si="36"/>
        <v>0</v>
      </c>
      <c r="L199" s="53">
        <f t="shared" si="37"/>
        <v>150</v>
      </c>
      <c r="M199" s="64">
        <f>IF(A199="",0,(IF(ISNUMBER(SEP_26!G199),SEP_26!G199,0)+IF(ISNUMBER(OCT_26!G199),OCT_26!G199,0)+IF(ISNUMBER(NOV_26!G199),NOV_26!G199,0))/3)</f>
        <v>0</v>
      </c>
      <c r="N199" s="64">
        <f t="shared" si="38"/>
        <v>0</v>
      </c>
      <c r="O199" s="64">
        <f t="shared" si="39"/>
        <v>0</v>
      </c>
      <c r="P199" s="64">
        <f t="shared" si="40"/>
        <v>0</v>
      </c>
      <c r="Q199" s="65" t="str">
        <f t="shared" si="41"/>
        <v/>
      </c>
      <c r="R199" s="66" t="str">
        <f t="shared" si="42"/>
        <v>OVERSTOCK</v>
      </c>
      <c r="S199" s="66" t="str">
        <f t="shared" si="43"/>
        <v>N/A</v>
      </c>
      <c r="T199" s="60"/>
    </row>
    <row r="200" spans="1:20" ht="16.5" customHeight="1" x14ac:dyDescent="0.35">
      <c r="A200" s="72" t="str">
        <f>IF(JAN_26!A200="","",JAN_26!A200)</f>
        <v>Paracetamol syrup</v>
      </c>
      <c r="B200" s="72" t="str">
        <f>IF(JAN_26!B200="","",JAN_26!B200)</f>
        <v>bottle</v>
      </c>
      <c r="C200" s="55">
        <f>IF(JAN_26!C200="","",JAN_26!C200)</f>
        <v>1000</v>
      </c>
      <c r="D200" s="55">
        <f>IF(OCT_26!A200="","",OCT_26!F200)</f>
        <v>3</v>
      </c>
      <c r="E200" s="61"/>
      <c r="F200" s="55">
        <f t="shared" si="33"/>
        <v>3</v>
      </c>
      <c r="G200" s="61"/>
      <c r="H200" s="61"/>
      <c r="I200" s="55">
        <f t="shared" si="34"/>
        <v>0</v>
      </c>
      <c r="J200" s="55" t="str">
        <f t="shared" si="35"/>
        <v/>
      </c>
      <c r="K200" s="55">
        <f t="shared" si="36"/>
        <v>0</v>
      </c>
      <c r="L200" s="55">
        <f t="shared" si="37"/>
        <v>3000</v>
      </c>
      <c r="M200" s="67">
        <f>IF(A200="",0,(IF(ISNUMBER(SEP_26!G200),SEP_26!G200,0)+IF(ISNUMBER(OCT_26!G200),OCT_26!G200,0)+IF(ISNUMBER(NOV_26!G200),NOV_26!G200,0))/3)</f>
        <v>0</v>
      </c>
      <c r="N200" s="67">
        <f t="shared" si="38"/>
        <v>0</v>
      </c>
      <c r="O200" s="67">
        <f t="shared" si="39"/>
        <v>0</v>
      </c>
      <c r="P200" s="67">
        <f t="shared" si="40"/>
        <v>0</v>
      </c>
      <c r="Q200" s="68" t="str">
        <f t="shared" si="41"/>
        <v/>
      </c>
      <c r="R200" s="69" t="str">
        <f t="shared" si="42"/>
        <v>OVERSTOCK</v>
      </c>
      <c r="S200" s="69" t="str">
        <f t="shared" si="43"/>
        <v>N/A</v>
      </c>
      <c r="T200" s="60"/>
    </row>
    <row r="201" spans="1:20" ht="16.5" customHeight="1" x14ac:dyDescent="0.35">
      <c r="A201" s="71" t="str">
        <f>IF(JAN_26!A201="","",JAN_26!A201)</f>
        <v>pcm</v>
      </c>
      <c r="B201" s="71" t="str">
        <f>IF(JAN_26!B201="","",JAN_26!B201)</f>
        <v>infusion</v>
      </c>
      <c r="C201" s="53">
        <f>IF(JAN_26!C201="","",JAN_26!C201)</f>
        <v>1000</v>
      </c>
      <c r="D201" s="53">
        <f>IF(OCT_26!A201="","",OCT_26!F201)</f>
        <v>0</v>
      </c>
      <c r="E201" s="61"/>
      <c r="F201" s="53">
        <f t="shared" si="33"/>
        <v>0</v>
      </c>
      <c r="G201" s="61"/>
      <c r="H201" s="61"/>
      <c r="I201" s="53">
        <f t="shared" si="34"/>
        <v>0</v>
      </c>
      <c r="J201" s="53" t="str">
        <f t="shared" si="35"/>
        <v/>
      </c>
      <c r="K201" s="53">
        <f t="shared" si="36"/>
        <v>0</v>
      </c>
      <c r="L201" s="53">
        <f t="shared" si="37"/>
        <v>0</v>
      </c>
      <c r="M201" s="64">
        <f>IF(A201="",0,(IF(ISNUMBER(SEP_26!G201),SEP_26!G201,0)+IF(ISNUMBER(OCT_26!G201),OCT_26!G201,0)+IF(ISNUMBER(NOV_26!G201),NOV_26!G201,0))/3)</f>
        <v>0</v>
      </c>
      <c r="N201" s="64">
        <f t="shared" si="38"/>
        <v>0</v>
      </c>
      <c r="O201" s="64">
        <f t="shared" si="39"/>
        <v>0</v>
      </c>
      <c r="P201" s="64">
        <f t="shared" si="40"/>
        <v>0</v>
      </c>
      <c r="Q201" s="65" t="str">
        <f t="shared" si="41"/>
        <v/>
      </c>
      <c r="R201" s="66" t="str">
        <f t="shared" si="42"/>
        <v>STOCKOUT</v>
      </c>
      <c r="S201" s="66" t="str">
        <f t="shared" si="43"/>
        <v>N/A</v>
      </c>
      <c r="T201" s="60"/>
    </row>
    <row r="202" spans="1:20" ht="16.5" customHeight="1" x14ac:dyDescent="0.35">
      <c r="A202" s="72" t="str">
        <f>IF(JAN_26!A202="","",JAN_26!A202)</f>
        <v>phenobarbital</v>
      </c>
      <c r="B202" s="72" t="str">
        <f>IF(JAN_26!B202="","",JAN_26!B202)</f>
        <v>inj</v>
      </c>
      <c r="C202" s="55">
        <f>IF(JAN_26!C202="","",JAN_26!C202)</f>
        <v>1500</v>
      </c>
      <c r="D202" s="55">
        <f>IF(OCT_26!A202="","",OCT_26!F202)</f>
        <v>0</v>
      </c>
      <c r="E202" s="61"/>
      <c r="F202" s="55">
        <f t="shared" si="33"/>
        <v>0</v>
      </c>
      <c r="G202" s="61"/>
      <c r="H202" s="61"/>
      <c r="I202" s="55">
        <f t="shared" si="34"/>
        <v>0</v>
      </c>
      <c r="J202" s="55" t="str">
        <f t="shared" si="35"/>
        <v/>
      </c>
      <c r="K202" s="55">
        <f t="shared" si="36"/>
        <v>0</v>
      </c>
      <c r="L202" s="55">
        <f t="shared" si="37"/>
        <v>0</v>
      </c>
      <c r="M202" s="67">
        <f>IF(A202="",0,(IF(ISNUMBER(SEP_26!G202),SEP_26!G202,0)+IF(ISNUMBER(OCT_26!G202),OCT_26!G202,0)+IF(ISNUMBER(NOV_26!G202),NOV_26!G202,0))/3)</f>
        <v>0</v>
      </c>
      <c r="N202" s="67">
        <f t="shared" si="38"/>
        <v>0</v>
      </c>
      <c r="O202" s="67">
        <f t="shared" si="39"/>
        <v>0</v>
      </c>
      <c r="P202" s="67">
        <f t="shared" si="40"/>
        <v>0</v>
      </c>
      <c r="Q202" s="68" t="str">
        <f t="shared" si="41"/>
        <v/>
      </c>
      <c r="R202" s="69" t="str">
        <f t="shared" si="42"/>
        <v>STOCKOUT</v>
      </c>
      <c r="S202" s="69" t="str">
        <f t="shared" si="43"/>
        <v>N/A</v>
      </c>
      <c r="T202" s="60"/>
    </row>
    <row r="203" spans="1:20" ht="16.5" customHeight="1" x14ac:dyDescent="0.35">
      <c r="A203" s="71" t="str">
        <f>IF(JAN_26!A203="","",JAN_26!A203)</f>
        <v>phenobartital 100mg</v>
      </c>
      <c r="B203" s="71" t="str">
        <f>IF(JAN_26!B203="","",JAN_26!B203)</f>
        <v>tablet</v>
      </c>
      <c r="C203" s="53">
        <f>IF(JAN_26!C203="","",JAN_26!C203)</f>
        <v>75</v>
      </c>
      <c r="D203" s="53">
        <f>IF(OCT_26!A203="","",OCT_26!F203)</f>
        <v>0</v>
      </c>
      <c r="E203" s="61"/>
      <c r="F203" s="53">
        <f t="shared" si="33"/>
        <v>0</v>
      </c>
      <c r="G203" s="61"/>
      <c r="H203" s="61"/>
      <c r="I203" s="53">
        <f t="shared" si="34"/>
        <v>0</v>
      </c>
      <c r="J203" s="53" t="str">
        <f t="shared" si="35"/>
        <v/>
      </c>
      <c r="K203" s="53">
        <f t="shared" si="36"/>
        <v>0</v>
      </c>
      <c r="L203" s="53">
        <f t="shared" si="37"/>
        <v>0</v>
      </c>
      <c r="M203" s="64">
        <f>IF(A203="",0,(IF(ISNUMBER(SEP_26!G203),SEP_26!G203,0)+IF(ISNUMBER(OCT_26!G203),OCT_26!G203,0)+IF(ISNUMBER(NOV_26!G203),NOV_26!G203,0))/3)</f>
        <v>0</v>
      </c>
      <c r="N203" s="64">
        <f t="shared" si="38"/>
        <v>0</v>
      </c>
      <c r="O203" s="64">
        <f t="shared" si="39"/>
        <v>0</v>
      </c>
      <c r="P203" s="64">
        <f t="shared" si="40"/>
        <v>0</v>
      </c>
      <c r="Q203" s="65" t="str">
        <f t="shared" si="41"/>
        <v/>
      </c>
      <c r="R203" s="66" t="str">
        <f t="shared" si="42"/>
        <v>STOCKOUT</v>
      </c>
      <c r="S203" s="66" t="str">
        <f t="shared" si="43"/>
        <v>N/A</v>
      </c>
      <c r="T203" s="60"/>
    </row>
    <row r="204" spans="1:20" ht="16.5" customHeight="1" x14ac:dyDescent="0.35">
      <c r="A204" s="72" t="str">
        <f>IF(JAN_26!A204="","",JAN_26!A204)</f>
        <v>Phosphalogel</v>
      </c>
      <c r="B204" s="72" t="str">
        <f>IF(JAN_26!B204="","",JAN_26!B204)</f>
        <v>sachet</v>
      </c>
      <c r="C204" s="55">
        <f>IF(JAN_26!C204="","",JAN_26!C204)</f>
        <v>200</v>
      </c>
      <c r="D204" s="55">
        <f>IF(OCT_26!A204="","",OCT_26!F204)</f>
        <v>0</v>
      </c>
      <c r="E204" s="61"/>
      <c r="F204" s="55">
        <f t="shared" si="33"/>
        <v>0</v>
      </c>
      <c r="G204" s="61"/>
      <c r="H204" s="61"/>
      <c r="I204" s="55">
        <f t="shared" si="34"/>
        <v>0</v>
      </c>
      <c r="J204" s="55" t="str">
        <f t="shared" si="35"/>
        <v/>
      </c>
      <c r="K204" s="55">
        <f t="shared" si="36"/>
        <v>0</v>
      </c>
      <c r="L204" s="55">
        <f t="shared" si="37"/>
        <v>0</v>
      </c>
      <c r="M204" s="67">
        <f>IF(A204="",0,(IF(ISNUMBER(SEP_26!G204),SEP_26!G204,0)+IF(ISNUMBER(OCT_26!G204),OCT_26!G204,0)+IF(ISNUMBER(NOV_26!G204),NOV_26!G204,0))/3)</f>
        <v>0</v>
      </c>
      <c r="N204" s="67">
        <f t="shared" si="38"/>
        <v>0</v>
      </c>
      <c r="O204" s="67">
        <f t="shared" si="39"/>
        <v>0</v>
      </c>
      <c r="P204" s="67">
        <f t="shared" si="40"/>
        <v>0</v>
      </c>
      <c r="Q204" s="68" t="str">
        <f t="shared" si="41"/>
        <v/>
      </c>
      <c r="R204" s="69" t="str">
        <f t="shared" si="42"/>
        <v>STOCKOUT</v>
      </c>
      <c r="S204" s="69" t="str">
        <f t="shared" si="43"/>
        <v>N/A</v>
      </c>
      <c r="T204" s="60"/>
    </row>
    <row r="205" spans="1:20" ht="16.5" customHeight="1" x14ac:dyDescent="0.35">
      <c r="A205" s="71" t="str">
        <f>IF(JAN_26!A205="","",JAN_26!A205)</f>
        <v>Piroxicam injection</v>
      </c>
      <c r="B205" s="71" t="str">
        <f>IF(JAN_26!B205="","",JAN_26!B205)</f>
        <v>box</v>
      </c>
      <c r="C205" s="53">
        <f>IF(JAN_26!C205="","",JAN_26!C205)</f>
        <v>500</v>
      </c>
      <c r="D205" s="53">
        <f>IF(OCT_26!A205="","",OCT_26!F205)</f>
        <v>0</v>
      </c>
      <c r="E205" s="61"/>
      <c r="F205" s="53">
        <f t="shared" si="33"/>
        <v>0</v>
      </c>
      <c r="G205" s="61"/>
      <c r="H205" s="61"/>
      <c r="I205" s="53">
        <f t="shared" si="34"/>
        <v>0</v>
      </c>
      <c r="J205" s="53" t="str">
        <f t="shared" si="35"/>
        <v/>
      </c>
      <c r="K205" s="53">
        <f t="shared" si="36"/>
        <v>0</v>
      </c>
      <c r="L205" s="53">
        <f t="shared" si="37"/>
        <v>0</v>
      </c>
      <c r="M205" s="64">
        <f>IF(A205="",0,(IF(ISNUMBER(SEP_26!G205),SEP_26!G205,0)+IF(ISNUMBER(OCT_26!G205),OCT_26!G205,0)+IF(ISNUMBER(NOV_26!G205),NOV_26!G205,0))/3)</f>
        <v>0</v>
      </c>
      <c r="N205" s="64">
        <f t="shared" si="38"/>
        <v>0</v>
      </c>
      <c r="O205" s="64">
        <f t="shared" si="39"/>
        <v>0</v>
      </c>
      <c r="P205" s="64">
        <f t="shared" si="40"/>
        <v>0</v>
      </c>
      <c r="Q205" s="65" t="str">
        <f t="shared" si="41"/>
        <v/>
      </c>
      <c r="R205" s="66" t="str">
        <f t="shared" si="42"/>
        <v>STOCKOUT</v>
      </c>
      <c r="S205" s="66" t="str">
        <f t="shared" si="43"/>
        <v>N/A</v>
      </c>
      <c r="T205" s="60"/>
    </row>
    <row r="206" spans="1:20" ht="16.5" customHeight="1" x14ac:dyDescent="0.35">
      <c r="A206" s="72" t="str">
        <f>IF(JAN_26!A206="","",JAN_26!A206)</f>
        <v>Piroxicam Tablets 20 mg</v>
      </c>
      <c r="B206" s="72" t="str">
        <f>IF(JAN_26!B206="","",JAN_26!B206)</f>
        <v>box</v>
      </c>
      <c r="C206" s="55">
        <f>IF(JAN_26!C206="","",JAN_26!C206)</f>
        <v>25</v>
      </c>
      <c r="D206" s="55">
        <f>IF(OCT_26!A206="","",OCT_26!F206)</f>
        <v>0</v>
      </c>
      <c r="E206" s="61"/>
      <c r="F206" s="55">
        <f t="shared" si="33"/>
        <v>0</v>
      </c>
      <c r="G206" s="61"/>
      <c r="H206" s="61"/>
      <c r="I206" s="55">
        <f t="shared" si="34"/>
        <v>0</v>
      </c>
      <c r="J206" s="55" t="str">
        <f t="shared" si="35"/>
        <v/>
      </c>
      <c r="K206" s="55">
        <f t="shared" si="36"/>
        <v>0</v>
      </c>
      <c r="L206" s="55">
        <f t="shared" si="37"/>
        <v>0</v>
      </c>
      <c r="M206" s="67">
        <f>IF(A206="",0,(IF(ISNUMBER(SEP_26!G206),SEP_26!G206,0)+IF(ISNUMBER(OCT_26!G206),OCT_26!G206,0)+IF(ISNUMBER(NOV_26!G206),NOV_26!G206,0))/3)</f>
        <v>0</v>
      </c>
      <c r="N206" s="67">
        <f t="shared" si="38"/>
        <v>0</v>
      </c>
      <c r="O206" s="67">
        <f t="shared" si="39"/>
        <v>0</v>
      </c>
      <c r="P206" s="67">
        <f t="shared" si="40"/>
        <v>0</v>
      </c>
      <c r="Q206" s="68" t="str">
        <f t="shared" si="41"/>
        <v/>
      </c>
      <c r="R206" s="69" t="str">
        <f t="shared" si="42"/>
        <v>STOCKOUT</v>
      </c>
      <c r="S206" s="69" t="str">
        <f t="shared" si="43"/>
        <v>N/A</v>
      </c>
      <c r="T206" s="60"/>
    </row>
    <row r="207" spans="1:20" ht="16.5" customHeight="1" x14ac:dyDescent="0.35">
      <c r="A207" s="71" t="str">
        <f>IF(JAN_26!A207="","",JAN_26!A207)</f>
        <v>plaster</v>
      </c>
      <c r="B207" s="71" t="str">
        <f>IF(JAN_26!B207="","",JAN_26!B207)</f>
        <v>item</v>
      </c>
      <c r="C207" s="53">
        <f>IF(JAN_26!C207="","",JAN_26!C207)</f>
        <v>2000</v>
      </c>
      <c r="D207" s="53">
        <f>IF(OCT_26!A207="","",OCT_26!F207)</f>
        <v>15</v>
      </c>
      <c r="E207" s="61"/>
      <c r="F207" s="53">
        <f t="shared" si="33"/>
        <v>15</v>
      </c>
      <c r="G207" s="61"/>
      <c r="H207" s="61"/>
      <c r="I207" s="53">
        <f t="shared" si="34"/>
        <v>0</v>
      </c>
      <c r="J207" s="53" t="str">
        <f t="shared" si="35"/>
        <v/>
      </c>
      <c r="K207" s="53">
        <f t="shared" si="36"/>
        <v>0</v>
      </c>
      <c r="L207" s="53">
        <f t="shared" si="37"/>
        <v>30000</v>
      </c>
      <c r="M207" s="64">
        <f>IF(A207="",0,(IF(ISNUMBER(SEP_26!G207),SEP_26!G207,0)+IF(ISNUMBER(OCT_26!G207),OCT_26!G207,0)+IF(ISNUMBER(NOV_26!G207),NOV_26!G207,0))/3)</f>
        <v>0</v>
      </c>
      <c r="N207" s="64">
        <f t="shared" si="38"/>
        <v>0</v>
      </c>
      <c r="O207" s="64">
        <f t="shared" si="39"/>
        <v>0</v>
      </c>
      <c r="P207" s="64">
        <f t="shared" si="40"/>
        <v>0</v>
      </c>
      <c r="Q207" s="65" t="str">
        <f t="shared" si="41"/>
        <v/>
      </c>
      <c r="R207" s="66" t="str">
        <f t="shared" si="42"/>
        <v>OVERSTOCK</v>
      </c>
      <c r="S207" s="66" t="str">
        <f t="shared" si="43"/>
        <v>N/A</v>
      </c>
      <c r="T207" s="60"/>
    </row>
    <row r="208" spans="1:20" ht="16.5" customHeight="1" x14ac:dyDescent="0.35">
      <c r="A208" s="72" t="str">
        <f>IF(JAN_26!A208="","",JAN_26!A208)</f>
        <v>polyglan(5-0)</v>
      </c>
      <c r="B208" s="72" t="str">
        <f>IF(JAN_26!B208="","",JAN_26!B208)</f>
        <v>item</v>
      </c>
      <c r="C208" s="55">
        <f>IF(JAN_26!C208="","",JAN_26!C208)</f>
        <v>2000</v>
      </c>
      <c r="D208" s="55">
        <f>IF(OCT_26!A208="","",OCT_26!F208)</f>
        <v>0</v>
      </c>
      <c r="E208" s="61"/>
      <c r="F208" s="55">
        <f t="shared" si="33"/>
        <v>0</v>
      </c>
      <c r="G208" s="61"/>
      <c r="H208" s="61"/>
      <c r="I208" s="55">
        <f t="shared" si="34"/>
        <v>0</v>
      </c>
      <c r="J208" s="55" t="str">
        <f t="shared" si="35"/>
        <v/>
      </c>
      <c r="K208" s="55">
        <f t="shared" si="36"/>
        <v>0</v>
      </c>
      <c r="L208" s="55">
        <f t="shared" si="37"/>
        <v>0</v>
      </c>
      <c r="M208" s="67">
        <f>IF(A208="",0,(IF(ISNUMBER(SEP_26!G208),SEP_26!G208,0)+IF(ISNUMBER(OCT_26!G208),OCT_26!G208,0)+IF(ISNUMBER(NOV_26!G208),NOV_26!G208,0))/3)</f>
        <v>0</v>
      </c>
      <c r="N208" s="67">
        <f t="shared" si="38"/>
        <v>0</v>
      </c>
      <c r="O208" s="67">
        <f t="shared" si="39"/>
        <v>0</v>
      </c>
      <c r="P208" s="67">
        <f t="shared" si="40"/>
        <v>0</v>
      </c>
      <c r="Q208" s="68" t="str">
        <f t="shared" si="41"/>
        <v/>
      </c>
      <c r="R208" s="69" t="str">
        <f t="shared" si="42"/>
        <v>STOCKOUT</v>
      </c>
      <c r="S208" s="69" t="str">
        <f t="shared" si="43"/>
        <v>N/A</v>
      </c>
      <c r="T208" s="60"/>
    </row>
    <row r="209" spans="1:20" ht="16.5" customHeight="1" x14ac:dyDescent="0.35">
      <c r="A209" s="71" t="str">
        <f>IF(JAN_26!A209="","",JAN_26!A209)</f>
        <v>Polygynax ovule</v>
      </c>
      <c r="B209" s="71" t="str">
        <f>IF(JAN_26!B209="","",JAN_26!B209)</f>
        <v>packet</v>
      </c>
      <c r="C209" s="53">
        <f>IF(JAN_26!C209="","",JAN_26!C209)</f>
        <v>4500</v>
      </c>
      <c r="D209" s="53">
        <f>IF(OCT_26!A209="","",OCT_26!F209)</f>
        <v>0</v>
      </c>
      <c r="E209" s="61"/>
      <c r="F209" s="53">
        <f t="shared" si="33"/>
        <v>0</v>
      </c>
      <c r="G209" s="61"/>
      <c r="H209" s="61"/>
      <c r="I209" s="53">
        <f t="shared" si="34"/>
        <v>0</v>
      </c>
      <c r="J209" s="53" t="str">
        <f t="shared" si="35"/>
        <v/>
      </c>
      <c r="K209" s="53">
        <f t="shared" si="36"/>
        <v>0</v>
      </c>
      <c r="L209" s="53">
        <f t="shared" si="37"/>
        <v>0</v>
      </c>
      <c r="M209" s="64">
        <f>IF(A209="",0,(IF(ISNUMBER(SEP_26!G209),SEP_26!G209,0)+IF(ISNUMBER(OCT_26!G209),OCT_26!G209,0)+IF(ISNUMBER(NOV_26!G209),NOV_26!G209,0))/3)</f>
        <v>0</v>
      </c>
      <c r="N209" s="64">
        <f t="shared" si="38"/>
        <v>0</v>
      </c>
      <c r="O209" s="64">
        <f t="shared" si="39"/>
        <v>0</v>
      </c>
      <c r="P209" s="64">
        <f t="shared" si="40"/>
        <v>0</v>
      </c>
      <c r="Q209" s="65" t="str">
        <f t="shared" si="41"/>
        <v/>
      </c>
      <c r="R209" s="66" t="str">
        <f t="shared" si="42"/>
        <v>STOCKOUT</v>
      </c>
      <c r="S209" s="66" t="str">
        <f t="shared" si="43"/>
        <v>N/A</v>
      </c>
      <c r="T209" s="60"/>
    </row>
    <row r="210" spans="1:20" ht="16.5" customHeight="1" x14ac:dyDescent="0.35">
      <c r="A210" s="72" t="str">
        <f>IF(JAN_26!A210="","",JAN_26!A210)</f>
        <v>postino</v>
      </c>
      <c r="B210" s="72" t="str">
        <f>IF(JAN_26!B210="","",JAN_26!B210)</f>
        <v>table</v>
      </c>
      <c r="C210" s="55">
        <f>IF(JAN_26!C210="","",JAN_26!C210)</f>
        <v>500</v>
      </c>
      <c r="D210" s="55">
        <f>IF(OCT_26!A210="","",OCT_26!F210)</f>
        <v>0</v>
      </c>
      <c r="E210" s="61"/>
      <c r="F210" s="55">
        <f t="shared" si="33"/>
        <v>0</v>
      </c>
      <c r="G210" s="61"/>
      <c r="H210" s="61"/>
      <c r="I210" s="55">
        <f t="shared" si="34"/>
        <v>0</v>
      </c>
      <c r="J210" s="55" t="str">
        <f t="shared" si="35"/>
        <v/>
      </c>
      <c r="K210" s="55">
        <f t="shared" si="36"/>
        <v>0</v>
      </c>
      <c r="L210" s="55">
        <f t="shared" si="37"/>
        <v>0</v>
      </c>
      <c r="M210" s="67">
        <f>IF(A210="",0,(IF(ISNUMBER(SEP_26!G210),SEP_26!G210,0)+IF(ISNUMBER(OCT_26!G210),OCT_26!G210,0)+IF(ISNUMBER(NOV_26!G210),NOV_26!G210,0))/3)</f>
        <v>0</v>
      </c>
      <c r="N210" s="67">
        <f t="shared" si="38"/>
        <v>0</v>
      </c>
      <c r="O210" s="67">
        <f t="shared" si="39"/>
        <v>0</v>
      </c>
      <c r="P210" s="67">
        <f t="shared" si="40"/>
        <v>0</v>
      </c>
      <c r="Q210" s="68" t="str">
        <f t="shared" si="41"/>
        <v/>
      </c>
      <c r="R210" s="69" t="str">
        <f t="shared" si="42"/>
        <v>STOCKOUT</v>
      </c>
      <c r="S210" s="69" t="str">
        <f t="shared" si="43"/>
        <v>N/A</v>
      </c>
      <c r="T210" s="60"/>
    </row>
    <row r="211" spans="1:20" ht="16.5" customHeight="1" x14ac:dyDescent="0.35">
      <c r="A211" s="71" t="str">
        <f>IF(JAN_26!A211="","",JAN_26!A211)</f>
        <v>Pottassium chloride inj</v>
      </c>
      <c r="B211" s="71" t="str">
        <f>IF(JAN_26!B211="","",JAN_26!B211)</f>
        <v>amp</v>
      </c>
      <c r="C211" s="53">
        <f>IF(JAN_26!C211="","",JAN_26!C211)</f>
        <v>1000</v>
      </c>
      <c r="D211" s="53">
        <f>IF(OCT_26!A211="","",OCT_26!F211)</f>
        <v>0</v>
      </c>
      <c r="E211" s="61"/>
      <c r="F211" s="53">
        <f t="shared" si="33"/>
        <v>0</v>
      </c>
      <c r="G211" s="61"/>
      <c r="H211" s="61"/>
      <c r="I211" s="53">
        <f t="shared" si="34"/>
        <v>0</v>
      </c>
      <c r="J211" s="53" t="str">
        <f t="shared" si="35"/>
        <v/>
      </c>
      <c r="K211" s="53">
        <f t="shared" si="36"/>
        <v>0</v>
      </c>
      <c r="L211" s="53">
        <f t="shared" si="37"/>
        <v>0</v>
      </c>
      <c r="M211" s="64">
        <f>IF(A211="",0,(IF(ISNUMBER(SEP_26!G211),SEP_26!G211,0)+IF(ISNUMBER(OCT_26!G211),OCT_26!G211,0)+IF(ISNUMBER(NOV_26!G211),NOV_26!G211,0))/3)</f>
        <v>0</v>
      </c>
      <c r="N211" s="64">
        <f t="shared" si="38"/>
        <v>0</v>
      </c>
      <c r="O211" s="64">
        <f t="shared" si="39"/>
        <v>0</v>
      </c>
      <c r="P211" s="64">
        <f t="shared" si="40"/>
        <v>0</v>
      </c>
      <c r="Q211" s="65" t="str">
        <f t="shared" si="41"/>
        <v/>
      </c>
      <c r="R211" s="66" t="str">
        <f t="shared" si="42"/>
        <v>STOCKOUT</v>
      </c>
      <c r="S211" s="66" t="str">
        <f t="shared" si="43"/>
        <v>N/A</v>
      </c>
      <c r="T211" s="60"/>
    </row>
    <row r="212" spans="1:20" ht="16.5" customHeight="1" x14ac:dyDescent="0.35">
      <c r="A212" s="72" t="str">
        <f>IF(JAN_26!A212="","",JAN_26!A212)</f>
        <v>Prednisolone tabs</v>
      </c>
      <c r="B212" s="72" t="str">
        <f>IF(JAN_26!B212="","",JAN_26!B212)</f>
        <v>tablet</v>
      </c>
      <c r="C212" s="55">
        <f>IF(JAN_26!C212="","",JAN_26!C212)</f>
        <v>20</v>
      </c>
      <c r="D212" s="55">
        <f>IF(OCT_26!A212="","",OCT_26!F212)</f>
        <v>140</v>
      </c>
      <c r="E212" s="61"/>
      <c r="F212" s="55">
        <f t="shared" si="33"/>
        <v>140</v>
      </c>
      <c r="G212" s="61"/>
      <c r="H212" s="61"/>
      <c r="I212" s="55">
        <f t="shared" si="34"/>
        <v>0</v>
      </c>
      <c r="J212" s="55" t="str">
        <f t="shared" si="35"/>
        <v/>
      </c>
      <c r="K212" s="55">
        <f t="shared" si="36"/>
        <v>0</v>
      </c>
      <c r="L212" s="55">
        <f t="shared" si="37"/>
        <v>2800</v>
      </c>
      <c r="M212" s="67">
        <f>IF(A212="",0,(IF(ISNUMBER(SEP_26!G212),SEP_26!G212,0)+IF(ISNUMBER(OCT_26!G212),OCT_26!G212,0)+IF(ISNUMBER(NOV_26!G212),NOV_26!G212,0))/3)</f>
        <v>0</v>
      </c>
      <c r="N212" s="67">
        <f t="shared" si="38"/>
        <v>0</v>
      </c>
      <c r="O212" s="67">
        <f t="shared" si="39"/>
        <v>0</v>
      </c>
      <c r="P212" s="67">
        <f t="shared" si="40"/>
        <v>0</v>
      </c>
      <c r="Q212" s="68" t="str">
        <f t="shared" si="41"/>
        <v/>
      </c>
      <c r="R212" s="69" t="str">
        <f t="shared" si="42"/>
        <v>OVERSTOCK</v>
      </c>
      <c r="S212" s="69" t="str">
        <f t="shared" si="43"/>
        <v>N/A</v>
      </c>
      <c r="T212" s="60"/>
    </row>
    <row r="213" spans="1:20" ht="16.5" customHeight="1" x14ac:dyDescent="0.35">
      <c r="A213" s="71" t="str">
        <f>IF(JAN_26!A213="","",JAN_26!A213)</f>
        <v>Propanolol</v>
      </c>
      <c r="B213" s="71" t="str">
        <f>IF(JAN_26!B213="","",JAN_26!B213)</f>
        <v>tablet</v>
      </c>
      <c r="C213" s="53" t="str">
        <f>IF(JAN_26!C213="","",JAN_26!C213)</f>
        <v/>
      </c>
      <c r="D213" s="53">
        <f>IF(OCT_26!A213="","",OCT_26!F213)</f>
        <v>0</v>
      </c>
      <c r="E213" s="61"/>
      <c r="F213" s="53">
        <f t="shared" si="33"/>
        <v>0</v>
      </c>
      <c r="G213" s="61"/>
      <c r="H213" s="61"/>
      <c r="I213" s="53">
        <f t="shared" si="34"/>
        <v>0</v>
      </c>
      <c r="J213" s="53" t="str">
        <f t="shared" si="35"/>
        <v/>
      </c>
      <c r="K213" s="53">
        <f t="shared" si="36"/>
        <v>0</v>
      </c>
      <c r="L213" s="53">
        <f t="shared" si="37"/>
        <v>0</v>
      </c>
      <c r="M213" s="64">
        <f>IF(A213="",0,(IF(ISNUMBER(SEP_26!G213),SEP_26!G213,0)+IF(ISNUMBER(OCT_26!G213),OCT_26!G213,0)+IF(ISNUMBER(NOV_26!G213),NOV_26!G213,0))/3)</f>
        <v>0</v>
      </c>
      <c r="N213" s="64">
        <f t="shared" si="38"/>
        <v>0</v>
      </c>
      <c r="O213" s="64">
        <f t="shared" si="39"/>
        <v>0</v>
      </c>
      <c r="P213" s="64">
        <f t="shared" si="40"/>
        <v>0</v>
      </c>
      <c r="Q213" s="65" t="str">
        <f t="shared" si="41"/>
        <v/>
      </c>
      <c r="R213" s="66" t="str">
        <f t="shared" si="42"/>
        <v>STOCKOUT</v>
      </c>
      <c r="S213" s="66" t="str">
        <f t="shared" si="43"/>
        <v>N/A</v>
      </c>
      <c r="T213" s="60"/>
    </row>
    <row r="214" spans="1:20" ht="16.5" customHeight="1" x14ac:dyDescent="0.35">
      <c r="A214" s="72" t="str">
        <f>IF(JAN_26!A214="","",JAN_26!A214)</f>
        <v>Quinine injection</v>
      </c>
      <c r="B214" s="72" t="str">
        <f>IF(JAN_26!B214="","",JAN_26!B214)</f>
        <v>amp</v>
      </c>
      <c r="C214" s="55">
        <f>IF(JAN_26!C214="","",JAN_26!C214)</f>
        <v>300</v>
      </c>
      <c r="D214" s="55">
        <f>IF(OCT_26!A214="","",OCT_26!F214)</f>
        <v>100</v>
      </c>
      <c r="E214" s="61"/>
      <c r="F214" s="55">
        <f t="shared" si="33"/>
        <v>100</v>
      </c>
      <c r="G214" s="61"/>
      <c r="H214" s="61"/>
      <c r="I214" s="55">
        <f t="shared" si="34"/>
        <v>0</v>
      </c>
      <c r="J214" s="55" t="str">
        <f t="shared" si="35"/>
        <v/>
      </c>
      <c r="K214" s="55">
        <f t="shared" si="36"/>
        <v>0</v>
      </c>
      <c r="L214" s="55">
        <f t="shared" si="37"/>
        <v>30000</v>
      </c>
      <c r="M214" s="67">
        <f>IF(A214="",0,(IF(ISNUMBER(SEP_26!G214),SEP_26!G214,0)+IF(ISNUMBER(OCT_26!G214),OCT_26!G214,0)+IF(ISNUMBER(NOV_26!G214),NOV_26!G214,0))/3)</f>
        <v>0</v>
      </c>
      <c r="N214" s="67">
        <f t="shared" si="38"/>
        <v>0</v>
      </c>
      <c r="O214" s="67">
        <f t="shared" si="39"/>
        <v>0</v>
      </c>
      <c r="P214" s="67">
        <f t="shared" si="40"/>
        <v>0</v>
      </c>
      <c r="Q214" s="68" t="str">
        <f t="shared" si="41"/>
        <v/>
      </c>
      <c r="R214" s="69" t="str">
        <f t="shared" si="42"/>
        <v>OVERSTOCK</v>
      </c>
      <c r="S214" s="69" t="str">
        <f t="shared" si="43"/>
        <v>N/A</v>
      </c>
      <c r="T214" s="60"/>
    </row>
    <row r="215" spans="1:20" ht="16.5" customHeight="1" x14ac:dyDescent="0.35">
      <c r="A215" s="71" t="str">
        <f>IF(JAN_26!A215="","",JAN_26!A215)</f>
        <v>Quinine tablets</v>
      </c>
      <c r="B215" s="71" t="str">
        <f>IF(JAN_26!B215="","",JAN_26!B215)</f>
        <v>tablet</v>
      </c>
      <c r="C215" s="53" t="str">
        <f>IF(JAN_26!C215="","",JAN_26!C215)</f>
        <v/>
      </c>
      <c r="D215" s="53">
        <f>IF(OCT_26!A215="","",OCT_26!F215)</f>
        <v>0</v>
      </c>
      <c r="E215" s="61"/>
      <c r="F215" s="53">
        <f t="shared" si="33"/>
        <v>0</v>
      </c>
      <c r="G215" s="61"/>
      <c r="H215" s="61"/>
      <c r="I215" s="53">
        <f t="shared" si="34"/>
        <v>0</v>
      </c>
      <c r="J215" s="53" t="str">
        <f t="shared" si="35"/>
        <v/>
      </c>
      <c r="K215" s="53">
        <f t="shared" si="36"/>
        <v>0</v>
      </c>
      <c r="L215" s="53">
        <f t="shared" si="37"/>
        <v>0</v>
      </c>
      <c r="M215" s="64">
        <f>IF(A215="",0,(IF(ISNUMBER(SEP_26!G215),SEP_26!G215,0)+IF(ISNUMBER(OCT_26!G215),OCT_26!G215,0)+IF(ISNUMBER(NOV_26!G215),NOV_26!G215,0))/3)</f>
        <v>0</v>
      </c>
      <c r="N215" s="64">
        <f t="shared" si="38"/>
        <v>0</v>
      </c>
      <c r="O215" s="64">
        <f t="shared" si="39"/>
        <v>0</v>
      </c>
      <c r="P215" s="64">
        <f t="shared" si="40"/>
        <v>0</v>
      </c>
      <c r="Q215" s="65" t="str">
        <f t="shared" si="41"/>
        <v/>
      </c>
      <c r="R215" s="66" t="str">
        <f t="shared" si="42"/>
        <v>STOCKOUT</v>
      </c>
      <c r="S215" s="66" t="str">
        <f t="shared" si="43"/>
        <v>N/A</v>
      </c>
      <c r="T215" s="60"/>
    </row>
    <row r="216" spans="1:20" ht="16.5" customHeight="1" x14ac:dyDescent="0.35">
      <c r="A216" s="72" t="str">
        <f>IF(JAN_26!A216="","",JAN_26!A216)</f>
        <v>Ranitidine 25mg/ml inj</v>
      </c>
      <c r="B216" s="72" t="str">
        <f>IF(JAN_26!B216="","",JAN_26!B216)</f>
        <v>inj</v>
      </c>
      <c r="C216" s="55">
        <f>IF(JAN_26!C216="","",JAN_26!C216)</f>
        <v>200</v>
      </c>
      <c r="D216" s="55">
        <f>IF(OCT_26!A216="","",OCT_26!F216)</f>
        <v>150</v>
      </c>
      <c r="E216" s="61"/>
      <c r="F216" s="55">
        <f t="shared" si="33"/>
        <v>150</v>
      </c>
      <c r="G216" s="61"/>
      <c r="H216" s="61"/>
      <c r="I216" s="55">
        <f t="shared" si="34"/>
        <v>0</v>
      </c>
      <c r="J216" s="55" t="str">
        <f t="shared" si="35"/>
        <v/>
      </c>
      <c r="K216" s="55">
        <f t="shared" si="36"/>
        <v>0</v>
      </c>
      <c r="L216" s="55">
        <f t="shared" si="37"/>
        <v>30000</v>
      </c>
      <c r="M216" s="67">
        <f>IF(A216="",0,(IF(ISNUMBER(SEP_26!G216),SEP_26!G216,0)+IF(ISNUMBER(OCT_26!G216),OCT_26!G216,0)+IF(ISNUMBER(NOV_26!G216),NOV_26!G216,0))/3)</f>
        <v>0</v>
      </c>
      <c r="N216" s="67">
        <f t="shared" si="38"/>
        <v>0</v>
      </c>
      <c r="O216" s="67">
        <f t="shared" si="39"/>
        <v>0</v>
      </c>
      <c r="P216" s="67">
        <f t="shared" si="40"/>
        <v>0</v>
      </c>
      <c r="Q216" s="68" t="str">
        <f t="shared" si="41"/>
        <v/>
      </c>
      <c r="R216" s="69" t="str">
        <f t="shared" si="42"/>
        <v>OVERSTOCK</v>
      </c>
      <c r="S216" s="69" t="str">
        <f t="shared" si="43"/>
        <v>N/A</v>
      </c>
      <c r="T216" s="60"/>
    </row>
    <row r="217" spans="1:20" ht="16.5" customHeight="1" x14ac:dyDescent="0.35">
      <c r="A217" s="71" t="str">
        <f>IF(JAN_26!A217="","",JAN_26!A217)</f>
        <v>RDT</v>
      </c>
      <c r="B217" s="71" t="str">
        <f>IF(JAN_26!B217="","",JAN_26!B217)</f>
        <v>item</v>
      </c>
      <c r="C217" s="53">
        <f>IF(JAN_26!C217="","",JAN_26!C217)</f>
        <v>500</v>
      </c>
      <c r="D217" s="53">
        <f>IF(OCT_26!A217="","",OCT_26!F217)</f>
        <v>0</v>
      </c>
      <c r="E217" s="61"/>
      <c r="F217" s="53">
        <f t="shared" si="33"/>
        <v>0</v>
      </c>
      <c r="G217" s="61"/>
      <c r="H217" s="61"/>
      <c r="I217" s="53">
        <f t="shared" si="34"/>
        <v>0</v>
      </c>
      <c r="J217" s="53" t="str">
        <f t="shared" si="35"/>
        <v/>
      </c>
      <c r="K217" s="53">
        <f t="shared" si="36"/>
        <v>0</v>
      </c>
      <c r="L217" s="53">
        <f t="shared" si="37"/>
        <v>0</v>
      </c>
      <c r="M217" s="64">
        <f>IF(A217="",0,(IF(ISNUMBER(SEP_26!G217),SEP_26!G217,0)+IF(ISNUMBER(OCT_26!G217),OCT_26!G217,0)+IF(ISNUMBER(NOV_26!G217),NOV_26!G217,0))/3)</f>
        <v>0</v>
      </c>
      <c r="N217" s="64">
        <f t="shared" si="38"/>
        <v>0</v>
      </c>
      <c r="O217" s="64">
        <f t="shared" si="39"/>
        <v>0</v>
      </c>
      <c r="P217" s="64">
        <f t="shared" si="40"/>
        <v>0</v>
      </c>
      <c r="Q217" s="65" t="str">
        <f t="shared" si="41"/>
        <v/>
      </c>
      <c r="R217" s="66" t="str">
        <f t="shared" si="42"/>
        <v>STOCKOUT</v>
      </c>
      <c r="S217" s="66" t="str">
        <f t="shared" si="43"/>
        <v>N/A</v>
      </c>
      <c r="T217" s="60"/>
    </row>
    <row r="218" spans="1:20" ht="16.5" customHeight="1" x14ac:dyDescent="0.35">
      <c r="A218" s="72" t="str">
        <f>IF(JAN_26!A218="","",JAN_26!A218)</f>
        <v>Reneve plus caps</v>
      </c>
      <c r="B218" s="72" t="str">
        <f>IF(JAN_26!B218="","",JAN_26!B218)</f>
        <v>tab</v>
      </c>
      <c r="C218" s="55">
        <f>IF(JAN_26!C218="","",JAN_26!C218)</f>
        <v>230</v>
      </c>
      <c r="D218" s="55">
        <f>IF(OCT_26!A218="","",OCT_26!F218)</f>
        <v>0</v>
      </c>
      <c r="E218" s="61"/>
      <c r="F218" s="55">
        <f t="shared" si="33"/>
        <v>0</v>
      </c>
      <c r="G218" s="61"/>
      <c r="H218" s="61"/>
      <c r="I218" s="55">
        <f t="shared" si="34"/>
        <v>0</v>
      </c>
      <c r="J218" s="55" t="str">
        <f t="shared" si="35"/>
        <v/>
      </c>
      <c r="K218" s="55">
        <f t="shared" si="36"/>
        <v>0</v>
      </c>
      <c r="L218" s="55">
        <f t="shared" si="37"/>
        <v>0</v>
      </c>
      <c r="M218" s="67">
        <f>IF(A218="",0,(IF(ISNUMBER(SEP_26!G218),SEP_26!G218,0)+IF(ISNUMBER(OCT_26!G218),OCT_26!G218,0)+IF(ISNUMBER(NOV_26!G218),NOV_26!G218,0))/3)</f>
        <v>0</v>
      </c>
      <c r="N218" s="67">
        <f t="shared" si="38"/>
        <v>0</v>
      </c>
      <c r="O218" s="67">
        <f t="shared" si="39"/>
        <v>0</v>
      </c>
      <c r="P218" s="67">
        <f t="shared" si="40"/>
        <v>0</v>
      </c>
      <c r="Q218" s="68" t="str">
        <f t="shared" si="41"/>
        <v/>
      </c>
      <c r="R218" s="69" t="str">
        <f t="shared" si="42"/>
        <v>STOCKOUT</v>
      </c>
      <c r="S218" s="69" t="str">
        <f t="shared" si="43"/>
        <v>N/A</v>
      </c>
      <c r="T218" s="60"/>
    </row>
    <row r="219" spans="1:20" ht="16.5" customHeight="1" x14ac:dyDescent="0.35">
      <c r="A219" s="71" t="str">
        <f>IF(JAN_26!A219="","",JAN_26!A219)</f>
        <v>RINGER LACTATE 500CC</v>
      </c>
      <c r="B219" s="71" t="str">
        <f>IF(JAN_26!B219="","",JAN_26!B219)</f>
        <v>Item</v>
      </c>
      <c r="C219" s="53">
        <f>IF(JAN_26!C219="","",JAN_26!C219)</f>
        <v>1000</v>
      </c>
      <c r="D219" s="53">
        <f>IF(OCT_26!A219="","",OCT_26!F219)</f>
        <v>0</v>
      </c>
      <c r="E219" s="61"/>
      <c r="F219" s="53">
        <f t="shared" si="33"/>
        <v>0</v>
      </c>
      <c r="G219" s="61"/>
      <c r="H219" s="61"/>
      <c r="I219" s="53">
        <f t="shared" si="34"/>
        <v>0</v>
      </c>
      <c r="J219" s="53" t="str">
        <f t="shared" si="35"/>
        <v/>
      </c>
      <c r="K219" s="53">
        <f t="shared" si="36"/>
        <v>0</v>
      </c>
      <c r="L219" s="53">
        <f t="shared" si="37"/>
        <v>0</v>
      </c>
      <c r="M219" s="64">
        <f>IF(A219="",0,(IF(ISNUMBER(SEP_26!G219),SEP_26!G219,0)+IF(ISNUMBER(OCT_26!G219),OCT_26!G219,0)+IF(ISNUMBER(NOV_26!G219),NOV_26!G219,0))/3)</f>
        <v>0</v>
      </c>
      <c r="N219" s="64">
        <f t="shared" si="38"/>
        <v>0</v>
      </c>
      <c r="O219" s="64">
        <f t="shared" si="39"/>
        <v>0</v>
      </c>
      <c r="P219" s="64">
        <f t="shared" si="40"/>
        <v>0</v>
      </c>
      <c r="Q219" s="65" t="str">
        <f t="shared" si="41"/>
        <v/>
      </c>
      <c r="R219" s="66" t="str">
        <f t="shared" si="42"/>
        <v>STOCKOUT</v>
      </c>
      <c r="S219" s="66" t="str">
        <f t="shared" si="43"/>
        <v>N/A</v>
      </c>
      <c r="T219" s="60"/>
    </row>
    <row r="220" spans="1:20" ht="16.5" customHeight="1" x14ac:dyDescent="0.35">
      <c r="A220" s="72" t="str">
        <f>IF(JAN_26!A220="","",JAN_26!A220)</f>
        <v>Sabutamol Injection</v>
      </c>
      <c r="B220" s="72" t="str">
        <f>IF(JAN_26!B220="","",JAN_26!B220)</f>
        <v>amp</v>
      </c>
      <c r="C220" s="55">
        <f>IF(JAN_26!C220="","",JAN_26!C220)</f>
        <v>500</v>
      </c>
      <c r="D220" s="55">
        <f>IF(OCT_26!A220="","",OCT_26!F220)</f>
        <v>0</v>
      </c>
      <c r="E220" s="61"/>
      <c r="F220" s="55">
        <f t="shared" si="33"/>
        <v>0</v>
      </c>
      <c r="G220" s="61"/>
      <c r="H220" s="61"/>
      <c r="I220" s="55">
        <f t="shared" si="34"/>
        <v>0</v>
      </c>
      <c r="J220" s="55" t="str">
        <f t="shared" si="35"/>
        <v/>
      </c>
      <c r="K220" s="55">
        <f t="shared" si="36"/>
        <v>0</v>
      </c>
      <c r="L220" s="55">
        <f t="shared" si="37"/>
        <v>0</v>
      </c>
      <c r="M220" s="67">
        <f>IF(A220="",0,(IF(ISNUMBER(SEP_26!G220),SEP_26!G220,0)+IF(ISNUMBER(OCT_26!G220),OCT_26!G220,0)+IF(ISNUMBER(NOV_26!G220),NOV_26!G220,0))/3)</f>
        <v>0</v>
      </c>
      <c r="N220" s="67">
        <f t="shared" si="38"/>
        <v>0</v>
      </c>
      <c r="O220" s="67">
        <f t="shared" si="39"/>
        <v>0</v>
      </c>
      <c r="P220" s="67">
        <f t="shared" si="40"/>
        <v>0</v>
      </c>
      <c r="Q220" s="68" t="str">
        <f t="shared" si="41"/>
        <v/>
      </c>
      <c r="R220" s="69" t="str">
        <f t="shared" si="42"/>
        <v>STOCKOUT</v>
      </c>
      <c r="S220" s="69" t="str">
        <f t="shared" si="43"/>
        <v>N/A</v>
      </c>
      <c r="T220" s="60"/>
    </row>
    <row r="221" spans="1:20" ht="16.5" customHeight="1" x14ac:dyDescent="0.35">
      <c r="A221" s="71" t="str">
        <f>IF(JAN_26!A221="","",JAN_26!A221)</f>
        <v>salbutamol tab</v>
      </c>
      <c r="B221" s="71" t="str">
        <f>IF(JAN_26!B221="","",JAN_26!B221)</f>
        <v>tablet</v>
      </c>
      <c r="C221" s="53">
        <f>IF(JAN_26!C221="","",JAN_26!C221)</f>
        <v>50</v>
      </c>
      <c r="D221" s="53">
        <f>IF(OCT_26!A221="","",OCT_26!F221)</f>
        <v>0</v>
      </c>
      <c r="E221" s="61"/>
      <c r="F221" s="53">
        <f t="shared" si="33"/>
        <v>0</v>
      </c>
      <c r="G221" s="61"/>
      <c r="H221" s="61"/>
      <c r="I221" s="53">
        <f t="shared" si="34"/>
        <v>0</v>
      </c>
      <c r="J221" s="53" t="str">
        <f t="shared" si="35"/>
        <v/>
      </c>
      <c r="K221" s="53">
        <f t="shared" si="36"/>
        <v>0</v>
      </c>
      <c r="L221" s="53">
        <f t="shared" si="37"/>
        <v>0</v>
      </c>
      <c r="M221" s="64">
        <f>IF(A221="",0,(IF(ISNUMBER(SEP_26!G221),SEP_26!G221,0)+IF(ISNUMBER(OCT_26!G221),OCT_26!G221,0)+IF(ISNUMBER(NOV_26!G221),NOV_26!G221,0))/3)</f>
        <v>0</v>
      </c>
      <c r="N221" s="64">
        <f t="shared" si="38"/>
        <v>0</v>
      </c>
      <c r="O221" s="64">
        <f t="shared" si="39"/>
        <v>0</v>
      </c>
      <c r="P221" s="64">
        <f t="shared" si="40"/>
        <v>0</v>
      </c>
      <c r="Q221" s="65" t="str">
        <f t="shared" si="41"/>
        <v/>
      </c>
      <c r="R221" s="66" t="str">
        <f t="shared" si="42"/>
        <v>STOCKOUT</v>
      </c>
      <c r="S221" s="66" t="str">
        <f t="shared" si="43"/>
        <v>N/A</v>
      </c>
      <c r="T221" s="60"/>
    </row>
    <row r="222" spans="1:20" ht="16.5" customHeight="1" x14ac:dyDescent="0.35">
      <c r="A222" s="72" t="str">
        <f>IF(JAN_26!A222="","",JAN_26!A222)</f>
        <v>Spasfon Injetion</v>
      </c>
      <c r="B222" s="72" t="str">
        <f>IF(JAN_26!B222="","",JAN_26!B222)</f>
        <v>amp</v>
      </c>
      <c r="C222" s="55">
        <f>IF(JAN_26!C222="","",JAN_26!C222)</f>
        <v>500</v>
      </c>
      <c r="D222" s="55">
        <f>IF(OCT_26!A222="","",OCT_26!F222)</f>
        <v>0</v>
      </c>
      <c r="E222" s="61"/>
      <c r="F222" s="55">
        <f t="shared" si="33"/>
        <v>0</v>
      </c>
      <c r="G222" s="61"/>
      <c r="H222" s="61"/>
      <c r="I222" s="55">
        <f t="shared" si="34"/>
        <v>0</v>
      </c>
      <c r="J222" s="55" t="str">
        <f t="shared" si="35"/>
        <v/>
      </c>
      <c r="K222" s="55">
        <f t="shared" si="36"/>
        <v>0</v>
      </c>
      <c r="L222" s="55">
        <f t="shared" si="37"/>
        <v>0</v>
      </c>
      <c r="M222" s="67">
        <f>IF(A222="",0,(IF(ISNUMBER(SEP_26!G222),SEP_26!G222,0)+IF(ISNUMBER(OCT_26!G222),OCT_26!G222,0)+IF(ISNUMBER(NOV_26!G222),NOV_26!G222,0))/3)</f>
        <v>0</v>
      </c>
      <c r="N222" s="67">
        <f t="shared" si="38"/>
        <v>0</v>
      </c>
      <c r="O222" s="67">
        <f t="shared" si="39"/>
        <v>0</v>
      </c>
      <c r="P222" s="67">
        <f t="shared" si="40"/>
        <v>0</v>
      </c>
      <c r="Q222" s="68" t="str">
        <f t="shared" si="41"/>
        <v/>
      </c>
      <c r="R222" s="69" t="str">
        <f t="shared" si="42"/>
        <v>STOCKOUT</v>
      </c>
      <c r="S222" s="69" t="str">
        <f t="shared" si="43"/>
        <v>N/A</v>
      </c>
      <c r="T222" s="60"/>
    </row>
    <row r="223" spans="1:20" ht="16.5" customHeight="1" x14ac:dyDescent="0.35">
      <c r="A223" s="71" t="str">
        <f>IF(JAN_26!A223="","",JAN_26!A223)</f>
        <v>spasfon suppo</v>
      </c>
      <c r="B223" s="71" t="str">
        <f>IF(JAN_26!B223="","",JAN_26!B223)</f>
        <v>suppo</v>
      </c>
      <c r="C223" s="53">
        <f>IF(JAN_26!C223="","",JAN_26!C223)</f>
        <v>250</v>
      </c>
      <c r="D223" s="53">
        <f>IF(OCT_26!A223="","",OCT_26!F223)</f>
        <v>0</v>
      </c>
      <c r="E223" s="61"/>
      <c r="F223" s="53">
        <f t="shared" si="33"/>
        <v>0</v>
      </c>
      <c r="G223" s="61"/>
      <c r="H223" s="61"/>
      <c r="I223" s="53">
        <f t="shared" si="34"/>
        <v>0</v>
      </c>
      <c r="J223" s="53" t="str">
        <f t="shared" si="35"/>
        <v/>
      </c>
      <c r="K223" s="53">
        <f t="shared" si="36"/>
        <v>0</v>
      </c>
      <c r="L223" s="53">
        <f t="shared" si="37"/>
        <v>0</v>
      </c>
      <c r="M223" s="64">
        <f>IF(A223="",0,(IF(ISNUMBER(SEP_26!G223),SEP_26!G223,0)+IF(ISNUMBER(OCT_26!G223),OCT_26!G223,0)+IF(ISNUMBER(NOV_26!G223),NOV_26!G223,0))/3)</f>
        <v>0</v>
      </c>
      <c r="N223" s="64">
        <f t="shared" si="38"/>
        <v>0</v>
      </c>
      <c r="O223" s="64">
        <f t="shared" si="39"/>
        <v>0</v>
      </c>
      <c r="P223" s="64">
        <f t="shared" si="40"/>
        <v>0</v>
      </c>
      <c r="Q223" s="65" t="str">
        <f t="shared" si="41"/>
        <v/>
      </c>
      <c r="R223" s="66" t="str">
        <f t="shared" si="42"/>
        <v>STOCKOUT</v>
      </c>
      <c r="S223" s="66" t="str">
        <f t="shared" si="43"/>
        <v>N/A</v>
      </c>
      <c r="T223" s="60"/>
    </row>
    <row r="224" spans="1:20" ht="16.5" customHeight="1" x14ac:dyDescent="0.35">
      <c r="A224" s="72" t="str">
        <f>IF(JAN_26!A224="","",JAN_26!A224)</f>
        <v>Spasfon tab</v>
      </c>
      <c r="B224" s="72" t="str">
        <f>IF(JAN_26!B224="","",JAN_26!B224)</f>
        <v>tab</v>
      </c>
      <c r="C224" s="55">
        <f>IF(JAN_26!C224="","",JAN_26!C224)</f>
        <v>90</v>
      </c>
      <c r="D224" s="55">
        <f>IF(OCT_26!A224="","",OCT_26!F224)</f>
        <v>0</v>
      </c>
      <c r="E224" s="61"/>
      <c r="F224" s="55">
        <f t="shared" si="33"/>
        <v>0</v>
      </c>
      <c r="G224" s="61"/>
      <c r="H224" s="61"/>
      <c r="I224" s="55">
        <f t="shared" si="34"/>
        <v>0</v>
      </c>
      <c r="J224" s="55" t="str">
        <f t="shared" si="35"/>
        <v/>
      </c>
      <c r="K224" s="55">
        <f t="shared" si="36"/>
        <v>0</v>
      </c>
      <c r="L224" s="55">
        <f t="shared" si="37"/>
        <v>0</v>
      </c>
      <c r="M224" s="67">
        <f>IF(A224="",0,(IF(ISNUMBER(SEP_26!G224),SEP_26!G224,0)+IF(ISNUMBER(OCT_26!G224),OCT_26!G224,0)+IF(ISNUMBER(NOV_26!G224),NOV_26!G224,0))/3)</f>
        <v>0</v>
      </c>
      <c r="N224" s="67">
        <f t="shared" si="38"/>
        <v>0</v>
      </c>
      <c r="O224" s="67">
        <f t="shared" si="39"/>
        <v>0</v>
      </c>
      <c r="P224" s="67">
        <f t="shared" si="40"/>
        <v>0</v>
      </c>
      <c r="Q224" s="68" t="str">
        <f t="shared" si="41"/>
        <v/>
      </c>
      <c r="R224" s="69" t="str">
        <f t="shared" si="42"/>
        <v>STOCKOUT</v>
      </c>
      <c r="S224" s="69" t="str">
        <f t="shared" si="43"/>
        <v>N/A</v>
      </c>
      <c r="T224" s="60"/>
    </row>
    <row r="225" spans="1:20" ht="16.5" customHeight="1" x14ac:dyDescent="0.35">
      <c r="A225" s="71" t="str">
        <f>IF(JAN_26!A225="","",JAN_26!A225)</f>
        <v>sterile gloves</v>
      </c>
      <c r="B225" s="71" t="str">
        <f>IF(JAN_26!B225="","",JAN_26!B225)</f>
        <v>item</v>
      </c>
      <c r="C225" s="53">
        <f>IF(JAN_26!C225="","",JAN_26!C225)</f>
        <v>300</v>
      </c>
      <c r="D225" s="53">
        <f>IF(OCT_26!A225="","",OCT_26!F225)</f>
        <v>0</v>
      </c>
      <c r="E225" s="61"/>
      <c r="F225" s="53">
        <f t="shared" si="33"/>
        <v>0</v>
      </c>
      <c r="G225" s="61"/>
      <c r="H225" s="61"/>
      <c r="I225" s="53">
        <f t="shared" si="34"/>
        <v>0</v>
      </c>
      <c r="J225" s="53" t="str">
        <f t="shared" si="35"/>
        <v/>
      </c>
      <c r="K225" s="53">
        <f t="shared" si="36"/>
        <v>0</v>
      </c>
      <c r="L225" s="53">
        <f t="shared" si="37"/>
        <v>0</v>
      </c>
      <c r="M225" s="64">
        <f>IF(A225="",0,(IF(ISNUMBER(SEP_26!G225),SEP_26!G225,0)+IF(ISNUMBER(OCT_26!G225),OCT_26!G225,0)+IF(ISNUMBER(NOV_26!G225),NOV_26!G225,0))/3)</f>
        <v>0</v>
      </c>
      <c r="N225" s="64">
        <f t="shared" si="38"/>
        <v>0</v>
      </c>
      <c r="O225" s="64">
        <f t="shared" si="39"/>
        <v>0</v>
      </c>
      <c r="P225" s="64">
        <f t="shared" si="40"/>
        <v>0</v>
      </c>
      <c r="Q225" s="65" t="str">
        <f t="shared" si="41"/>
        <v/>
      </c>
      <c r="R225" s="66" t="str">
        <f t="shared" si="42"/>
        <v>STOCKOUT</v>
      </c>
      <c r="S225" s="66" t="str">
        <f t="shared" si="43"/>
        <v>N/A</v>
      </c>
      <c r="T225" s="60"/>
    </row>
    <row r="226" spans="1:20" ht="16.5" customHeight="1" x14ac:dyDescent="0.35">
      <c r="A226" s="72" t="str">
        <f>IF(JAN_26!A226="","",JAN_26!A226)</f>
        <v>sterile water</v>
      </c>
      <c r="B226" s="72" t="str">
        <f>IF(JAN_26!B226="","",JAN_26!B226)</f>
        <v>amp</v>
      </c>
      <c r="C226" s="55">
        <f>IF(JAN_26!C226="","",JAN_26!C226)</f>
        <v>100</v>
      </c>
      <c r="D226" s="55">
        <f>IF(OCT_26!A226="","",OCT_26!F226)</f>
        <v>111</v>
      </c>
      <c r="E226" s="61"/>
      <c r="F226" s="55">
        <f t="shared" si="33"/>
        <v>111</v>
      </c>
      <c r="G226" s="61"/>
      <c r="H226" s="61"/>
      <c r="I226" s="55">
        <f t="shared" si="34"/>
        <v>0</v>
      </c>
      <c r="J226" s="55" t="str">
        <f t="shared" si="35"/>
        <v/>
      </c>
      <c r="K226" s="55">
        <f t="shared" si="36"/>
        <v>0</v>
      </c>
      <c r="L226" s="55">
        <f t="shared" si="37"/>
        <v>11100</v>
      </c>
      <c r="M226" s="67">
        <f>IF(A226="",0,(IF(ISNUMBER(SEP_26!G226),SEP_26!G226,0)+IF(ISNUMBER(OCT_26!G226),OCT_26!G226,0)+IF(ISNUMBER(NOV_26!G226),NOV_26!G226,0))/3)</f>
        <v>0</v>
      </c>
      <c r="N226" s="67">
        <f t="shared" si="38"/>
        <v>0</v>
      </c>
      <c r="O226" s="67">
        <f t="shared" si="39"/>
        <v>0</v>
      </c>
      <c r="P226" s="67">
        <f t="shared" si="40"/>
        <v>0</v>
      </c>
      <c r="Q226" s="68" t="str">
        <f t="shared" si="41"/>
        <v/>
      </c>
      <c r="R226" s="69" t="str">
        <f t="shared" si="42"/>
        <v>OVERSTOCK</v>
      </c>
      <c r="S226" s="69" t="str">
        <f t="shared" si="43"/>
        <v>N/A</v>
      </c>
      <c r="T226" s="60"/>
    </row>
    <row r="227" spans="1:20" ht="16.5" customHeight="1" x14ac:dyDescent="0.35">
      <c r="A227" s="71" t="str">
        <f>IF(JAN_26!A227="","",JAN_26!A227)</f>
        <v>sucture material (Nylon)</v>
      </c>
      <c r="B227" s="71" t="str">
        <f>IF(JAN_26!B227="","",JAN_26!B227)</f>
        <v>item</v>
      </c>
      <c r="C227" s="53">
        <f>IF(JAN_26!C227="","",JAN_26!C227)</f>
        <v>1000</v>
      </c>
      <c r="D227" s="53">
        <f>IF(OCT_26!A227="","",OCT_26!F227)</f>
        <v>24</v>
      </c>
      <c r="E227" s="61"/>
      <c r="F227" s="53">
        <f t="shared" si="33"/>
        <v>24</v>
      </c>
      <c r="G227" s="61"/>
      <c r="H227" s="61"/>
      <c r="I227" s="53">
        <f t="shared" si="34"/>
        <v>0</v>
      </c>
      <c r="J227" s="53" t="str">
        <f t="shared" si="35"/>
        <v/>
      </c>
      <c r="K227" s="53">
        <f t="shared" si="36"/>
        <v>0</v>
      </c>
      <c r="L227" s="53">
        <f t="shared" si="37"/>
        <v>24000</v>
      </c>
      <c r="M227" s="64">
        <f>IF(A227="",0,(IF(ISNUMBER(SEP_26!G227),SEP_26!G227,0)+IF(ISNUMBER(OCT_26!G227),OCT_26!G227,0)+IF(ISNUMBER(NOV_26!G227),NOV_26!G227,0))/3)</f>
        <v>0</v>
      </c>
      <c r="N227" s="64">
        <f t="shared" si="38"/>
        <v>0</v>
      </c>
      <c r="O227" s="64">
        <f t="shared" si="39"/>
        <v>0</v>
      </c>
      <c r="P227" s="64">
        <f t="shared" si="40"/>
        <v>0</v>
      </c>
      <c r="Q227" s="65" t="str">
        <f t="shared" si="41"/>
        <v/>
      </c>
      <c r="R227" s="66" t="str">
        <f t="shared" si="42"/>
        <v>OVERSTOCK</v>
      </c>
      <c r="S227" s="66" t="str">
        <f t="shared" si="43"/>
        <v>N/A</v>
      </c>
      <c r="T227" s="60"/>
    </row>
    <row r="228" spans="1:20" ht="16.5" customHeight="1" x14ac:dyDescent="0.35">
      <c r="A228" s="72" t="str">
        <f>IF(JAN_26!A228="","",JAN_26!A228)</f>
        <v>sucture material (vicryl 2.0)</v>
      </c>
      <c r="B228" s="72" t="str">
        <f>IF(JAN_26!B228="","",JAN_26!B228)</f>
        <v>item</v>
      </c>
      <c r="C228" s="55">
        <f>IF(JAN_26!C228="","",JAN_26!C228)</f>
        <v>2000</v>
      </c>
      <c r="D228" s="55">
        <f>IF(OCT_26!A228="","",OCT_26!F228)</f>
        <v>0</v>
      </c>
      <c r="E228" s="61"/>
      <c r="F228" s="55">
        <f t="shared" si="33"/>
        <v>0</v>
      </c>
      <c r="G228" s="61"/>
      <c r="H228" s="61"/>
      <c r="I228" s="55">
        <f t="shared" si="34"/>
        <v>0</v>
      </c>
      <c r="J228" s="55" t="str">
        <f t="shared" si="35"/>
        <v/>
      </c>
      <c r="K228" s="55">
        <f t="shared" si="36"/>
        <v>0</v>
      </c>
      <c r="L228" s="55">
        <f t="shared" si="37"/>
        <v>0</v>
      </c>
      <c r="M228" s="67">
        <f>IF(A228="",0,(IF(ISNUMBER(SEP_26!G228),SEP_26!G228,0)+IF(ISNUMBER(OCT_26!G228),OCT_26!G228,0)+IF(ISNUMBER(NOV_26!G228),NOV_26!G228,0))/3)</f>
        <v>0</v>
      </c>
      <c r="N228" s="67">
        <f t="shared" si="38"/>
        <v>0</v>
      </c>
      <c r="O228" s="67">
        <f t="shared" si="39"/>
        <v>0</v>
      </c>
      <c r="P228" s="67">
        <f t="shared" si="40"/>
        <v>0</v>
      </c>
      <c r="Q228" s="68" t="str">
        <f t="shared" si="41"/>
        <v/>
      </c>
      <c r="R228" s="69" t="str">
        <f t="shared" si="42"/>
        <v>STOCKOUT</v>
      </c>
      <c r="S228" s="69" t="str">
        <f t="shared" si="43"/>
        <v>N/A</v>
      </c>
      <c r="T228" s="60"/>
    </row>
    <row r="229" spans="1:20" ht="16.5" customHeight="1" x14ac:dyDescent="0.35">
      <c r="A229" s="71" t="str">
        <f>IF(JAN_26!A229="","",JAN_26!A229)</f>
        <v>surgical blade</v>
      </c>
      <c r="B229" s="71" t="str">
        <f>IF(JAN_26!B229="","",JAN_26!B229)</f>
        <v>item</v>
      </c>
      <c r="C229" s="53">
        <f>IF(JAN_26!C229="","",JAN_26!C229)</f>
        <v>50</v>
      </c>
      <c r="D229" s="53">
        <f>IF(OCT_26!A229="","",OCT_26!F229)</f>
        <v>88</v>
      </c>
      <c r="E229" s="61"/>
      <c r="F229" s="53">
        <f t="shared" si="33"/>
        <v>88</v>
      </c>
      <c r="G229" s="61"/>
      <c r="H229" s="61"/>
      <c r="I229" s="53">
        <f t="shared" si="34"/>
        <v>0</v>
      </c>
      <c r="J229" s="53" t="str">
        <f t="shared" si="35"/>
        <v/>
      </c>
      <c r="K229" s="53">
        <f t="shared" si="36"/>
        <v>0</v>
      </c>
      <c r="L229" s="53">
        <f t="shared" si="37"/>
        <v>4400</v>
      </c>
      <c r="M229" s="64">
        <f>IF(A229="",0,(IF(ISNUMBER(SEP_26!G229),SEP_26!G229,0)+IF(ISNUMBER(OCT_26!G229),OCT_26!G229,0)+IF(ISNUMBER(NOV_26!G229),NOV_26!G229,0))/3)</f>
        <v>0</v>
      </c>
      <c r="N229" s="64">
        <f t="shared" si="38"/>
        <v>0</v>
      </c>
      <c r="O229" s="64">
        <f t="shared" si="39"/>
        <v>0</v>
      </c>
      <c r="P229" s="64">
        <f t="shared" si="40"/>
        <v>0</v>
      </c>
      <c r="Q229" s="65" t="str">
        <f t="shared" si="41"/>
        <v/>
      </c>
      <c r="R229" s="66" t="str">
        <f t="shared" si="42"/>
        <v>OVERSTOCK</v>
      </c>
      <c r="S229" s="66" t="str">
        <f t="shared" si="43"/>
        <v>N/A</v>
      </c>
      <c r="T229" s="60"/>
    </row>
    <row r="230" spans="1:20" ht="16.5" customHeight="1" x14ac:dyDescent="0.35">
      <c r="A230" s="72" t="str">
        <f>IF(JAN_26!A230="","",JAN_26!A230)</f>
        <v>syringe</v>
      </c>
      <c r="B230" s="72" t="str">
        <f>IF(JAN_26!B230="","",JAN_26!B230)</f>
        <v>item</v>
      </c>
      <c r="C230" s="55">
        <f>IF(JAN_26!C230="","",JAN_26!C230)</f>
        <v>100</v>
      </c>
      <c r="D230" s="55">
        <f>IF(OCT_26!A230="","",OCT_26!F230)</f>
        <v>18</v>
      </c>
      <c r="E230" s="61"/>
      <c r="F230" s="55">
        <f t="shared" si="33"/>
        <v>18</v>
      </c>
      <c r="G230" s="61"/>
      <c r="H230" s="61"/>
      <c r="I230" s="55">
        <f t="shared" si="34"/>
        <v>0</v>
      </c>
      <c r="J230" s="55" t="str">
        <f t="shared" si="35"/>
        <v/>
      </c>
      <c r="K230" s="55">
        <f t="shared" si="36"/>
        <v>0</v>
      </c>
      <c r="L230" s="55">
        <f t="shared" si="37"/>
        <v>1800</v>
      </c>
      <c r="M230" s="67">
        <f>IF(A230="",0,(IF(ISNUMBER(SEP_26!G230),SEP_26!G230,0)+IF(ISNUMBER(OCT_26!G230),OCT_26!G230,0)+IF(ISNUMBER(NOV_26!G230),NOV_26!G230,0))/3)</f>
        <v>0</v>
      </c>
      <c r="N230" s="67">
        <f t="shared" si="38"/>
        <v>0</v>
      </c>
      <c r="O230" s="67">
        <f t="shared" si="39"/>
        <v>0</v>
      </c>
      <c r="P230" s="67">
        <f t="shared" si="40"/>
        <v>0</v>
      </c>
      <c r="Q230" s="68" t="str">
        <f t="shared" si="41"/>
        <v/>
      </c>
      <c r="R230" s="69" t="str">
        <f t="shared" si="42"/>
        <v>OVERSTOCK</v>
      </c>
      <c r="S230" s="69" t="str">
        <f t="shared" si="43"/>
        <v>N/A</v>
      </c>
      <c r="T230" s="60"/>
    </row>
    <row r="231" spans="1:20" ht="16.5" customHeight="1" x14ac:dyDescent="0.35">
      <c r="A231" s="71" t="str">
        <f>IF(JAN_26!A231="","",JAN_26!A231)</f>
        <v>Thiopental sodium 1g inj</v>
      </c>
      <c r="B231" s="71" t="str">
        <f>IF(JAN_26!B231="","",JAN_26!B231)</f>
        <v>inj</v>
      </c>
      <c r="C231" s="53" t="str">
        <f>IF(JAN_26!C231="","",JAN_26!C231)</f>
        <v/>
      </c>
      <c r="D231" s="53">
        <f>IF(OCT_26!A231="","",OCT_26!F231)</f>
        <v>20</v>
      </c>
      <c r="E231" s="61"/>
      <c r="F231" s="53">
        <f t="shared" si="33"/>
        <v>20</v>
      </c>
      <c r="G231" s="61"/>
      <c r="H231" s="61"/>
      <c r="I231" s="53">
        <f t="shared" si="34"/>
        <v>0</v>
      </c>
      <c r="J231" s="53" t="str">
        <f t="shared" si="35"/>
        <v/>
      </c>
      <c r="K231" s="53">
        <f t="shared" si="36"/>
        <v>0</v>
      </c>
      <c r="L231" s="53">
        <f t="shared" si="37"/>
        <v>0</v>
      </c>
      <c r="M231" s="64">
        <f>IF(A231="",0,(IF(ISNUMBER(SEP_26!G231),SEP_26!G231,0)+IF(ISNUMBER(OCT_26!G231),OCT_26!G231,0)+IF(ISNUMBER(NOV_26!G231),NOV_26!G231,0))/3)</f>
        <v>0</v>
      </c>
      <c r="N231" s="64">
        <f t="shared" si="38"/>
        <v>0</v>
      </c>
      <c r="O231" s="64">
        <f t="shared" si="39"/>
        <v>0</v>
      </c>
      <c r="P231" s="64">
        <f t="shared" si="40"/>
        <v>0</v>
      </c>
      <c r="Q231" s="65" t="str">
        <f t="shared" si="41"/>
        <v/>
      </c>
      <c r="R231" s="66" t="str">
        <f t="shared" si="42"/>
        <v>OVERSTOCK</v>
      </c>
      <c r="S231" s="66" t="str">
        <f t="shared" si="43"/>
        <v>N/A</v>
      </c>
      <c r="T231" s="60"/>
    </row>
    <row r="232" spans="1:20" ht="16.5" customHeight="1" x14ac:dyDescent="0.35">
      <c r="A232" s="72" t="str">
        <f>IF(JAN_26!A232="","",JAN_26!A232)</f>
        <v>Tramadol Inject</v>
      </c>
      <c r="B232" s="72" t="str">
        <f>IF(JAN_26!B232="","",JAN_26!B232)</f>
        <v>amp</v>
      </c>
      <c r="C232" s="55">
        <f>IF(JAN_26!C232="","",JAN_26!C232)</f>
        <v>500</v>
      </c>
      <c r="D232" s="55">
        <f>IF(OCT_26!A232="","",OCT_26!F232)</f>
        <v>0</v>
      </c>
      <c r="E232" s="61"/>
      <c r="F232" s="55">
        <f t="shared" si="33"/>
        <v>0</v>
      </c>
      <c r="G232" s="61"/>
      <c r="H232" s="61"/>
      <c r="I232" s="55">
        <f t="shared" si="34"/>
        <v>0</v>
      </c>
      <c r="J232" s="55" t="str">
        <f t="shared" si="35"/>
        <v/>
      </c>
      <c r="K232" s="55">
        <f t="shared" si="36"/>
        <v>0</v>
      </c>
      <c r="L232" s="55">
        <f t="shared" si="37"/>
        <v>0</v>
      </c>
      <c r="M232" s="67">
        <f>IF(A232="",0,(IF(ISNUMBER(SEP_26!G232),SEP_26!G232,0)+IF(ISNUMBER(OCT_26!G232),OCT_26!G232,0)+IF(ISNUMBER(NOV_26!G232),NOV_26!G232,0))/3)</f>
        <v>0</v>
      </c>
      <c r="N232" s="67">
        <f t="shared" si="38"/>
        <v>0</v>
      </c>
      <c r="O232" s="67">
        <f t="shared" si="39"/>
        <v>0</v>
      </c>
      <c r="P232" s="67">
        <f t="shared" si="40"/>
        <v>0</v>
      </c>
      <c r="Q232" s="68" t="str">
        <f t="shared" si="41"/>
        <v/>
      </c>
      <c r="R232" s="69" t="str">
        <f t="shared" si="42"/>
        <v>STOCKOUT</v>
      </c>
      <c r="S232" s="69" t="str">
        <f t="shared" si="43"/>
        <v>N/A</v>
      </c>
      <c r="T232" s="60"/>
    </row>
    <row r="233" spans="1:20" ht="16.5" customHeight="1" x14ac:dyDescent="0.35">
      <c r="A233" s="71" t="str">
        <f>IF(JAN_26!A233="","",JAN_26!A233)</f>
        <v>Tretracycline eye oitment</v>
      </c>
      <c r="B233" s="71" t="str">
        <f>IF(JAN_26!B233="","",JAN_26!B233)</f>
        <v>tab</v>
      </c>
      <c r="C233" s="53">
        <f>IF(JAN_26!C233="","",JAN_26!C233)</f>
        <v>500</v>
      </c>
      <c r="D233" s="53">
        <f>IF(OCT_26!A233="","",OCT_26!F233)</f>
        <v>0</v>
      </c>
      <c r="E233" s="61"/>
      <c r="F233" s="53">
        <f t="shared" si="33"/>
        <v>0</v>
      </c>
      <c r="G233" s="61"/>
      <c r="H233" s="61"/>
      <c r="I233" s="53">
        <f t="shared" si="34"/>
        <v>0</v>
      </c>
      <c r="J233" s="53" t="str">
        <f t="shared" si="35"/>
        <v/>
      </c>
      <c r="K233" s="53">
        <f t="shared" si="36"/>
        <v>0</v>
      </c>
      <c r="L233" s="53">
        <f t="shared" si="37"/>
        <v>0</v>
      </c>
      <c r="M233" s="64">
        <f>IF(A233="",0,(IF(ISNUMBER(SEP_26!G233),SEP_26!G233,0)+IF(ISNUMBER(OCT_26!G233),OCT_26!G233,0)+IF(ISNUMBER(NOV_26!G233),NOV_26!G233,0))/3)</f>
        <v>0</v>
      </c>
      <c r="N233" s="64">
        <f t="shared" si="38"/>
        <v>0</v>
      </c>
      <c r="O233" s="64">
        <f t="shared" si="39"/>
        <v>0</v>
      </c>
      <c r="P233" s="64">
        <f t="shared" si="40"/>
        <v>0</v>
      </c>
      <c r="Q233" s="65" t="str">
        <f t="shared" si="41"/>
        <v/>
      </c>
      <c r="R233" s="66" t="str">
        <f t="shared" si="42"/>
        <v>STOCKOUT</v>
      </c>
      <c r="S233" s="66" t="str">
        <f t="shared" si="43"/>
        <v>N/A</v>
      </c>
      <c r="T233" s="60"/>
    </row>
    <row r="234" spans="1:20" ht="16.5" customHeight="1" x14ac:dyDescent="0.35">
      <c r="A234" s="72" t="str">
        <f>IF(JAN_26!A234="","",JAN_26!A234)</f>
        <v>Triam-denk inj</v>
      </c>
      <c r="B234" s="72" t="str">
        <f>IF(JAN_26!B234="","",JAN_26!B234)</f>
        <v>amp</v>
      </c>
      <c r="C234" s="55">
        <f>IF(JAN_26!C234="","",JAN_26!C234)</f>
        <v>2000</v>
      </c>
      <c r="D234" s="55">
        <f>IF(OCT_26!A234="","",OCT_26!F234)</f>
        <v>0</v>
      </c>
      <c r="E234" s="61"/>
      <c r="F234" s="55">
        <f t="shared" si="33"/>
        <v>0</v>
      </c>
      <c r="G234" s="61"/>
      <c r="H234" s="61"/>
      <c r="I234" s="55">
        <f t="shared" si="34"/>
        <v>0</v>
      </c>
      <c r="J234" s="55" t="str">
        <f t="shared" si="35"/>
        <v/>
      </c>
      <c r="K234" s="55">
        <f t="shared" si="36"/>
        <v>0</v>
      </c>
      <c r="L234" s="55">
        <f t="shared" si="37"/>
        <v>0</v>
      </c>
      <c r="M234" s="67">
        <f>IF(A234="",0,(IF(ISNUMBER(SEP_26!G234),SEP_26!G234,0)+IF(ISNUMBER(OCT_26!G234),OCT_26!G234,0)+IF(ISNUMBER(NOV_26!G234),NOV_26!G234,0))/3)</f>
        <v>0</v>
      </c>
      <c r="N234" s="67">
        <f t="shared" si="38"/>
        <v>0</v>
      </c>
      <c r="O234" s="67">
        <f t="shared" si="39"/>
        <v>0</v>
      </c>
      <c r="P234" s="67">
        <f t="shared" si="40"/>
        <v>0</v>
      </c>
      <c r="Q234" s="68" t="str">
        <f t="shared" si="41"/>
        <v/>
      </c>
      <c r="R234" s="69" t="str">
        <f t="shared" si="42"/>
        <v>STOCKOUT</v>
      </c>
      <c r="S234" s="69" t="str">
        <f t="shared" si="43"/>
        <v>N/A</v>
      </c>
      <c r="T234" s="60"/>
    </row>
    <row r="235" spans="1:20" ht="16.5" customHeight="1" x14ac:dyDescent="0.35">
      <c r="A235" s="71" t="str">
        <f>IF(JAN_26!A235="","",JAN_26!A235)</f>
        <v>tribact</v>
      </c>
      <c r="B235" s="71" t="str">
        <f>IF(JAN_26!B235="","",JAN_26!B235)</f>
        <v>tab</v>
      </c>
      <c r="C235" s="53">
        <f>IF(JAN_26!C235="","",JAN_26!C235)</f>
        <v>1500</v>
      </c>
      <c r="D235" s="53">
        <f>IF(OCT_26!A235="","",OCT_26!F235)</f>
        <v>0</v>
      </c>
      <c r="E235" s="61"/>
      <c r="F235" s="53">
        <f t="shared" si="33"/>
        <v>0</v>
      </c>
      <c r="G235" s="61"/>
      <c r="H235" s="61"/>
      <c r="I235" s="53">
        <f t="shared" si="34"/>
        <v>0</v>
      </c>
      <c r="J235" s="53" t="str">
        <f t="shared" si="35"/>
        <v/>
      </c>
      <c r="K235" s="53">
        <f t="shared" si="36"/>
        <v>0</v>
      </c>
      <c r="L235" s="53">
        <f t="shared" si="37"/>
        <v>0</v>
      </c>
      <c r="M235" s="64">
        <f>IF(A235="",0,(IF(ISNUMBER(SEP_26!G235),SEP_26!G235,0)+IF(ISNUMBER(OCT_26!G235),OCT_26!G235,0)+IF(ISNUMBER(NOV_26!G235),NOV_26!G235,0))/3)</f>
        <v>0</v>
      </c>
      <c r="N235" s="64">
        <f t="shared" si="38"/>
        <v>0</v>
      </c>
      <c r="O235" s="64">
        <f t="shared" si="39"/>
        <v>0</v>
      </c>
      <c r="P235" s="64">
        <f t="shared" si="40"/>
        <v>0</v>
      </c>
      <c r="Q235" s="65" t="str">
        <f t="shared" si="41"/>
        <v/>
      </c>
      <c r="R235" s="66" t="str">
        <f t="shared" si="42"/>
        <v>STOCKOUT</v>
      </c>
      <c r="S235" s="66" t="str">
        <f t="shared" si="43"/>
        <v>N/A</v>
      </c>
      <c r="T235" s="60"/>
    </row>
    <row r="236" spans="1:20" ht="16.5" customHeight="1" x14ac:dyDescent="0.35">
      <c r="A236" s="72" t="str">
        <f>IF(JAN_26!A236="","",JAN_26!A236)</f>
        <v>Trimadol capsules (50mg)</v>
      </c>
      <c r="B236" s="72" t="str">
        <f>IF(JAN_26!B236="","",JAN_26!B236)</f>
        <v>tab</v>
      </c>
      <c r="C236" s="55">
        <f>IF(JAN_26!C236="","",JAN_26!C236)</f>
        <v>50</v>
      </c>
      <c r="D236" s="55">
        <f>IF(OCT_26!A236="","",OCT_26!F236)</f>
        <v>0</v>
      </c>
      <c r="E236" s="61"/>
      <c r="F236" s="55">
        <f t="shared" si="33"/>
        <v>0</v>
      </c>
      <c r="G236" s="61"/>
      <c r="H236" s="61"/>
      <c r="I236" s="55">
        <f t="shared" si="34"/>
        <v>0</v>
      </c>
      <c r="J236" s="55" t="str">
        <f t="shared" si="35"/>
        <v/>
      </c>
      <c r="K236" s="55">
        <f t="shared" si="36"/>
        <v>0</v>
      </c>
      <c r="L236" s="55">
        <f t="shared" si="37"/>
        <v>0</v>
      </c>
      <c r="M236" s="67">
        <f>IF(A236="",0,(IF(ISNUMBER(SEP_26!G236),SEP_26!G236,0)+IF(ISNUMBER(OCT_26!G236),OCT_26!G236,0)+IF(ISNUMBER(NOV_26!G236),NOV_26!G236,0))/3)</f>
        <v>0</v>
      </c>
      <c r="N236" s="67">
        <f t="shared" si="38"/>
        <v>0</v>
      </c>
      <c r="O236" s="67">
        <f t="shared" si="39"/>
        <v>0</v>
      </c>
      <c r="P236" s="67">
        <f t="shared" si="40"/>
        <v>0</v>
      </c>
      <c r="Q236" s="68" t="str">
        <f t="shared" si="41"/>
        <v/>
      </c>
      <c r="R236" s="69" t="str">
        <f t="shared" si="42"/>
        <v>STOCKOUT</v>
      </c>
      <c r="S236" s="69" t="str">
        <f t="shared" si="43"/>
        <v>N/A</v>
      </c>
      <c r="T236" s="60"/>
    </row>
    <row r="237" spans="1:20" ht="16.5" customHeight="1" x14ac:dyDescent="0.35">
      <c r="A237" s="71" t="str">
        <f>IF(JAN_26!A237="","",JAN_26!A237)</f>
        <v>Unversterol sp</v>
      </c>
      <c r="B237" s="71" t="str">
        <f>IF(JAN_26!B237="","",JAN_26!B237)</f>
        <v>bottle</v>
      </c>
      <c r="C237" s="53">
        <f>IF(JAN_26!C237="","",JAN_26!C237)</f>
        <v>1800</v>
      </c>
      <c r="D237" s="53">
        <f>IF(OCT_26!A237="","",OCT_26!F237)</f>
        <v>0</v>
      </c>
      <c r="E237" s="61"/>
      <c r="F237" s="53">
        <f t="shared" si="33"/>
        <v>0</v>
      </c>
      <c r="G237" s="61"/>
      <c r="H237" s="61"/>
      <c r="I237" s="53">
        <f t="shared" si="34"/>
        <v>0</v>
      </c>
      <c r="J237" s="53" t="str">
        <f t="shared" si="35"/>
        <v/>
      </c>
      <c r="K237" s="53">
        <f t="shared" si="36"/>
        <v>0</v>
      </c>
      <c r="L237" s="53">
        <f t="shared" si="37"/>
        <v>0</v>
      </c>
      <c r="M237" s="64">
        <f>IF(A237="",0,(IF(ISNUMBER(SEP_26!G237),SEP_26!G237,0)+IF(ISNUMBER(OCT_26!G237),OCT_26!G237,0)+IF(ISNUMBER(NOV_26!G237),NOV_26!G237,0))/3)</f>
        <v>0</v>
      </c>
      <c r="N237" s="64">
        <f t="shared" si="38"/>
        <v>0</v>
      </c>
      <c r="O237" s="64">
        <f t="shared" si="39"/>
        <v>0</v>
      </c>
      <c r="P237" s="64">
        <f t="shared" si="40"/>
        <v>0</v>
      </c>
      <c r="Q237" s="65" t="str">
        <f t="shared" si="41"/>
        <v/>
      </c>
      <c r="R237" s="66" t="str">
        <f t="shared" si="42"/>
        <v>STOCKOUT</v>
      </c>
      <c r="S237" s="66" t="str">
        <f t="shared" si="43"/>
        <v>N/A</v>
      </c>
      <c r="T237" s="60"/>
    </row>
    <row r="238" spans="1:20" ht="16.5" customHeight="1" x14ac:dyDescent="0.35">
      <c r="A238" s="72" t="str">
        <f>IF(JAN_26!A238="","",JAN_26!A238)</f>
        <v>urinary catheter</v>
      </c>
      <c r="B238" s="72" t="str">
        <f>IF(JAN_26!B238="","",JAN_26!B238)</f>
        <v/>
      </c>
      <c r="C238" s="55">
        <f>IF(JAN_26!C238="","",JAN_26!C238)</f>
        <v>1000</v>
      </c>
      <c r="D238" s="55">
        <f>IF(OCT_26!A238="","",OCT_26!F238)</f>
        <v>0</v>
      </c>
      <c r="E238" s="61"/>
      <c r="F238" s="55">
        <f t="shared" si="33"/>
        <v>0</v>
      </c>
      <c r="G238" s="61"/>
      <c r="H238" s="61"/>
      <c r="I238" s="55">
        <f t="shared" si="34"/>
        <v>0</v>
      </c>
      <c r="J238" s="55" t="str">
        <f t="shared" si="35"/>
        <v/>
      </c>
      <c r="K238" s="55">
        <f t="shared" si="36"/>
        <v>0</v>
      </c>
      <c r="L238" s="55">
        <f t="shared" si="37"/>
        <v>0</v>
      </c>
      <c r="M238" s="67">
        <f>IF(A238="",0,(IF(ISNUMBER(SEP_26!G238),SEP_26!G238,0)+IF(ISNUMBER(OCT_26!G238),OCT_26!G238,0)+IF(ISNUMBER(NOV_26!G238),NOV_26!G238,0))/3)</f>
        <v>0</v>
      </c>
      <c r="N238" s="67">
        <f t="shared" si="38"/>
        <v>0</v>
      </c>
      <c r="O238" s="67">
        <f t="shared" si="39"/>
        <v>0</v>
      </c>
      <c r="P238" s="67">
        <f t="shared" si="40"/>
        <v>0</v>
      </c>
      <c r="Q238" s="68" t="str">
        <f t="shared" si="41"/>
        <v/>
      </c>
      <c r="R238" s="69" t="str">
        <f t="shared" si="42"/>
        <v>STOCKOUT</v>
      </c>
      <c r="S238" s="69" t="str">
        <f t="shared" si="43"/>
        <v>N/A</v>
      </c>
      <c r="T238" s="60"/>
    </row>
    <row r="239" spans="1:20" ht="16.5" customHeight="1" x14ac:dyDescent="0.35">
      <c r="A239" s="71" t="str">
        <f>IF(JAN_26!A239="","",JAN_26!A239)</f>
        <v>Urine bag</v>
      </c>
      <c r="B239" s="71" t="str">
        <f>IF(JAN_26!B239="","",JAN_26!B239)</f>
        <v>item</v>
      </c>
      <c r="C239" s="53">
        <f>IF(JAN_26!C239="","",JAN_26!C239)</f>
        <v>1500</v>
      </c>
      <c r="D239" s="53">
        <f>IF(OCT_26!A239="","",OCT_26!F239)</f>
        <v>49</v>
      </c>
      <c r="E239" s="61"/>
      <c r="F239" s="53">
        <f t="shared" si="33"/>
        <v>49</v>
      </c>
      <c r="G239" s="61"/>
      <c r="H239" s="61"/>
      <c r="I239" s="53">
        <f t="shared" si="34"/>
        <v>0</v>
      </c>
      <c r="J239" s="53" t="str">
        <f t="shared" si="35"/>
        <v/>
      </c>
      <c r="K239" s="53">
        <f t="shared" si="36"/>
        <v>0</v>
      </c>
      <c r="L239" s="53">
        <f t="shared" si="37"/>
        <v>73500</v>
      </c>
      <c r="M239" s="64">
        <f>IF(A239="",0,(IF(ISNUMBER(SEP_26!G239),SEP_26!G239,0)+IF(ISNUMBER(OCT_26!G239),OCT_26!G239,0)+IF(ISNUMBER(NOV_26!G239),NOV_26!G239,0))/3)</f>
        <v>0</v>
      </c>
      <c r="N239" s="64">
        <f t="shared" si="38"/>
        <v>0</v>
      </c>
      <c r="O239" s="64">
        <f t="shared" si="39"/>
        <v>0</v>
      </c>
      <c r="P239" s="64">
        <f t="shared" si="40"/>
        <v>0</v>
      </c>
      <c r="Q239" s="65" t="str">
        <f t="shared" si="41"/>
        <v/>
      </c>
      <c r="R239" s="66" t="str">
        <f t="shared" si="42"/>
        <v>OVERSTOCK</v>
      </c>
      <c r="S239" s="66" t="str">
        <f t="shared" si="43"/>
        <v>N/A</v>
      </c>
      <c r="T239" s="60"/>
    </row>
    <row r="240" spans="1:20" ht="16.5" customHeight="1" x14ac:dyDescent="0.35">
      <c r="A240" s="72" t="str">
        <f>IF(JAN_26!A240="","",JAN_26!A240)</f>
        <v>ventolene spray</v>
      </c>
      <c r="B240" s="72" t="str">
        <f>IF(JAN_26!B240="","",JAN_26!B240)</f>
        <v>bottle</v>
      </c>
      <c r="C240" s="55">
        <f>IF(JAN_26!C240="","",JAN_26!C240)</f>
        <v>3000</v>
      </c>
      <c r="D240" s="55">
        <f>IF(OCT_26!A240="","",OCT_26!F240)</f>
        <v>0</v>
      </c>
      <c r="E240" s="61"/>
      <c r="F240" s="55">
        <f t="shared" si="33"/>
        <v>0</v>
      </c>
      <c r="G240" s="61"/>
      <c r="H240" s="61"/>
      <c r="I240" s="55">
        <f t="shared" si="34"/>
        <v>0</v>
      </c>
      <c r="J240" s="55" t="str">
        <f t="shared" si="35"/>
        <v/>
      </c>
      <c r="K240" s="55">
        <f t="shared" si="36"/>
        <v>0</v>
      </c>
      <c r="L240" s="55">
        <f t="shared" si="37"/>
        <v>0</v>
      </c>
      <c r="M240" s="67">
        <f>IF(A240="",0,(IF(ISNUMBER(SEP_26!G240),SEP_26!G240,0)+IF(ISNUMBER(OCT_26!G240),OCT_26!G240,0)+IF(ISNUMBER(NOV_26!G240),NOV_26!G240,0))/3)</f>
        <v>0</v>
      </c>
      <c r="N240" s="67">
        <f t="shared" si="38"/>
        <v>0</v>
      </c>
      <c r="O240" s="67">
        <f t="shared" si="39"/>
        <v>0</v>
      </c>
      <c r="P240" s="67">
        <f t="shared" si="40"/>
        <v>0</v>
      </c>
      <c r="Q240" s="68" t="str">
        <f t="shared" si="41"/>
        <v/>
      </c>
      <c r="R240" s="69" t="str">
        <f t="shared" si="42"/>
        <v>STOCKOUT</v>
      </c>
      <c r="S240" s="69" t="str">
        <f t="shared" si="43"/>
        <v>N/A</v>
      </c>
      <c r="T240" s="60"/>
    </row>
    <row r="241" spans="1:20" ht="16.5" customHeight="1" x14ac:dyDescent="0.35">
      <c r="A241" s="71" t="str">
        <f>IF(JAN_26!A241="","",JAN_26!A241)</f>
        <v>Viseralgine inj</v>
      </c>
      <c r="B241" s="71" t="str">
        <f>IF(JAN_26!B241="","",JAN_26!B241)</f>
        <v>amp</v>
      </c>
      <c r="C241" s="53">
        <f>IF(JAN_26!C241="","",JAN_26!C241)</f>
        <v>500</v>
      </c>
      <c r="D241" s="53">
        <f>IF(OCT_26!A241="","",OCT_26!F241)</f>
        <v>0</v>
      </c>
      <c r="E241" s="61"/>
      <c r="F241" s="53">
        <f t="shared" si="33"/>
        <v>0</v>
      </c>
      <c r="G241" s="61"/>
      <c r="H241" s="61"/>
      <c r="I241" s="53">
        <f t="shared" si="34"/>
        <v>0</v>
      </c>
      <c r="J241" s="53" t="str">
        <f t="shared" si="35"/>
        <v/>
      </c>
      <c r="K241" s="53">
        <f t="shared" si="36"/>
        <v>0</v>
      </c>
      <c r="L241" s="53">
        <f t="shared" si="37"/>
        <v>0</v>
      </c>
      <c r="M241" s="64">
        <f>IF(A241="",0,(IF(ISNUMBER(SEP_26!G241),SEP_26!G241,0)+IF(ISNUMBER(OCT_26!G241),OCT_26!G241,0)+IF(ISNUMBER(NOV_26!G241),NOV_26!G241,0))/3)</f>
        <v>0</v>
      </c>
      <c r="N241" s="64">
        <f t="shared" si="38"/>
        <v>0</v>
      </c>
      <c r="O241" s="64">
        <f t="shared" si="39"/>
        <v>0</v>
      </c>
      <c r="P241" s="64">
        <f t="shared" si="40"/>
        <v>0</v>
      </c>
      <c r="Q241" s="65" t="str">
        <f t="shared" si="41"/>
        <v/>
      </c>
      <c r="R241" s="66" t="str">
        <f t="shared" si="42"/>
        <v>STOCKOUT</v>
      </c>
      <c r="S241" s="66" t="str">
        <f t="shared" si="43"/>
        <v>N/A</v>
      </c>
      <c r="T241" s="60"/>
    </row>
    <row r="242" spans="1:20" ht="16.5" customHeight="1" x14ac:dyDescent="0.35">
      <c r="A242" s="72" t="str">
        <f>IF(JAN_26!A242="","",JAN_26!A242)</f>
        <v>VIT B COMPLEX</v>
      </c>
      <c r="B242" s="72" t="str">
        <f>IF(JAN_26!B242="","",JAN_26!B242)</f>
        <v>bottle</v>
      </c>
      <c r="C242" s="55">
        <f>IF(JAN_26!C242="","",JAN_26!C242)</f>
        <v>1000</v>
      </c>
      <c r="D242" s="55">
        <f>IF(OCT_26!A242="","",OCT_26!F242)</f>
        <v>0</v>
      </c>
      <c r="E242" s="61"/>
      <c r="F242" s="55">
        <f t="shared" si="33"/>
        <v>0</v>
      </c>
      <c r="G242" s="61"/>
      <c r="H242" s="61"/>
      <c r="I242" s="55">
        <f t="shared" si="34"/>
        <v>0</v>
      </c>
      <c r="J242" s="55" t="str">
        <f t="shared" si="35"/>
        <v/>
      </c>
      <c r="K242" s="55">
        <f t="shared" si="36"/>
        <v>0</v>
      </c>
      <c r="L242" s="55">
        <f t="shared" si="37"/>
        <v>0</v>
      </c>
      <c r="M242" s="67">
        <f>IF(A242="",0,(IF(ISNUMBER(SEP_26!G242),SEP_26!G242,0)+IF(ISNUMBER(OCT_26!G242),OCT_26!G242,0)+IF(ISNUMBER(NOV_26!G242),NOV_26!G242,0))/3)</f>
        <v>0</v>
      </c>
      <c r="N242" s="67">
        <f t="shared" si="38"/>
        <v>0</v>
      </c>
      <c r="O242" s="67">
        <f t="shared" si="39"/>
        <v>0</v>
      </c>
      <c r="P242" s="67">
        <f t="shared" si="40"/>
        <v>0</v>
      </c>
      <c r="Q242" s="68" t="str">
        <f t="shared" si="41"/>
        <v/>
      </c>
      <c r="R242" s="69" t="str">
        <f t="shared" si="42"/>
        <v>STOCKOUT</v>
      </c>
      <c r="S242" s="69" t="str">
        <f t="shared" si="43"/>
        <v>N/A</v>
      </c>
      <c r="T242" s="60"/>
    </row>
    <row r="243" spans="1:20" ht="16.5" customHeight="1" x14ac:dyDescent="0.35">
      <c r="A243" s="71" t="str">
        <f>IF(JAN_26!A243="","",JAN_26!A243)</f>
        <v>Vit B complex injection</v>
      </c>
      <c r="B243" s="71" t="str">
        <f>IF(JAN_26!B243="","",JAN_26!B243)</f>
        <v>amp</v>
      </c>
      <c r="C243" s="53">
        <f>IF(JAN_26!C243="","",JAN_26!C243)</f>
        <v>200</v>
      </c>
      <c r="D243" s="53">
        <f>IF(OCT_26!A243="","",OCT_26!F243)</f>
        <v>97</v>
      </c>
      <c r="E243" s="61"/>
      <c r="F243" s="53">
        <f t="shared" si="33"/>
        <v>97</v>
      </c>
      <c r="G243" s="61"/>
      <c r="H243" s="61"/>
      <c r="I243" s="53">
        <f t="shared" si="34"/>
        <v>0</v>
      </c>
      <c r="J243" s="53" t="str">
        <f t="shared" si="35"/>
        <v/>
      </c>
      <c r="K243" s="53">
        <f t="shared" si="36"/>
        <v>0</v>
      </c>
      <c r="L243" s="53">
        <f t="shared" si="37"/>
        <v>19400</v>
      </c>
      <c r="M243" s="64">
        <f>IF(A243="",0,(IF(ISNUMBER(SEP_26!G243),SEP_26!G243,0)+IF(ISNUMBER(OCT_26!G243),OCT_26!G243,0)+IF(ISNUMBER(NOV_26!G243),NOV_26!G243,0))/3)</f>
        <v>0</v>
      </c>
      <c r="N243" s="64">
        <f t="shared" si="38"/>
        <v>0</v>
      </c>
      <c r="O243" s="64">
        <f t="shared" si="39"/>
        <v>0</v>
      </c>
      <c r="P243" s="64">
        <f t="shared" si="40"/>
        <v>0</v>
      </c>
      <c r="Q243" s="65" t="str">
        <f t="shared" si="41"/>
        <v/>
      </c>
      <c r="R243" s="66" t="str">
        <f t="shared" si="42"/>
        <v>OVERSTOCK</v>
      </c>
      <c r="S243" s="66" t="str">
        <f t="shared" si="43"/>
        <v>N/A</v>
      </c>
      <c r="T243" s="60"/>
    </row>
    <row r="244" spans="1:20" ht="16.5" customHeight="1" x14ac:dyDescent="0.35">
      <c r="A244" s="72" t="str">
        <f>IF(JAN_26!A244="","",JAN_26!A244)</f>
        <v>Vit B complex tablets</v>
      </c>
      <c r="B244" s="72" t="str">
        <f>IF(JAN_26!B244="","",JAN_26!B244)</f>
        <v>tablet</v>
      </c>
      <c r="C244" s="55">
        <f>IF(JAN_26!C244="","",JAN_26!C244)</f>
        <v>30</v>
      </c>
      <c r="D244" s="55">
        <f>IF(OCT_26!A244="","",OCT_26!F244)</f>
        <v>270</v>
      </c>
      <c r="E244" s="61"/>
      <c r="F244" s="55">
        <f t="shared" si="33"/>
        <v>270</v>
      </c>
      <c r="G244" s="61"/>
      <c r="H244" s="61"/>
      <c r="I244" s="55">
        <f t="shared" si="34"/>
        <v>0</v>
      </c>
      <c r="J244" s="55" t="str">
        <f t="shared" si="35"/>
        <v/>
      </c>
      <c r="K244" s="55">
        <f t="shared" si="36"/>
        <v>0</v>
      </c>
      <c r="L244" s="55">
        <f t="shared" si="37"/>
        <v>8100</v>
      </c>
      <c r="M244" s="67">
        <f>IF(A244="",0,(IF(ISNUMBER(SEP_26!G244),SEP_26!G244,0)+IF(ISNUMBER(OCT_26!G244),OCT_26!G244,0)+IF(ISNUMBER(NOV_26!G244),NOV_26!G244,0))/3)</f>
        <v>0</v>
      </c>
      <c r="N244" s="67">
        <f t="shared" si="38"/>
        <v>0</v>
      </c>
      <c r="O244" s="67">
        <f t="shared" si="39"/>
        <v>0</v>
      </c>
      <c r="P244" s="67">
        <f t="shared" si="40"/>
        <v>0</v>
      </c>
      <c r="Q244" s="68" t="str">
        <f t="shared" si="41"/>
        <v/>
      </c>
      <c r="R244" s="69" t="str">
        <f t="shared" si="42"/>
        <v>OVERSTOCK</v>
      </c>
      <c r="S244" s="69" t="str">
        <f t="shared" si="43"/>
        <v>N/A</v>
      </c>
      <c r="T244" s="60"/>
    </row>
    <row r="245" spans="1:20" ht="16.5" customHeight="1" x14ac:dyDescent="0.35">
      <c r="A245" s="71" t="str">
        <f>IF(JAN_26!A245="","",JAN_26!A245)</f>
        <v>vit k injection</v>
      </c>
      <c r="B245" s="71" t="str">
        <f>IF(JAN_26!B245="","",JAN_26!B245)</f>
        <v>amp</v>
      </c>
      <c r="C245" s="53">
        <f>IF(JAN_26!C245="","",JAN_26!C245)</f>
        <v>500</v>
      </c>
      <c r="D245" s="53">
        <f>IF(OCT_26!A245="","",OCT_26!F245)</f>
        <v>0</v>
      </c>
      <c r="E245" s="61"/>
      <c r="F245" s="53">
        <f t="shared" si="33"/>
        <v>0</v>
      </c>
      <c r="G245" s="61"/>
      <c r="H245" s="61"/>
      <c r="I245" s="53">
        <f t="shared" si="34"/>
        <v>0</v>
      </c>
      <c r="J245" s="53" t="str">
        <f t="shared" si="35"/>
        <v/>
      </c>
      <c r="K245" s="53">
        <f t="shared" si="36"/>
        <v>0</v>
      </c>
      <c r="L245" s="53">
        <f t="shared" si="37"/>
        <v>0</v>
      </c>
      <c r="M245" s="64">
        <f>IF(A245="",0,(IF(ISNUMBER(SEP_26!G245),SEP_26!G245,0)+IF(ISNUMBER(OCT_26!G245),OCT_26!G245,0)+IF(ISNUMBER(NOV_26!G245),NOV_26!G245,0))/3)</f>
        <v>0</v>
      </c>
      <c r="N245" s="64">
        <f t="shared" si="38"/>
        <v>0</v>
      </c>
      <c r="O245" s="64">
        <f t="shared" si="39"/>
        <v>0</v>
      </c>
      <c r="P245" s="64">
        <f t="shared" si="40"/>
        <v>0</v>
      </c>
      <c r="Q245" s="65" t="str">
        <f t="shared" si="41"/>
        <v/>
      </c>
      <c r="R245" s="66" t="str">
        <f t="shared" si="42"/>
        <v>STOCKOUT</v>
      </c>
      <c r="S245" s="66" t="str">
        <f t="shared" si="43"/>
        <v>N/A</v>
      </c>
      <c r="T245" s="60"/>
    </row>
    <row r="246" spans="1:20" ht="16.5" customHeight="1" x14ac:dyDescent="0.35">
      <c r="A246" s="72" t="str">
        <f>IF(JAN_26!A246="","",JAN_26!A246)</f>
        <v>Vogalene inj</v>
      </c>
      <c r="B246" s="72" t="str">
        <f>IF(JAN_26!B246="","",JAN_26!B246)</f>
        <v>amp</v>
      </c>
      <c r="C246" s="55">
        <f>IF(JAN_26!C246="","",JAN_26!C246)</f>
        <v>500</v>
      </c>
      <c r="D246" s="55">
        <f>IF(OCT_26!A246="","",OCT_26!F246)</f>
        <v>0</v>
      </c>
      <c r="E246" s="61"/>
      <c r="F246" s="55">
        <f t="shared" si="33"/>
        <v>0</v>
      </c>
      <c r="G246" s="61"/>
      <c r="H246" s="61"/>
      <c r="I246" s="55">
        <f t="shared" si="34"/>
        <v>0</v>
      </c>
      <c r="J246" s="55" t="str">
        <f t="shared" si="35"/>
        <v/>
      </c>
      <c r="K246" s="55">
        <f t="shared" si="36"/>
        <v>0</v>
      </c>
      <c r="L246" s="55">
        <f t="shared" si="37"/>
        <v>0</v>
      </c>
      <c r="M246" s="67">
        <f>IF(A246="",0,(IF(ISNUMBER(SEP_26!G246),SEP_26!G246,0)+IF(ISNUMBER(OCT_26!G246),OCT_26!G246,0)+IF(ISNUMBER(NOV_26!G246),NOV_26!G246,0))/3)</f>
        <v>0</v>
      </c>
      <c r="N246" s="67">
        <f t="shared" si="38"/>
        <v>0</v>
      </c>
      <c r="O246" s="67">
        <f t="shared" si="39"/>
        <v>0</v>
      </c>
      <c r="P246" s="67">
        <f t="shared" si="40"/>
        <v>0</v>
      </c>
      <c r="Q246" s="68" t="str">
        <f t="shared" si="41"/>
        <v/>
      </c>
      <c r="R246" s="69" t="str">
        <f t="shared" si="42"/>
        <v>STOCKOUT</v>
      </c>
      <c r="S246" s="69" t="str">
        <f t="shared" si="43"/>
        <v>N/A</v>
      </c>
      <c r="T246" s="60"/>
    </row>
    <row r="247" spans="1:20" ht="16.5" customHeight="1" x14ac:dyDescent="0.35">
      <c r="A247" s="71" t="str">
        <f>IF(JAN_26!A247="","",JAN_26!A247)</f>
        <v>Vogalene Suppository</v>
      </c>
      <c r="B247" s="71" t="str">
        <f>IF(JAN_26!B247="","",JAN_26!B247)</f>
        <v>suppo</v>
      </c>
      <c r="C247" s="53">
        <f>IF(JAN_26!C247="","",JAN_26!C247)</f>
        <v>150</v>
      </c>
      <c r="D247" s="53">
        <f>IF(OCT_26!A247="","",OCT_26!F247)</f>
        <v>0</v>
      </c>
      <c r="E247" s="61"/>
      <c r="F247" s="53">
        <f t="shared" si="33"/>
        <v>0</v>
      </c>
      <c r="G247" s="61"/>
      <c r="H247" s="61"/>
      <c r="I247" s="53">
        <f t="shared" si="34"/>
        <v>0</v>
      </c>
      <c r="J247" s="53" t="str">
        <f t="shared" si="35"/>
        <v/>
      </c>
      <c r="K247" s="53">
        <f t="shared" si="36"/>
        <v>0</v>
      </c>
      <c r="L247" s="53">
        <f t="shared" si="37"/>
        <v>0</v>
      </c>
      <c r="M247" s="64">
        <f>IF(A247="",0,(IF(ISNUMBER(SEP_26!G247),SEP_26!G247,0)+IF(ISNUMBER(OCT_26!G247),OCT_26!G247,0)+IF(ISNUMBER(NOV_26!G247),NOV_26!G247,0))/3)</f>
        <v>0</v>
      </c>
      <c r="N247" s="64">
        <f t="shared" si="38"/>
        <v>0</v>
      </c>
      <c r="O247" s="64">
        <f t="shared" si="39"/>
        <v>0</v>
      </c>
      <c r="P247" s="64">
        <f t="shared" si="40"/>
        <v>0</v>
      </c>
      <c r="Q247" s="65" t="str">
        <f t="shared" si="41"/>
        <v/>
      </c>
      <c r="R247" s="66" t="str">
        <f t="shared" si="42"/>
        <v>STOCKOUT</v>
      </c>
      <c r="S247" s="66" t="str">
        <f t="shared" si="43"/>
        <v>N/A</v>
      </c>
      <c r="T247" s="60"/>
    </row>
    <row r="248" spans="1:20" ht="16.5" customHeight="1" x14ac:dyDescent="0.35">
      <c r="A248" s="72" t="str">
        <f>IF(JAN_26!A248="","",JAN_26!A248)</f>
        <v>NZOZONE</v>
      </c>
      <c r="B248" s="72" t="str">
        <f>IF(JAN_26!B248="","",JAN_26!B248)</f>
        <v>suppo</v>
      </c>
      <c r="C248" s="55">
        <f>IF(JAN_26!C248="","",JAN_26!C248)</f>
        <v>150</v>
      </c>
      <c r="D248" s="55">
        <f>IF(OCT_26!A248="","",OCT_26!F248)</f>
        <v>10</v>
      </c>
      <c r="E248" s="61"/>
      <c r="F248" s="55">
        <f t="shared" si="33"/>
        <v>10</v>
      </c>
      <c r="G248" s="61"/>
      <c r="H248" s="61"/>
      <c r="I248" s="55">
        <f t="shared" si="34"/>
        <v>0</v>
      </c>
      <c r="J248" s="55" t="str">
        <f t="shared" si="35"/>
        <v/>
      </c>
      <c r="K248" s="55">
        <f t="shared" si="36"/>
        <v>0</v>
      </c>
      <c r="L248" s="55">
        <f t="shared" si="37"/>
        <v>1500</v>
      </c>
      <c r="M248" s="67">
        <f>IF(A248="",0,(IF(ISNUMBER(SEP_26!G248),SEP_26!G248,0)+IF(ISNUMBER(OCT_26!G248),OCT_26!G248,0)+IF(ISNUMBER(NOV_26!G248),NOV_26!G248,0))/3)</f>
        <v>0</v>
      </c>
      <c r="N248" s="67">
        <f t="shared" si="38"/>
        <v>0</v>
      </c>
      <c r="O248" s="67">
        <f t="shared" si="39"/>
        <v>0</v>
      </c>
      <c r="P248" s="67">
        <f t="shared" si="40"/>
        <v>0</v>
      </c>
      <c r="Q248" s="68" t="str">
        <f t="shared" si="41"/>
        <v/>
      </c>
      <c r="R248" s="69" t="str">
        <f t="shared" si="42"/>
        <v>OVERSTOCK</v>
      </c>
      <c r="S248" s="69" t="str">
        <f t="shared" si="43"/>
        <v>N/A</v>
      </c>
      <c r="T248" s="60"/>
    </row>
    <row r="249" spans="1:20" ht="16.5" customHeight="1" x14ac:dyDescent="0.35">
      <c r="A249" s="71" t="str">
        <f>IF(JAN_26!A249="","",JAN_26!A249)</f>
        <v/>
      </c>
      <c r="B249" s="71" t="str">
        <f>IF(JAN_26!B249="","",JAN_26!B249)</f>
        <v/>
      </c>
      <c r="C249" s="53" t="str">
        <f>IF(JAN_26!C249="","",JAN_26!C249)</f>
        <v/>
      </c>
      <c r="D249" s="53" t="str">
        <f>IF(OCT_26!A249="","",OCT_26!F249)</f>
        <v/>
      </c>
      <c r="E249" s="61"/>
      <c r="F249" s="53" t="str">
        <f t="shared" si="33"/>
        <v/>
      </c>
      <c r="G249" s="61"/>
      <c r="H249" s="61"/>
      <c r="I249" s="53">
        <f t="shared" si="34"/>
        <v>0</v>
      </c>
      <c r="J249" s="53" t="str">
        <f t="shared" si="35"/>
        <v/>
      </c>
      <c r="K249" s="53">
        <f t="shared" si="36"/>
        <v>0</v>
      </c>
      <c r="L249" s="53">
        <f t="shared" si="37"/>
        <v>0</v>
      </c>
      <c r="M249" s="64">
        <f>IF(A249="",0,(IF(ISNUMBER(SEP_26!G249),SEP_26!G249,0)+IF(ISNUMBER(OCT_26!G249),OCT_26!G249,0)+IF(ISNUMBER(NOV_26!G249),NOV_26!G249,0))/3)</f>
        <v>0</v>
      </c>
      <c r="N249" s="64">
        <f t="shared" si="38"/>
        <v>0</v>
      </c>
      <c r="O249" s="64">
        <f t="shared" si="39"/>
        <v>0</v>
      </c>
      <c r="P249" s="64">
        <f t="shared" si="40"/>
        <v>0</v>
      </c>
      <c r="Q249" s="65" t="str">
        <f t="shared" si="41"/>
        <v/>
      </c>
      <c r="R249" s="66" t="str">
        <f t="shared" si="42"/>
        <v/>
      </c>
      <c r="S249" s="66" t="str">
        <f t="shared" si="43"/>
        <v>N/A</v>
      </c>
      <c r="T249" s="60"/>
    </row>
    <row r="250" spans="1:20" ht="16.5" customHeight="1" x14ac:dyDescent="0.35">
      <c r="A250" s="72" t="str">
        <f>IF(JAN_26!A250="","",JAN_26!A250)</f>
        <v/>
      </c>
      <c r="B250" s="72" t="str">
        <f>IF(JAN_26!B250="","",JAN_26!B250)</f>
        <v/>
      </c>
      <c r="C250" s="55" t="str">
        <f>IF(JAN_26!C250="","",JAN_26!C250)</f>
        <v/>
      </c>
      <c r="D250" s="55" t="str">
        <f>IF(OCT_26!A250="","",OCT_26!F250)</f>
        <v/>
      </c>
      <c r="E250" s="61"/>
      <c r="F250" s="55" t="str">
        <f t="shared" si="33"/>
        <v/>
      </c>
      <c r="G250" s="61"/>
      <c r="H250" s="61"/>
      <c r="I250" s="55">
        <f t="shared" si="34"/>
        <v>0</v>
      </c>
      <c r="J250" s="55" t="str">
        <f t="shared" si="35"/>
        <v/>
      </c>
      <c r="K250" s="55">
        <f t="shared" si="36"/>
        <v>0</v>
      </c>
      <c r="L250" s="55">
        <f t="shared" si="37"/>
        <v>0</v>
      </c>
      <c r="M250" s="67">
        <f>IF(A250="",0,(IF(ISNUMBER(SEP_26!G250),SEP_26!G250,0)+IF(ISNUMBER(OCT_26!G250),OCT_26!G250,0)+IF(ISNUMBER(NOV_26!G250),NOV_26!G250,0))/3)</f>
        <v>0</v>
      </c>
      <c r="N250" s="67">
        <f t="shared" si="38"/>
        <v>0</v>
      </c>
      <c r="O250" s="67">
        <f t="shared" si="39"/>
        <v>0</v>
      </c>
      <c r="P250" s="67">
        <f t="shared" si="40"/>
        <v>0</v>
      </c>
      <c r="Q250" s="68" t="str">
        <f t="shared" si="41"/>
        <v/>
      </c>
      <c r="R250" s="69" t="str">
        <f t="shared" si="42"/>
        <v/>
      </c>
      <c r="S250" s="69" t="str">
        <f t="shared" si="43"/>
        <v>N/A</v>
      </c>
      <c r="T250" s="60"/>
    </row>
    <row r="251" spans="1:20" ht="16.5" customHeight="1" x14ac:dyDescent="0.35">
      <c r="A251" s="71" t="str">
        <f>IF(JAN_26!A251="","",JAN_26!A251)</f>
        <v/>
      </c>
      <c r="B251" s="71" t="str">
        <f>IF(JAN_26!B251="","",JAN_26!B251)</f>
        <v/>
      </c>
      <c r="C251" s="53" t="str">
        <f>IF(JAN_26!C251="","",JAN_26!C251)</f>
        <v/>
      </c>
      <c r="D251" s="53" t="str">
        <f>IF(OCT_26!A251="","",OCT_26!F251)</f>
        <v/>
      </c>
      <c r="E251" s="61"/>
      <c r="F251" s="53" t="str">
        <f t="shared" si="33"/>
        <v/>
      </c>
      <c r="G251" s="61"/>
      <c r="H251" s="61"/>
      <c r="I251" s="53">
        <f t="shared" si="34"/>
        <v>0</v>
      </c>
      <c r="J251" s="53" t="str">
        <f t="shared" si="35"/>
        <v/>
      </c>
      <c r="K251" s="53">
        <f t="shared" si="36"/>
        <v>0</v>
      </c>
      <c r="L251" s="53">
        <f t="shared" si="37"/>
        <v>0</v>
      </c>
      <c r="M251" s="64">
        <f>IF(A251="",0,(IF(ISNUMBER(SEP_26!G251),SEP_26!G251,0)+IF(ISNUMBER(OCT_26!G251),OCT_26!G251,0)+IF(ISNUMBER(NOV_26!G251),NOV_26!G251,0))/3)</f>
        <v>0</v>
      </c>
      <c r="N251" s="64">
        <f t="shared" si="38"/>
        <v>0</v>
      </c>
      <c r="O251" s="64">
        <f t="shared" si="39"/>
        <v>0</v>
      </c>
      <c r="P251" s="64">
        <f t="shared" si="40"/>
        <v>0</v>
      </c>
      <c r="Q251" s="65" t="str">
        <f t="shared" si="41"/>
        <v/>
      </c>
      <c r="R251" s="66" t="str">
        <f t="shared" si="42"/>
        <v/>
      </c>
      <c r="S251" s="66" t="str">
        <f t="shared" si="43"/>
        <v>N/A</v>
      </c>
      <c r="T251" s="60"/>
    </row>
    <row r="252" spans="1:20" ht="16.5" customHeight="1" x14ac:dyDescent="0.35">
      <c r="A252" s="72" t="str">
        <f>IF(JAN_26!A252="","",JAN_26!A252)</f>
        <v/>
      </c>
      <c r="B252" s="72" t="str">
        <f>IF(JAN_26!B252="","",JAN_26!B252)</f>
        <v/>
      </c>
      <c r="C252" s="55" t="str">
        <f>IF(JAN_26!C252="","",JAN_26!C252)</f>
        <v/>
      </c>
      <c r="D252" s="55" t="str">
        <f>IF(OCT_26!A252="","",OCT_26!F252)</f>
        <v/>
      </c>
      <c r="E252" s="61"/>
      <c r="F252" s="55" t="str">
        <f t="shared" si="33"/>
        <v/>
      </c>
      <c r="G252" s="61"/>
      <c r="H252" s="61"/>
      <c r="I252" s="55">
        <f t="shared" si="34"/>
        <v>0</v>
      </c>
      <c r="J252" s="55" t="str">
        <f t="shared" si="35"/>
        <v/>
      </c>
      <c r="K252" s="55">
        <f t="shared" si="36"/>
        <v>0</v>
      </c>
      <c r="L252" s="55">
        <f t="shared" si="37"/>
        <v>0</v>
      </c>
      <c r="M252" s="67">
        <f>IF(A252="",0,(IF(ISNUMBER(SEP_26!G252),SEP_26!G252,0)+IF(ISNUMBER(OCT_26!G252),OCT_26!G252,0)+IF(ISNUMBER(NOV_26!G252),NOV_26!G252,0))/3)</f>
        <v>0</v>
      </c>
      <c r="N252" s="67">
        <f t="shared" si="38"/>
        <v>0</v>
      </c>
      <c r="O252" s="67">
        <f t="shared" si="39"/>
        <v>0</v>
      </c>
      <c r="P252" s="67">
        <f t="shared" si="40"/>
        <v>0</v>
      </c>
      <c r="Q252" s="68" t="str">
        <f t="shared" si="41"/>
        <v/>
      </c>
      <c r="R252" s="69" t="str">
        <f t="shared" si="42"/>
        <v/>
      </c>
      <c r="S252" s="69" t="str">
        <f t="shared" si="43"/>
        <v>N/A</v>
      </c>
      <c r="T252" s="60"/>
    </row>
    <row r="253" spans="1:20" ht="16.5" customHeight="1" x14ac:dyDescent="0.35">
      <c r="A253" s="71" t="str">
        <f>IF(JAN_26!A253="","",JAN_26!A253)</f>
        <v/>
      </c>
      <c r="B253" s="71" t="str">
        <f>IF(JAN_26!B253="","",JAN_26!B253)</f>
        <v/>
      </c>
      <c r="C253" s="53" t="str">
        <f>IF(JAN_26!C253="","",JAN_26!C253)</f>
        <v/>
      </c>
      <c r="D253" s="53" t="str">
        <f>IF(OCT_26!A253="","",OCT_26!F253)</f>
        <v/>
      </c>
      <c r="E253" s="61"/>
      <c r="F253" s="53" t="str">
        <f t="shared" si="33"/>
        <v/>
      </c>
      <c r="G253" s="61"/>
      <c r="H253" s="61"/>
      <c r="I253" s="53">
        <f t="shared" si="34"/>
        <v>0</v>
      </c>
      <c r="J253" s="53" t="str">
        <f t="shared" si="35"/>
        <v/>
      </c>
      <c r="K253" s="53">
        <f t="shared" si="36"/>
        <v>0</v>
      </c>
      <c r="L253" s="53">
        <f t="shared" si="37"/>
        <v>0</v>
      </c>
      <c r="M253" s="64">
        <f>IF(A253="",0,(IF(ISNUMBER(SEP_26!G253),SEP_26!G253,0)+IF(ISNUMBER(OCT_26!G253),OCT_26!G253,0)+IF(ISNUMBER(NOV_26!G253),NOV_26!G253,0))/3)</f>
        <v>0</v>
      </c>
      <c r="N253" s="64">
        <f t="shared" si="38"/>
        <v>0</v>
      </c>
      <c r="O253" s="64">
        <f t="shared" si="39"/>
        <v>0</v>
      </c>
      <c r="P253" s="64">
        <f t="shared" si="40"/>
        <v>0</v>
      </c>
      <c r="Q253" s="65" t="str">
        <f t="shared" si="41"/>
        <v/>
      </c>
      <c r="R253" s="66" t="str">
        <f t="shared" si="42"/>
        <v/>
      </c>
      <c r="S253" s="66" t="str">
        <f t="shared" si="43"/>
        <v>N/A</v>
      </c>
      <c r="T253" s="60"/>
    </row>
    <row r="254" spans="1:20" ht="16.5" customHeight="1" x14ac:dyDescent="0.35">
      <c r="A254" s="72" t="str">
        <f>IF(JAN_26!A254="","",JAN_26!A254)</f>
        <v/>
      </c>
      <c r="B254" s="72" t="str">
        <f>IF(JAN_26!B254="","",JAN_26!B254)</f>
        <v/>
      </c>
      <c r="C254" s="55" t="str">
        <f>IF(JAN_26!C254="","",JAN_26!C254)</f>
        <v/>
      </c>
      <c r="D254" s="55" t="str">
        <f>IF(OCT_26!A254="","",OCT_26!F254)</f>
        <v/>
      </c>
      <c r="E254" s="61"/>
      <c r="F254" s="55" t="str">
        <f t="shared" si="33"/>
        <v/>
      </c>
      <c r="G254" s="61"/>
      <c r="H254" s="61"/>
      <c r="I254" s="55">
        <f t="shared" si="34"/>
        <v>0</v>
      </c>
      <c r="J254" s="55" t="str">
        <f t="shared" si="35"/>
        <v/>
      </c>
      <c r="K254" s="55">
        <f t="shared" si="36"/>
        <v>0</v>
      </c>
      <c r="L254" s="55">
        <f t="shared" si="37"/>
        <v>0</v>
      </c>
      <c r="M254" s="67">
        <f>IF(A254="",0,(IF(ISNUMBER(SEP_26!G254),SEP_26!G254,0)+IF(ISNUMBER(OCT_26!G254),OCT_26!G254,0)+IF(ISNUMBER(NOV_26!G254),NOV_26!G254,0))/3)</f>
        <v>0</v>
      </c>
      <c r="N254" s="67">
        <f t="shared" si="38"/>
        <v>0</v>
      </c>
      <c r="O254" s="67">
        <f t="shared" si="39"/>
        <v>0</v>
      </c>
      <c r="P254" s="67">
        <f t="shared" si="40"/>
        <v>0</v>
      </c>
      <c r="Q254" s="68" t="str">
        <f t="shared" si="41"/>
        <v/>
      </c>
      <c r="R254" s="69" t="str">
        <f t="shared" si="42"/>
        <v/>
      </c>
      <c r="S254" s="69" t="str">
        <f t="shared" si="43"/>
        <v>N/A</v>
      </c>
      <c r="T254" s="60"/>
    </row>
    <row r="255" spans="1:20" ht="16.5" customHeight="1" x14ac:dyDescent="0.35">
      <c r="A255" s="71" t="str">
        <f>IF(JAN_26!A255="","",JAN_26!A255)</f>
        <v/>
      </c>
      <c r="B255" s="71" t="str">
        <f>IF(JAN_26!B255="","",JAN_26!B255)</f>
        <v/>
      </c>
      <c r="C255" s="53" t="str">
        <f>IF(JAN_26!C255="","",JAN_26!C255)</f>
        <v/>
      </c>
      <c r="D255" s="53" t="str">
        <f>IF(OCT_26!A255="","",OCT_26!F255)</f>
        <v/>
      </c>
      <c r="E255" s="61"/>
      <c r="F255" s="53" t="str">
        <f t="shared" si="33"/>
        <v/>
      </c>
      <c r="G255" s="61"/>
      <c r="H255" s="61"/>
      <c r="I255" s="53">
        <f t="shared" si="34"/>
        <v>0</v>
      </c>
      <c r="J255" s="53" t="str">
        <f t="shared" si="35"/>
        <v/>
      </c>
      <c r="K255" s="53">
        <f t="shared" si="36"/>
        <v>0</v>
      </c>
      <c r="L255" s="53">
        <f t="shared" si="37"/>
        <v>0</v>
      </c>
      <c r="M255" s="64">
        <f>IF(A255="",0,(IF(ISNUMBER(SEP_26!G255),SEP_26!G255,0)+IF(ISNUMBER(OCT_26!G255),OCT_26!G255,0)+IF(ISNUMBER(NOV_26!G255),NOV_26!G255,0))/3)</f>
        <v>0</v>
      </c>
      <c r="N255" s="64">
        <f t="shared" si="38"/>
        <v>0</v>
      </c>
      <c r="O255" s="64">
        <f t="shared" si="39"/>
        <v>0</v>
      </c>
      <c r="P255" s="64">
        <f t="shared" si="40"/>
        <v>0</v>
      </c>
      <c r="Q255" s="65" t="str">
        <f t="shared" si="41"/>
        <v/>
      </c>
      <c r="R255" s="66" t="str">
        <f t="shared" si="42"/>
        <v/>
      </c>
      <c r="S255" s="66" t="str">
        <f t="shared" si="43"/>
        <v>N/A</v>
      </c>
      <c r="T255" s="60"/>
    </row>
    <row r="256" spans="1:20" ht="16.5" customHeight="1" x14ac:dyDescent="0.35">
      <c r="A256" s="72" t="str">
        <f>IF(JAN_26!A256="","",JAN_26!A256)</f>
        <v/>
      </c>
      <c r="B256" s="72" t="str">
        <f>IF(JAN_26!B256="","",JAN_26!B256)</f>
        <v/>
      </c>
      <c r="C256" s="55" t="str">
        <f>IF(JAN_26!C256="","",JAN_26!C256)</f>
        <v/>
      </c>
      <c r="D256" s="55" t="str">
        <f>IF(OCT_26!A256="","",OCT_26!F256)</f>
        <v/>
      </c>
      <c r="E256" s="61"/>
      <c r="F256" s="55" t="str">
        <f t="shared" si="33"/>
        <v/>
      </c>
      <c r="G256" s="61"/>
      <c r="H256" s="61"/>
      <c r="I256" s="55">
        <f t="shared" si="34"/>
        <v>0</v>
      </c>
      <c r="J256" s="55" t="str">
        <f t="shared" si="35"/>
        <v/>
      </c>
      <c r="K256" s="55">
        <f t="shared" si="36"/>
        <v>0</v>
      </c>
      <c r="L256" s="55">
        <f t="shared" si="37"/>
        <v>0</v>
      </c>
      <c r="M256" s="67">
        <f>IF(A256="",0,(IF(ISNUMBER(SEP_26!G256),SEP_26!G256,0)+IF(ISNUMBER(OCT_26!G256),OCT_26!G256,0)+IF(ISNUMBER(NOV_26!G256),NOV_26!G256,0))/3)</f>
        <v>0</v>
      </c>
      <c r="N256" s="67">
        <f t="shared" si="38"/>
        <v>0</v>
      </c>
      <c r="O256" s="67">
        <f t="shared" si="39"/>
        <v>0</v>
      </c>
      <c r="P256" s="67">
        <f t="shared" si="40"/>
        <v>0</v>
      </c>
      <c r="Q256" s="68" t="str">
        <f t="shared" si="41"/>
        <v/>
      </c>
      <c r="R256" s="69" t="str">
        <f t="shared" si="42"/>
        <v/>
      </c>
      <c r="S256" s="69" t="str">
        <f t="shared" si="43"/>
        <v>N/A</v>
      </c>
      <c r="T256" s="60"/>
    </row>
    <row r="257" spans="1:20" ht="16.5" customHeight="1" x14ac:dyDescent="0.35">
      <c r="A257" s="71" t="str">
        <f>IF(JAN_26!A257="","",JAN_26!A257)</f>
        <v/>
      </c>
      <c r="B257" s="71" t="str">
        <f>IF(JAN_26!B257="","",JAN_26!B257)</f>
        <v/>
      </c>
      <c r="C257" s="53" t="str">
        <f>IF(JAN_26!C257="","",JAN_26!C257)</f>
        <v/>
      </c>
      <c r="D257" s="53" t="str">
        <f>IF(OCT_26!A257="","",OCT_26!F257)</f>
        <v/>
      </c>
      <c r="E257" s="61"/>
      <c r="F257" s="53" t="str">
        <f t="shared" si="33"/>
        <v/>
      </c>
      <c r="G257" s="61"/>
      <c r="H257" s="61"/>
      <c r="I257" s="53">
        <f t="shared" si="34"/>
        <v>0</v>
      </c>
      <c r="J257" s="53" t="str">
        <f t="shared" si="35"/>
        <v/>
      </c>
      <c r="K257" s="53">
        <f t="shared" si="36"/>
        <v>0</v>
      </c>
      <c r="L257" s="53">
        <f t="shared" si="37"/>
        <v>0</v>
      </c>
      <c r="M257" s="64">
        <f>IF(A257="",0,(IF(ISNUMBER(SEP_26!G257),SEP_26!G257,0)+IF(ISNUMBER(OCT_26!G257),OCT_26!G257,0)+IF(ISNUMBER(NOV_26!G257),NOV_26!G257,0))/3)</f>
        <v>0</v>
      </c>
      <c r="N257" s="64">
        <f t="shared" si="38"/>
        <v>0</v>
      </c>
      <c r="O257" s="64">
        <f t="shared" si="39"/>
        <v>0</v>
      </c>
      <c r="P257" s="64">
        <f t="shared" si="40"/>
        <v>0</v>
      </c>
      <c r="Q257" s="65" t="str">
        <f t="shared" si="41"/>
        <v/>
      </c>
      <c r="R257" s="66" t="str">
        <f t="shared" si="42"/>
        <v/>
      </c>
      <c r="S257" s="66" t="str">
        <f t="shared" si="43"/>
        <v>N/A</v>
      </c>
      <c r="T257" s="60"/>
    </row>
    <row r="258" spans="1:20" ht="16.5" customHeight="1" x14ac:dyDescent="0.35">
      <c r="A258" s="72" t="str">
        <f>IF(JAN_26!A258="","",JAN_26!A258)</f>
        <v/>
      </c>
      <c r="B258" s="72" t="str">
        <f>IF(JAN_26!B258="","",JAN_26!B258)</f>
        <v/>
      </c>
      <c r="C258" s="55" t="str">
        <f>IF(JAN_26!C258="","",JAN_26!C258)</f>
        <v/>
      </c>
      <c r="D258" s="55" t="str">
        <f>IF(OCT_26!A258="","",OCT_26!F258)</f>
        <v/>
      </c>
      <c r="E258" s="61"/>
      <c r="F258" s="55" t="str">
        <f t="shared" si="33"/>
        <v/>
      </c>
      <c r="G258" s="61"/>
      <c r="H258" s="61"/>
      <c r="I258" s="55">
        <f t="shared" si="34"/>
        <v>0</v>
      </c>
      <c r="J258" s="55" t="str">
        <f t="shared" si="35"/>
        <v/>
      </c>
      <c r="K258" s="55">
        <f t="shared" si="36"/>
        <v>0</v>
      </c>
      <c r="L258" s="55">
        <f t="shared" si="37"/>
        <v>0</v>
      </c>
      <c r="M258" s="67">
        <f>IF(A258="",0,(IF(ISNUMBER(SEP_26!G258),SEP_26!G258,0)+IF(ISNUMBER(OCT_26!G258),OCT_26!G258,0)+IF(ISNUMBER(NOV_26!G258),NOV_26!G258,0))/3)</f>
        <v>0</v>
      </c>
      <c r="N258" s="67">
        <f t="shared" si="38"/>
        <v>0</v>
      </c>
      <c r="O258" s="67">
        <f t="shared" si="39"/>
        <v>0</v>
      </c>
      <c r="P258" s="67">
        <f t="shared" si="40"/>
        <v>0</v>
      </c>
      <c r="Q258" s="68" t="str">
        <f t="shared" si="41"/>
        <v/>
      </c>
      <c r="R258" s="69" t="str">
        <f t="shared" si="42"/>
        <v/>
      </c>
      <c r="S258" s="69" t="str">
        <f t="shared" si="43"/>
        <v>N/A</v>
      </c>
      <c r="T258" s="60"/>
    </row>
    <row r="259" spans="1:20" ht="16.5" customHeight="1" x14ac:dyDescent="0.35">
      <c r="A259" s="71" t="str">
        <f>IF(JAN_26!A259="","",JAN_26!A259)</f>
        <v/>
      </c>
      <c r="B259" s="71" t="str">
        <f>IF(JAN_26!B259="","",JAN_26!B259)</f>
        <v/>
      </c>
      <c r="C259" s="53" t="str">
        <f>IF(JAN_26!C259="","",JAN_26!C259)</f>
        <v/>
      </c>
      <c r="D259" s="53" t="str">
        <f>IF(OCT_26!A259="","",OCT_26!F259)</f>
        <v/>
      </c>
      <c r="E259" s="61"/>
      <c r="F259" s="53" t="str">
        <f t="shared" ref="F259:F322" si="44">IF(A259="","",D259+IF(ISNUMBER(E259),E259,0)-IF(ISNUMBER(G259),G259,0))</f>
        <v/>
      </c>
      <c r="G259" s="61"/>
      <c r="H259" s="61"/>
      <c r="I259" s="53">
        <f t="shared" ref="I259:I302" si="45">IF(AND(ISNUMBER(G259),ISNUMBER(C259)),G259*C259,0)</f>
        <v>0</v>
      </c>
      <c r="J259" s="53" t="str">
        <f t="shared" ref="J259:J322" si="46">IF(AND(ISNUMBER(G259),ISNUMBER(H259)),H259-I259,"")</f>
        <v/>
      </c>
      <c r="K259" s="53">
        <f t="shared" ref="K259:K302" si="47">IF(OR(A259="",M259=0),0,MAX(O259-F259,0))</f>
        <v>0</v>
      </c>
      <c r="L259" s="53">
        <f t="shared" ref="L259:L302" si="48">IF(AND(ISNUMBER(C259),ISNUMBER(F259)),F259*C259,0)</f>
        <v>0</v>
      </c>
      <c r="M259" s="64">
        <f>IF(A259="",0,(IF(ISNUMBER(SEP_26!G259),SEP_26!G259,0)+IF(ISNUMBER(OCT_26!G259),OCT_26!G259,0)+IF(ISNUMBER(NOV_26!G259),NOV_26!G259,0))/3)</f>
        <v>0</v>
      </c>
      <c r="N259" s="64">
        <f t="shared" ref="N259:N322" si="49">IF(M259=0,0,M259*Lead_Time_Months)</f>
        <v>0</v>
      </c>
      <c r="O259" s="64">
        <f t="shared" ref="O259:O302" si="50">IF(M259=0,0,M259*Max_Stock_Months)</f>
        <v>0</v>
      </c>
      <c r="P259" s="64">
        <f t="shared" ref="P259:P302" si="51">IF(M259=0,0,M259*Security_Stock_Months)</f>
        <v>0</v>
      </c>
      <c r="Q259" s="65" t="str">
        <f t="shared" ref="Q259:Q302" si="52">IF(OR(A259="",M259=0,F259&lt;=0),"",ROUND(F259/M259,1))</f>
        <v/>
      </c>
      <c r="R259" s="66" t="str">
        <f t="shared" ref="R259:R302" si="53">IF(A259="","",IF(F259&lt;=0,"STOCKOUT",IF(F259&lt;=P259,"LOW STOCK",IF(F259&gt;O259,"OVERSTOCK","ADEQUATE"))))</f>
        <v/>
      </c>
      <c r="S259" s="66" t="str">
        <f t="shared" ref="S259:S302" si="54">IF(AND(ISNUMBER(G259),ISNUMBER(H259)),IF(J259&gt;=0,"BALANCED","DEFICIT"),"N/A")</f>
        <v>N/A</v>
      </c>
      <c r="T259" s="60"/>
    </row>
    <row r="260" spans="1:20" ht="16.5" customHeight="1" x14ac:dyDescent="0.35">
      <c r="A260" s="72" t="str">
        <f>IF(JAN_26!A260="","",JAN_26!A260)</f>
        <v/>
      </c>
      <c r="B260" s="72" t="str">
        <f>IF(JAN_26!B260="","",JAN_26!B260)</f>
        <v/>
      </c>
      <c r="C260" s="55" t="str">
        <f>IF(JAN_26!C260="","",JAN_26!C260)</f>
        <v/>
      </c>
      <c r="D260" s="55" t="str">
        <f>IF(OCT_26!A260="","",OCT_26!F260)</f>
        <v/>
      </c>
      <c r="E260" s="61"/>
      <c r="F260" s="55" t="str">
        <f t="shared" si="44"/>
        <v/>
      </c>
      <c r="G260" s="61"/>
      <c r="H260" s="61"/>
      <c r="I260" s="55">
        <f t="shared" si="45"/>
        <v>0</v>
      </c>
      <c r="J260" s="55" t="str">
        <f t="shared" si="46"/>
        <v/>
      </c>
      <c r="K260" s="55">
        <f t="shared" si="47"/>
        <v>0</v>
      </c>
      <c r="L260" s="55">
        <f t="shared" si="48"/>
        <v>0</v>
      </c>
      <c r="M260" s="67">
        <f>IF(A260="",0,(IF(ISNUMBER(SEP_26!G260),SEP_26!G260,0)+IF(ISNUMBER(OCT_26!G260),OCT_26!G260,0)+IF(ISNUMBER(NOV_26!G260),NOV_26!G260,0))/3)</f>
        <v>0</v>
      </c>
      <c r="N260" s="67">
        <f t="shared" si="49"/>
        <v>0</v>
      </c>
      <c r="O260" s="67">
        <f t="shared" si="50"/>
        <v>0</v>
      </c>
      <c r="P260" s="67">
        <f t="shared" si="51"/>
        <v>0</v>
      </c>
      <c r="Q260" s="68" t="str">
        <f t="shared" si="52"/>
        <v/>
      </c>
      <c r="R260" s="69" t="str">
        <f t="shared" si="53"/>
        <v/>
      </c>
      <c r="S260" s="69" t="str">
        <f t="shared" si="54"/>
        <v>N/A</v>
      </c>
      <c r="T260" s="60"/>
    </row>
    <row r="261" spans="1:20" ht="16.5" customHeight="1" x14ac:dyDescent="0.35">
      <c r="A261" s="71" t="str">
        <f>IF(JAN_26!A261="","",JAN_26!A261)</f>
        <v/>
      </c>
      <c r="B261" s="71" t="str">
        <f>IF(JAN_26!B261="","",JAN_26!B261)</f>
        <v/>
      </c>
      <c r="C261" s="53" t="str">
        <f>IF(JAN_26!C261="","",JAN_26!C261)</f>
        <v/>
      </c>
      <c r="D261" s="53" t="str">
        <f>IF(OCT_26!A261="","",OCT_26!F261)</f>
        <v/>
      </c>
      <c r="E261" s="61"/>
      <c r="F261" s="53" t="str">
        <f t="shared" si="44"/>
        <v/>
      </c>
      <c r="G261" s="61"/>
      <c r="H261" s="61"/>
      <c r="I261" s="53">
        <f t="shared" si="45"/>
        <v>0</v>
      </c>
      <c r="J261" s="53" t="str">
        <f t="shared" si="46"/>
        <v/>
      </c>
      <c r="K261" s="53">
        <f t="shared" si="47"/>
        <v>0</v>
      </c>
      <c r="L261" s="53">
        <f t="shared" si="48"/>
        <v>0</v>
      </c>
      <c r="M261" s="64">
        <f>IF(A261="",0,(IF(ISNUMBER(SEP_26!G261),SEP_26!G261,0)+IF(ISNUMBER(OCT_26!G261),OCT_26!G261,0)+IF(ISNUMBER(NOV_26!G261),NOV_26!G261,0))/3)</f>
        <v>0</v>
      </c>
      <c r="N261" s="64">
        <f t="shared" si="49"/>
        <v>0</v>
      </c>
      <c r="O261" s="64">
        <f t="shared" si="50"/>
        <v>0</v>
      </c>
      <c r="P261" s="64">
        <f t="shared" si="51"/>
        <v>0</v>
      </c>
      <c r="Q261" s="65" t="str">
        <f t="shared" si="52"/>
        <v/>
      </c>
      <c r="R261" s="66" t="str">
        <f t="shared" si="53"/>
        <v/>
      </c>
      <c r="S261" s="66" t="str">
        <f t="shared" si="54"/>
        <v>N/A</v>
      </c>
      <c r="T261" s="60"/>
    </row>
    <row r="262" spans="1:20" ht="16.5" customHeight="1" x14ac:dyDescent="0.35">
      <c r="A262" s="72" t="str">
        <f>IF(JAN_26!A262="","",JAN_26!A262)</f>
        <v/>
      </c>
      <c r="B262" s="72" t="str">
        <f>IF(JAN_26!B262="","",JAN_26!B262)</f>
        <v/>
      </c>
      <c r="C262" s="55" t="str">
        <f>IF(JAN_26!C262="","",JAN_26!C262)</f>
        <v/>
      </c>
      <c r="D262" s="55" t="str">
        <f>IF(OCT_26!A262="","",OCT_26!F262)</f>
        <v/>
      </c>
      <c r="E262" s="61"/>
      <c r="F262" s="55" t="str">
        <f t="shared" si="44"/>
        <v/>
      </c>
      <c r="G262" s="61"/>
      <c r="H262" s="61"/>
      <c r="I262" s="55">
        <f t="shared" si="45"/>
        <v>0</v>
      </c>
      <c r="J262" s="55" t="str">
        <f t="shared" si="46"/>
        <v/>
      </c>
      <c r="K262" s="55">
        <f t="shared" si="47"/>
        <v>0</v>
      </c>
      <c r="L262" s="55">
        <f t="shared" si="48"/>
        <v>0</v>
      </c>
      <c r="M262" s="67">
        <f>IF(A262="",0,(IF(ISNUMBER(SEP_26!G262),SEP_26!G262,0)+IF(ISNUMBER(OCT_26!G262),OCT_26!G262,0)+IF(ISNUMBER(NOV_26!G262),NOV_26!G262,0))/3)</f>
        <v>0</v>
      </c>
      <c r="N262" s="67">
        <f t="shared" si="49"/>
        <v>0</v>
      </c>
      <c r="O262" s="67">
        <f t="shared" si="50"/>
        <v>0</v>
      </c>
      <c r="P262" s="67">
        <f t="shared" si="51"/>
        <v>0</v>
      </c>
      <c r="Q262" s="68" t="str">
        <f t="shared" si="52"/>
        <v/>
      </c>
      <c r="R262" s="69" t="str">
        <f t="shared" si="53"/>
        <v/>
      </c>
      <c r="S262" s="69" t="str">
        <f t="shared" si="54"/>
        <v>N/A</v>
      </c>
      <c r="T262" s="60"/>
    </row>
    <row r="263" spans="1:20" ht="16.5" customHeight="1" x14ac:dyDescent="0.35">
      <c r="A263" s="71" t="str">
        <f>IF(JAN_26!A263="","",JAN_26!A263)</f>
        <v/>
      </c>
      <c r="B263" s="71" t="str">
        <f>IF(JAN_26!B263="","",JAN_26!B263)</f>
        <v/>
      </c>
      <c r="C263" s="53" t="str">
        <f>IF(JAN_26!C263="","",JAN_26!C263)</f>
        <v/>
      </c>
      <c r="D263" s="53" t="str">
        <f>IF(OCT_26!A263="","",OCT_26!F263)</f>
        <v/>
      </c>
      <c r="E263" s="61"/>
      <c r="F263" s="53" t="str">
        <f t="shared" si="44"/>
        <v/>
      </c>
      <c r="G263" s="61"/>
      <c r="H263" s="61"/>
      <c r="I263" s="53">
        <f t="shared" si="45"/>
        <v>0</v>
      </c>
      <c r="J263" s="53" t="str">
        <f t="shared" si="46"/>
        <v/>
      </c>
      <c r="K263" s="53">
        <f t="shared" si="47"/>
        <v>0</v>
      </c>
      <c r="L263" s="53">
        <f t="shared" si="48"/>
        <v>0</v>
      </c>
      <c r="M263" s="64">
        <f>IF(A263="",0,(IF(ISNUMBER(SEP_26!G263),SEP_26!G263,0)+IF(ISNUMBER(OCT_26!G263),OCT_26!G263,0)+IF(ISNUMBER(NOV_26!G263),NOV_26!G263,0))/3)</f>
        <v>0</v>
      </c>
      <c r="N263" s="64">
        <f t="shared" si="49"/>
        <v>0</v>
      </c>
      <c r="O263" s="64">
        <f t="shared" si="50"/>
        <v>0</v>
      </c>
      <c r="P263" s="64">
        <f t="shared" si="51"/>
        <v>0</v>
      </c>
      <c r="Q263" s="65" t="str">
        <f t="shared" si="52"/>
        <v/>
      </c>
      <c r="R263" s="66" t="str">
        <f t="shared" si="53"/>
        <v/>
      </c>
      <c r="S263" s="66" t="str">
        <f t="shared" si="54"/>
        <v>N/A</v>
      </c>
      <c r="T263" s="60"/>
    </row>
    <row r="264" spans="1:20" ht="16.5" customHeight="1" x14ac:dyDescent="0.35">
      <c r="A264" s="72" t="str">
        <f>IF(JAN_26!A264="","",JAN_26!A264)</f>
        <v/>
      </c>
      <c r="B264" s="72" t="str">
        <f>IF(JAN_26!B264="","",JAN_26!B264)</f>
        <v/>
      </c>
      <c r="C264" s="55" t="str">
        <f>IF(JAN_26!C264="","",JAN_26!C264)</f>
        <v/>
      </c>
      <c r="D264" s="55" t="str">
        <f>IF(OCT_26!A264="","",OCT_26!F264)</f>
        <v/>
      </c>
      <c r="E264" s="61"/>
      <c r="F264" s="55" t="str">
        <f t="shared" si="44"/>
        <v/>
      </c>
      <c r="G264" s="61"/>
      <c r="H264" s="61"/>
      <c r="I264" s="55">
        <f t="shared" si="45"/>
        <v>0</v>
      </c>
      <c r="J264" s="55" t="str">
        <f t="shared" si="46"/>
        <v/>
      </c>
      <c r="K264" s="55">
        <f t="shared" si="47"/>
        <v>0</v>
      </c>
      <c r="L264" s="55">
        <f t="shared" si="48"/>
        <v>0</v>
      </c>
      <c r="M264" s="67">
        <f>IF(A264="",0,(IF(ISNUMBER(SEP_26!G264),SEP_26!G264,0)+IF(ISNUMBER(OCT_26!G264),OCT_26!G264,0)+IF(ISNUMBER(NOV_26!G264),NOV_26!G264,0))/3)</f>
        <v>0</v>
      </c>
      <c r="N264" s="67">
        <f t="shared" si="49"/>
        <v>0</v>
      </c>
      <c r="O264" s="67">
        <f t="shared" si="50"/>
        <v>0</v>
      </c>
      <c r="P264" s="67">
        <f t="shared" si="51"/>
        <v>0</v>
      </c>
      <c r="Q264" s="68" t="str">
        <f t="shared" si="52"/>
        <v/>
      </c>
      <c r="R264" s="69" t="str">
        <f t="shared" si="53"/>
        <v/>
      </c>
      <c r="S264" s="69" t="str">
        <f t="shared" si="54"/>
        <v>N/A</v>
      </c>
      <c r="T264" s="60"/>
    </row>
    <row r="265" spans="1:20" ht="16.5" customHeight="1" x14ac:dyDescent="0.35">
      <c r="A265" s="71" t="str">
        <f>IF(JAN_26!A265="","",JAN_26!A265)</f>
        <v/>
      </c>
      <c r="B265" s="71" t="str">
        <f>IF(JAN_26!B265="","",JAN_26!B265)</f>
        <v/>
      </c>
      <c r="C265" s="53" t="str">
        <f>IF(JAN_26!C265="","",JAN_26!C265)</f>
        <v/>
      </c>
      <c r="D265" s="53" t="str">
        <f>IF(OCT_26!A265="","",OCT_26!F265)</f>
        <v/>
      </c>
      <c r="E265" s="61"/>
      <c r="F265" s="53" t="str">
        <f t="shared" si="44"/>
        <v/>
      </c>
      <c r="G265" s="61"/>
      <c r="H265" s="61"/>
      <c r="I265" s="53">
        <f t="shared" si="45"/>
        <v>0</v>
      </c>
      <c r="J265" s="53" t="str">
        <f t="shared" si="46"/>
        <v/>
      </c>
      <c r="K265" s="53">
        <f t="shared" si="47"/>
        <v>0</v>
      </c>
      <c r="L265" s="53">
        <f t="shared" si="48"/>
        <v>0</v>
      </c>
      <c r="M265" s="64">
        <f>IF(A265="",0,(IF(ISNUMBER(SEP_26!G265),SEP_26!G265,0)+IF(ISNUMBER(OCT_26!G265),OCT_26!G265,0)+IF(ISNUMBER(NOV_26!G265),NOV_26!G265,0))/3)</f>
        <v>0</v>
      </c>
      <c r="N265" s="64">
        <f t="shared" si="49"/>
        <v>0</v>
      </c>
      <c r="O265" s="64">
        <f t="shared" si="50"/>
        <v>0</v>
      </c>
      <c r="P265" s="64">
        <f t="shared" si="51"/>
        <v>0</v>
      </c>
      <c r="Q265" s="65" t="str">
        <f t="shared" si="52"/>
        <v/>
      </c>
      <c r="R265" s="66" t="str">
        <f t="shared" si="53"/>
        <v/>
      </c>
      <c r="S265" s="66" t="str">
        <f t="shared" si="54"/>
        <v>N/A</v>
      </c>
      <c r="T265" s="60"/>
    </row>
    <row r="266" spans="1:20" ht="16.5" customHeight="1" x14ac:dyDescent="0.35">
      <c r="A266" s="72" t="str">
        <f>IF(JAN_26!A266="","",JAN_26!A266)</f>
        <v/>
      </c>
      <c r="B266" s="72" t="str">
        <f>IF(JAN_26!B266="","",JAN_26!B266)</f>
        <v/>
      </c>
      <c r="C266" s="55" t="str">
        <f>IF(JAN_26!C266="","",JAN_26!C266)</f>
        <v/>
      </c>
      <c r="D266" s="55" t="str">
        <f>IF(OCT_26!A266="","",OCT_26!F266)</f>
        <v/>
      </c>
      <c r="E266" s="61"/>
      <c r="F266" s="55" t="str">
        <f t="shared" si="44"/>
        <v/>
      </c>
      <c r="G266" s="61"/>
      <c r="H266" s="61"/>
      <c r="I266" s="55">
        <f t="shared" si="45"/>
        <v>0</v>
      </c>
      <c r="J266" s="55" t="str">
        <f t="shared" si="46"/>
        <v/>
      </c>
      <c r="K266" s="55">
        <f t="shared" si="47"/>
        <v>0</v>
      </c>
      <c r="L266" s="55">
        <f t="shared" si="48"/>
        <v>0</v>
      </c>
      <c r="M266" s="67">
        <f>IF(A266="",0,(IF(ISNUMBER(SEP_26!G266),SEP_26!G266,0)+IF(ISNUMBER(OCT_26!G266),OCT_26!G266,0)+IF(ISNUMBER(NOV_26!G266),NOV_26!G266,0))/3)</f>
        <v>0</v>
      </c>
      <c r="N266" s="67">
        <f t="shared" si="49"/>
        <v>0</v>
      </c>
      <c r="O266" s="67">
        <f t="shared" si="50"/>
        <v>0</v>
      </c>
      <c r="P266" s="67">
        <f t="shared" si="51"/>
        <v>0</v>
      </c>
      <c r="Q266" s="68" t="str">
        <f t="shared" si="52"/>
        <v/>
      </c>
      <c r="R266" s="69" t="str">
        <f t="shared" si="53"/>
        <v/>
      </c>
      <c r="S266" s="69" t="str">
        <f t="shared" si="54"/>
        <v>N/A</v>
      </c>
      <c r="T266" s="60"/>
    </row>
    <row r="267" spans="1:20" ht="16.5" customHeight="1" x14ac:dyDescent="0.35">
      <c r="A267" s="71" t="str">
        <f>IF(JAN_26!A267="","",JAN_26!A267)</f>
        <v/>
      </c>
      <c r="B267" s="71" t="str">
        <f>IF(JAN_26!B267="","",JAN_26!B267)</f>
        <v/>
      </c>
      <c r="C267" s="53" t="str">
        <f>IF(JAN_26!C267="","",JAN_26!C267)</f>
        <v/>
      </c>
      <c r="D267" s="53" t="str">
        <f>IF(OCT_26!A267="","",OCT_26!F267)</f>
        <v/>
      </c>
      <c r="E267" s="61"/>
      <c r="F267" s="53" t="str">
        <f t="shared" si="44"/>
        <v/>
      </c>
      <c r="G267" s="61"/>
      <c r="H267" s="61"/>
      <c r="I267" s="53">
        <f t="shared" si="45"/>
        <v>0</v>
      </c>
      <c r="J267" s="53" t="str">
        <f t="shared" si="46"/>
        <v/>
      </c>
      <c r="K267" s="53">
        <f t="shared" si="47"/>
        <v>0</v>
      </c>
      <c r="L267" s="53">
        <f t="shared" si="48"/>
        <v>0</v>
      </c>
      <c r="M267" s="64">
        <f>IF(A267="",0,(IF(ISNUMBER(SEP_26!G267),SEP_26!G267,0)+IF(ISNUMBER(OCT_26!G267),OCT_26!G267,0)+IF(ISNUMBER(NOV_26!G267),NOV_26!G267,0))/3)</f>
        <v>0</v>
      </c>
      <c r="N267" s="64">
        <f t="shared" si="49"/>
        <v>0</v>
      </c>
      <c r="O267" s="64">
        <f t="shared" si="50"/>
        <v>0</v>
      </c>
      <c r="P267" s="64">
        <f t="shared" si="51"/>
        <v>0</v>
      </c>
      <c r="Q267" s="65" t="str">
        <f t="shared" si="52"/>
        <v/>
      </c>
      <c r="R267" s="66" t="str">
        <f t="shared" si="53"/>
        <v/>
      </c>
      <c r="S267" s="66" t="str">
        <f t="shared" si="54"/>
        <v>N/A</v>
      </c>
      <c r="T267" s="60"/>
    </row>
    <row r="268" spans="1:20" ht="16.5" customHeight="1" x14ac:dyDescent="0.35">
      <c r="A268" s="72" t="str">
        <f>IF(JAN_26!A268="","",JAN_26!A268)</f>
        <v/>
      </c>
      <c r="B268" s="72" t="str">
        <f>IF(JAN_26!B268="","",JAN_26!B268)</f>
        <v/>
      </c>
      <c r="C268" s="55" t="str">
        <f>IF(JAN_26!C268="","",JAN_26!C268)</f>
        <v/>
      </c>
      <c r="D268" s="55" t="str">
        <f>IF(OCT_26!A268="","",OCT_26!F268)</f>
        <v/>
      </c>
      <c r="E268" s="61"/>
      <c r="F268" s="55" t="str">
        <f t="shared" si="44"/>
        <v/>
      </c>
      <c r="G268" s="61"/>
      <c r="H268" s="61"/>
      <c r="I268" s="55">
        <f t="shared" si="45"/>
        <v>0</v>
      </c>
      <c r="J268" s="55" t="str">
        <f t="shared" si="46"/>
        <v/>
      </c>
      <c r="K268" s="55">
        <f t="shared" si="47"/>
        <v>0</v>
      </c>
      <c r="L268" s="55">
        <f t="shared" si="48"/>
        <v>0</v>
      </c>
      <c r="M268" s="67">
        <f>IF(A268="",0,(IF(ISNUMBER(SEP_26!G268),SEP_26!G268,0)+IF(ISNUMBER(OCT_26!G268),OCT_26!G268,0)+IF(ISNUMBER(NOV_26!G268),NOV_26!G268,0))/3)</f>
        <v>0</v>
      </c>
      <c r="N268" s="67">
        <f t="shared" si="49"/>
        <v>0</v>
      </c>
      <c r="O268" s="67">
        <f t="shared" si="50"/>
        <v>0</v>
      </c>
      <c r="P268" s="67">
        <f t="shared" si="51"/>
        <v>0</v>
      </c>
      <c r="Q268" s="68" t="str">
        <f t="shared" si="52"/>
        <v/>
      </c>
      <c r="R268" s="69" t="str">
        <f t="shared" si="53"/>
        <v/>
      </c>
      <c r="S268" s="69" t="str">
        <f t="shared" si="54"/>
        <v>N/A</v>
      </c>
      <c r="T268" s="60"/>
    </row>
    <row r="269" spans="1:20" ht="16.5" customHeight="1" x14ac:dyDescent="0.35">
      <c r="A269" s="71" t="str">
        <f>IF(JAN_26!A269="","",JAN_26!A269)</f>
        <v/>
      </c>
      <c r="B269" s="71" t="str">
        <f>IF(JAN_26!B269="","",JAN_26!B269)</f>
        <v/>
      </c>
      <c r="C269" s="53" t="str">
        <f>IF(JAN_26!C269="","",JAN_26!C269)</f>
        <v/>
      </c>
      <c r="D269" s="53" t="str">
        <f>IF(OCT_26!A269="","",OCT_26!F269)</f>
        <v/>
      </c>
      <c r="E269" s="61"/>
      <c r="F269" s="53" t="str">
        <f t="shared" si="44"/>
        <v/>
      </c>
      <c r="G269" s="61"/>
      <c r="H269" s="61"/>
      <c r="I269" s="53">
        <f t="shared" si="45"/>
        <v>0</v>
      </c>
      <c r="J269" s="53" t="str">
        <f t="shared" si="46"/>
        <v/>
      </c>
      <c r="K269" s="53">
        <f t="shared" si="47"/>
        <v>0</v>
      </c>
      <c r="L269" s="53">
        <f t="shared" si="48"/>
        <v>0</v>
      </c>
      <c r="M269" s="64">
        <f>IF(A269="",0,(IF(ISNUMBER(SEP_26!G269),SEP_26!G269,0)+IF(ISNUMBER(OCT_26!G269),OCT_26!G269,0)+IF(ISNUMBER(NOV_26!G269),NOV_26!G269,0))/3)</f>
        <v>0</v>
      </c>
      <c r="N269" s="64">
        <f t="shared" si="49"/>
        <v>0</v>
      </c>
      <c r="O269" s="64">
        <f t="shared" si="50"/>
        <v>0</v>
      </c>
      <c r="P269" s="64">
        <f t="shared" si="51"/>
        <v>0</v>
      </c>
      <c r="Q269" s="65" t="str">
        <f t="shared" si="52"/>
        <v/>
      </c>
      <c r="R269" s="66" t="str">
        <f t="shared" si="53"/>
        <v/>
      </c>
      <c r="S269" s="66" t="str">
        <f t="shared" si="54"/>
        <v>N/A</v>
      </c>
      <c r="T269" s="60"/>
    </row>
    <row r="270" spans="1:20" ht="16.5" customHeight="1" x14ac:dyDescent="0.35">
      <c r="A270" s="72" t="str">
        <f>IF(JAN_26!A270="","",JAN_26!A270)</f>
        <v/>
      </c>
      <c r="B270" s="72" t="str">
        <f>IF(JAN_26!B270="","",JAN_26!B270)</f>
        <v/>
      </c>
      <c r="C270" s="55" t="str">
        <f>IF(JAN_26!C270="","",JAN_26!C270)</f>
        <v/>
      </c>
      <c r="D270" s="55" t="str">
        <f>IF(OCT_26!A270="","",OCT_26!F270)</f>
        <v/>
      </c>
      <c r="E270" s="61"/>
      <c r="F270" s="55" t="str">
        <f t="shared" si="44"/>
        <v/>
      </c>
      <c r="G270" s="61"/>
      <c r="H270" s="61"/>
      <c r="I270" s="55">
        <f t="shared" si="45"/>
        <v>0</v>
      </c>
      <c r="J270" s="55" t="str">
        <f t="shared" si="46"/>
        <v/>
      </c>
      <c r="K270" s="55">
        <f t="shared" si="47"/>
        <v>0</v>
      </c>
      <c r="L270" s="55">
        <f t="shared" si="48"/>
        <v>0</v>
      </c>
      <c r="M270" s="67">
        <f>IF(A270="",0,(IF(ISNUMBER(SEP_26!G270),SEP_26!G270,0)+IF(ISNUMBER(OCT_26!G270),OCT_26!G270,0)+IF(ISNUMBER(NOV_26!G270),NOV_26!G270,0))/3)</f>
        <v>0</v>
      </c>
      <c r="N270" s="67">
        <f t="shared" si="49"/>
        <v>0</v>
      </c>
      <c r="O270" s="67">
        <f t="shared" si="50"/>
        <v>0</v>
      </c>
      <c r="P270" s="67">
        <f t="shared" si="51"/>
        <v>0</v>
      </c>
      <c r="Q270" s="68" t="str">
        <f t="shared" si="52"/>
        <v/>
      </c>
      <c r="R270" s="69" t="str">
        <f t="shared" si="53"/>
        <v/>
      </c>
      <c r="S270" s="69" t="str">
        <f t="shared" si="54"/>
        <v>N/A</v>
      </c>
      <c r="T270" s="60"/>
    </row>
    <row r="271" spans="1:20" ht="16.5" customHeight="1" x14ac:dyDescent="0.35">
      <c r="A271" s="71" t="str">
        <f>IF(JAN_26!A271="","",JAN_26!A271)</f>
        <v/>
      </c>
      <c r="B271" s="71" t="str">
        <f>IF(JAN_26!B271="","",JAN_26!B271)</f>
        <v/>
      </c>
      <c r="C271" s="53" t="str">
        <f>IF(JAN_26!C271="","",JAN_26!C271)</f>
        <v/>
      </c>
      <c r="D271" s="53" t="str">
        <f>IF(OCT_26!A271="","",OCT_26!F271)</f>
        <v/>
      </c>
      <c r="E271" s="61"/>
      <c r="F271" s="53" t="str">
        <f t="shared" si="44"/>
        <v/>
      </c>
      <c r="G271" s="61"/>
      <c r="H271" s="61"/>
      <c r="I271" s="53">
        <f t="shared" si="45"/>
        <v>0</v>
      </c>
      <c r="J271" s="53" t="str">
        <f t="shared" si="46"/>
        <v/>
      </c>
      <c r="K271" s="53">
        <f t="shared" si="47"/>
        <v>0</v>
      </c>
      <c r="L271" s="53">
        <f t="shared" si="48"/>
        <v>0</v>
      </c>
      <c r="M271" s="64">
        <f>IF(A271="",0,(IF(ISNUMBER(SEP_26!G271),SEP_26!G271,0)+IF(ISNUMBER(OCT_26!G271),OCT_26!G271,0)+IF(ISNUMBER(NOV_26!G271),NOV_26!G271,0))/3)</f>
        <v>0</v>
      </c>
      <c r="N271" s="64">
        <f t="shared" si="49"/>
        <v>0</v>
      </c>
      <c r="O271" s="64">
        <f t="shared" si="50"/>
        <v>0</v>
      </c>
      <c r="P271" s="64">
        <f t="shared" si="51"/>
        <v>0</v>
      </c>
      <c r="Q271" s="65" t="str">
        <f t="shared" si="52"/>
        <v/>
      </c>
      <c r="R271" s="66" t="str">
        <f t="shared" si="53"/>
        <v/>
      </c>
      <c r="S271" s="66" t="str">
        <f t="shared" si="54"/>
        <v>N/A</v>
      </c>
      <c r="T271" s="60"/>
    </row>
    <row r="272" spans="1:20" ht="16.5" customHeight="1" x14ac:dyDescent="0.35">
      <c r="A272" s="72" t="str">
        <f>IF(JAN_26!A272="","",JAN_26!A272)</f>
        <v/>
      </c>
      <c r="B272" s="72" t="str">
        <f>IF(JAN_26!B272="","",JAN_26!B272)</f>
        <v/>
      </c>
      <c r="C272" s="55" t="str">
        <f>IF(JAN_26!C272="","",JAN_26!C272)</f>
        <v/>
      </c>
      <c r="D272" s="55" t="str">
        <f>IF(OCT_26!A272="","",OCT_26!F272)</f>
        <v/>
      </c>
      <c r="E272" s="61"/>
      <c r="F272" s="55" t="str">
        <f t="shared" si="44"/>
        <v/>
      </c>
      <c r="G272" s="61"/>
      <c r="H272" s="61"/>
      <c r="I272" s="55">
        <f t="shared" si="45"/>
        <v>0</v>
      </c>
      <c r="J272" s="55" t="str">
        <f t="shared" si="46"/>
        <v/>
      </c>
      <c r="K272" s="55">
        <f t="shared" si="47"/>
        <v>0</v>
      </c>
      <c r="L272" s="55">
        <f t="shared" si="48"/>
        <v>0</v>
      </c>
      <c r="M272" s="67">
        <f>IF(A272="",0,(IF(ISNUMBER(SEP_26!G272),SEP_26!G272,0)+IF(ISNUMBER(OCT_26!G272),OCT_26!G272,0)+IF(ISNUMBER(NOV_26!G272),NOV_26!G272,0))/3)</f>
        <v>0</v>
      </c>
      <c r="N272" s="67">
        <f t="shared" si="49"/>
        <v>0</v>
      </c>
      <c r="O272" s="67">
        <f t="shared" si="50"/>
        <v>0</v>
      </c>
      <c r="P272" s="67">
        <f t="shared" si="51"/>
        <v>0</v>
      </c>
      <c r="Q272" s="68" t="str">
        <f t="shared" si="52"/>
        <v/>
      </c>
      <c r="R272" s="69" t="str">
        <f t="shared" si="53"/>
        <v/>
      </c>
      <c r="S272" s="69" t="str">
        <f t="shared" si="54"/>
        <v>N/A</v>
      </c>
      <c r="T272" s="60"/>
    </row>
    <row r="273" spans="1:20" ht="16.5" customHeight="1" x14ac:dyDescent="0.35">
      <c r="A273" s="71" t="str">
        <f>IF(JAN_26!A273="","",JAN_26!A273)</f>
        <v/>
      </c>
      <c r="B273" s="71" t="str">
        <f>IF(JAN_26!B273="","",JAN_26!B273)</f>
        <v/>
      </c>
      <c r="C273" s="53" t="str">
        <f>IF(JAN_26!C273="","",JAN_26!C273)</f>
        <v/>
      </c>
      <c r="D273" s="53" t="str">
        <f>IF(OCT_26!A273="","",OCT_26!F273)</f>
        <v/>
      </c>
      <c r="E273" s="61"/>
      <c r="F273" s="53" t="str">
        <f t="shared" si="44"/>
        <v/>
      </c>
      <c r="G273" s="61"/>
      <c r="H273" s="61"/>
      <c r="I273" s="53">
        <f t="shared" si="45"/>
        <v>0</v>
      </c>
      <c r="J273" s="53" t="str">
        <f t="shared" si="46"/>
        <v/>
      </c>
      <c r="K273" s="53">
        <f t="shared" si="47"/>
        <v>0</v>
      </c>
      <c r="L273" s="53">
        <f t="shared" si="48"/>
        <v>0</v>
      </c>
      <c r="M273" s="64">
        <f>IF(A273="",0,(IF(ISNUMBER(SEP_26!G273),SEP_26!G273,0)+IF(ISNUMBER(OCT_26!G273),OCT_26!G273,0)+IF(ISNUMBER(NOV_26!G273),NOV_26!G273,0))/3)</f>
        <v>0</v>
      </c>
      <c r="N273" s="64">
        <f t="shared" si="49"/>
        <v>0</v>
      </c>
      <c r="O273" s="64">
        <f t="shared" si="50"/>
        <v>0</v>
      </c>
      <c r="P273" s="64">
        <f t="shared" si="51"/>
        <v>0</v>
      </c>
      <c r="Q273" s="65" t="str">
        <f t="shared" si="52"/>
        <v/>
      </c>
      <c r="R273" s="66" t="str">
        <f t="shared" si="53"/>
        <v/>
      </c>
      <c r="S273" s="66" t="str">
        <f t="shared" si="54"/>
        <v>N/A</v>
      </c>
      <c r="T273" s="60"/>
    </row>
    <row r="274" spans="1:20" ht="16.5" customHeight="1" x14ac:dyDescent="0.35">
      <c r="A274" s="72" t="str">
        <f>IF(JAN_26!A274="","",JAN_26!A274)</f>
        <v/>
      </c>
      <c r="B274" s="72" t="str">
        <f>IF(JAN_26!B274="","",JAN_26!B274)</f>
        <v/>
      </c>
      <c r="C274" s="55" t="str">
        <f>IF(JAN_26!C274="","",JAN_26!C274)</f>
        <v/>
      </c>
      <c r="D274" s="55" t="str">
        <f>IF(OCT_26!A274="","",OCT_26!F274)</f>
        <v/>
      </c>
      <c r="E274" s="61"/>
      <c r="F274" s="55" t="str">
        <f t="shared" si="44"/>
        <v/>
      </c>
      <c r="G274" s="61"/>
      <c r="H274" s="61"/>
      <c r="I274" s="55">
        <f t="shared" si="45"/>
        <v>0</v>
      </c>
      <c r="J274" s="55" t="str">
        <f t="shared" si="46"/>
        <v/>
      </c>
      <c r="K274" s="55">
        <f t="shared" si="47"/>
        <v>0</v>
      </c>
      <c r="L274" s="55">
        <f t="shared" si="48"/>
        <v>0</v>
      </c>
      <c r="M274" s="67">
        <f>IF(A274="",0,(IF(ISNUMBER(SEP_26!G274),SEP_26!G274,0)+IF(ISNUMBER(OCT_26!G274),OCT_26!G274,0)+IF(ISNUMBER(NOV_26!G274),NOV_26!G274,0))/3)</f>
        <v>0</v>
      </c>
      <c r="N274" s="67">
        <f t="shared" si="49"/>
        <v>0</v>
      </c>
      <c r="O274" s="67">
        <f t="shared" si="50"/>
        <v>0</v>
      </c>
      <c r="P274" s="67">
        <f t="shared" si="51"/>
        <v>0</v>
      </c>
      <c r="Q274" s="68" t="str">
        <f t="shared" si="52"/>
        <v/>
      </c>
      <c r="R274" s="69" t="str">
        <f t="shared" si="53"/>
        <v/>
      </c>
      <c r="S274" s="69" t="str">
        <f t="shared" si="54"/>
        <v>N/A</v>
      </c>
      <c r="T274" s="60"/>
    </row>
    <row r="275" spans="1:20" ht="16.5" customHeight="1" x14ac:dyDescent="0.35">
      <c r="A275" s="71" t="str">
        <f>IF(JAN_26!A275="","",JAN_26!A275)</f>
        <v/>
      </c>
      <c r="B275" s="71" t="str">
        <f>IF(JAN_26!B275="","",JAN_26!B275)</f>
        <v/>
      </c>
      <c r="C275" s="53" t="str">
        <f>IF(JAN_26!C275="","",JAN_26!C275)</f>
        <v/>
      </c>
      <c r="D275" s="53" t="str">
        <f>IF(OCT_26!A275="","",OCT_26!F275)</f>
        <v/>
      </c>
      <c r="E275" s="61"/>
      <c r="F275" s="53" t="str">
        <f t="shared" si="44"/>
        <v/>
      </c>
      <c r="G275" s="61"/>
      <c r="H275" s="61"/>
      <c r="I275" s="53">
        <f t="shared" si="45"/>
        <v>0</v>
      </c>
      <c r="J275" s="53" t="str">
        <f t="shared" si="46"/>
        <v/>
      </c>
      <c r="K275" s="53">
        <f t="shared" si="47"/>
        <v>0</v>
      </c>
      <c r="L275" s="53">
        <f t="shared" si="48"/>
        <v>0</v>
      </c>
      <c r="M275" s="64">
        <f>IF(A275="",0,(IF(ISNUMBER(SEP_26!G275),SEP_26!G275,0)+IF(ISNUMBER(OCT_26!G275),OCT_26!G275,0)+IF(ISNUMBER(NOV_26!G275),NOV_26!G275,0))/3)</f>
        <v>0</v>
      </c>
      <c r="N275" s="64">
        <f t="shared" si="49"/>
        <v>0</v>
      </c>
      <c r="O275" s="64">
        <f t="shared" si="50"/>
        <v>0</v>
      </c>
      <c r="P275" s="64">
        <f t="shared" si="51"/>
        <v>0</v>
      </c>
      <c r="Q275" s="65" t="str">
        <f t="shared" si="52"/>
        <v/>
      </c>
      <c r="R275" s="66" t="str">
        <f t="shared" si="53"/>
        <v/>
      </c>
      <c r="S275" s="66" t="str">
        <f t="shared" si="54"/>
        <v>N/A</v>
      </c>
      <c r="T275" s="60"/>
    </row>
    <row r="276" spans="1:20" ht="16.5" customHeight="1" x14ac:dyDescent="0.35">
      <c r="A276" s="72" t="str">
        <f>IF(JAN_26!A276="","",JAN_26!A276)</f>
        <v/>
      </c>
      <c r="B276" s="72" t="str">
        <f>IF(JAN_26!B276="","",JAN_26!B276)</f>
        <v/>
      </c>
      <c r="C276" s="55" t="str">
        <f>IF(JAN_26!C276="","",JAN_26!C276)</f>
        <v/>
      </c>
      <c r="D276" s="55" t="str">
        <f>IF(OCT_26!A276="","",OCT_26!F276)</f>
        <v/>
      </c>
      <c r="E276" s="61"/>
      <c r="F276" s="55" t="str">
        <f t="shared" si="44"/>
        <v/>
      </c>
      <c r="G276" s="61"/>
      <c r="H276" s="61"/>
      <c r="I276" s="55">
        <f t="shared" si="45"/>
        <v>0</v>
      </c>
      <c r="J276" s="55" t="str">
        <f t="shared" si="46"/>
        <v/>
      </c>
      <c r="K276" s="55">
        <f t="shared" si="47"/>
        <v>0</v>
      </c>
      <c r="L276" s="55">
        <f t="shared" si="48"/>
        <v>0</v>
      </c>
      <c r="M276" s="67">
        <f>IF(A276="",0,(IF(ISNUMBER(SEP_26!G276),SEP_26!G276,0)+IF(ISNUMBER(OCT_26!G276),OCT_26!G276,0)+IF(ISNUMBER(NOV_26!G276),NOV_26!G276,0))/3)</f>
        <v>0</v>
      </c>
      <c r="N276" s="67">
        <f t="shared" si="49"/>
        <v>0</v>
      </c>
      <c r="O276" s="67">
        <f t="shared" si="50"/>
        <v>0</v>
      </c>
      <c r="P276" s="67">
        <f t="shared" si="51"/>
        <v>0</v>
      </c>
      <c r="Q276" s="68" t="str">
        <f t="shared" si="52"/>
        <v/>
      </c>
      <c r="R276" s="69" t="str">
        <f t="shared" si="53"/>
        <v/>
      </c>
      <c r="S276" s="69" t="str">
        <f t="shared" si="54"/>
        <v>N/A</v>
      </c>
      <c r="T276" s="60"/>
    </row>
    <row r="277" spans="1:20" ht="16.5" customHeight="1" x14ac:dyDescent="0.35">
      <c r="A277" s="71" t="str">
        <f>IF(JAN_26!A277="","",JAN_26!A277)</f>
        <v/>
      </c>
      <c r="B277" s="71" t="str">
        <f>IF(JAN_26!B277="","",JAN_26!B277)</f>
        <v/>
      </c>
      <c r="C277" s="53" t="str">
        <f>IF(JAN_26!C277="","",JAN_26!C277)</f>
        <v/>
      </c>
      <c r="D277" s="53" t="str">
        <f>IF(OCT_26!A277="","",OCT_26!F277)</f>
        <v/>
      </c>
      <c r="E277" s="61"/>
      <c r="F277" s="53" t="str">
        <f t="shared" si="44"/>
        <v/>
      </c>
      <c r="G277" s="61"/>
      <c r="H277" s="61"/>
      <c r="I277" s="53">
        <f t="shared" si="45"/>
        <v>0</v>
      </c>
      <c r="J277" s="53" t="str">
        <f t="shared" si="46"/>
        <v/>
      </c>
      <c r="K277" s="53">
        <f t="shared" si="47"/>
        <v>0</v>
      </c>
      <c r="L277" s="53">
        <f t="shared" si="48"/>
        <v>0</v>
      </c>
      <c r="M277" s="64">
        <f>IF(A277="",0,(IF(ISNUMBER(SEP_26!G277),SEP_26!G277,0)+IF(ISNUMBER(OCT_26!G277),OCT_26!G277,0)+IF(ISNUMBER(NOV_26!G277),NOV_26!G277,0))/3)</f>
        <v>0</v>
      </c>
      <c r="N277" s="64">
        <f t="shared" si="49"/>
        <v>0</v>
      </c>
      <c r="O277" s="64">
        <f t="shared" si="50"/>
        <v>0</v>
      </c>
      <c r="P277" s="64">
        <f t="shared" si="51"/>
        <v>0</v>
      </c>
      <c r="Q277" s="65" t="str">
        <f t="shared" si="52"/>
        <v/>
      </c>
      <c r="R277" s="66" t="str">
        <f t="shared" si="53"/>
        <v/>
      </c>
      <c r="S277" s="66" t="str">
        <f t="shared" si="54"/>
        <v>N/A</v>
      </c>
      <c r="T277" s="60"/>
    </row>
    <row r="278" spans="1:20" ht="16.5" customHeight="1" x14ac:dyDescent="0.35">
      <c r="A278" s="72" t="str">
        <f>IF(JAN_26!A278="","",JAN_26!A278)</f>
        <v/>
      </c>
      <c r="B278" s="72" t="str">
        <f>IF(JAN_26!B278="","",JAN_26!B278)</f>
        <v/>
      </c>
      <c r="C278" s="55" t="str">
        <f>IF(JAN_26!C278="","",JAN_26!C278)</f>
        <v/>
      </c>
      <c r="D278" s="55" t="str">
        <f>IF(OCT_26!A278="","",OCT_26!F278)</f>
        <v/>
      </c>
      <c r="E278" s="61"/>
      <c r="F278" s="55" t="str">
        <f t="shared" si="44"/>
        <v/>
      </c>
      <c r="G278" s="61"/>
      <c r="H278" s="61"/>
      <c r="I278" s="55">
        <f t="shared" si="45"/>
        <v>0</v>
      </c>
      <c r="J278" s="55" t="str">
        <f t="shared" si="46"/>
        <v/>
      </c>
      <c r="K278" s="55">
        <f t="shared" si="47"/>
        <v>0</v>
      </c>
      <c r="L278" s="55">
        <f t="shared" si="48"/>
        <v>0</v>
      </c>
      <c r="M278" s="67">
        <f>IF(A278="",0,(IF(ISNUMBER(SEP_26!G278),SEP_26!G278,0)+IF(ISNUMBER(OCT_26!G278),OCT_26!G278,0)+IF(ISNUMBER(NOV_26!G278),NOV_26!G278,0))/3)</f>
        <v>0</v>
      </c>
      <c r="N278" s="67">
        <f t="shared" si="49"/>
        <v>0</v>
      </c>
      <c r="O278" s="67">
        <f t="shared" si="50"/>
        <v>0</v>
      </c>
      <c r="P278" s="67">
        <f t="shared" si="51"/>
        <v>0</v>
      </c>
      <c r="Q278" s="68" t="str">
        <f t="shared" si="52"/>
        <v/>
      </c>
      <c r="R278" s="69" t="str">
        <f t="shared" si="53"/>
        <v/>
      </c>
      <c r="S278" s="69" t="str">
        <f t="shared" si="54"/>
        <v>N/A</v>
      </c>
      <c r="T278" s="60"/>
    </row>
    <row r="279" spans="1:20" ht="16.5" customHeight="1" x14ac:dyDescent="0.35">
      <c r="A279" s="71" t="str">
        <f>IF(JAN_26!A279="","",JAN_26!A279)</f>
        <v/>
      </c>
      <c r="B279" s="71" t="str">
        <f>IF(JAN_26!B279="","",JAN_26!B279)</f>
        <v/>
      </c>
      <c r="C279" s="53" t="str">
        <f>IF(JAN_26!C279="","",JAN_26!C279)</f>
        <v/>
      </c>
      <c r="D279" s="53" t="str">
        <f>IF(OCT_26!A279="","",OCT_26!F279)</f>
        <v/>
      </c>
      <c r="E279" s="61"/>
      <c r="F279" s="53" t="str">
        <f t="shared" si="44"/>
        <v/>
      </c>
      <c r="G279" s="61"/>
      <c r="H279" s="61"/>
      <c r="I279" s="53">
        <f t="shared" si="45"/>
        <v>0</v>
      </c>
      <c r="J279" s="53" t="str">
        <f t="shared" si="46"/>
        <v/>
      </c>
      <c r="K279" s="53">
        <f t="shared" si="47"/>
        <v>0</v>
      </c>
      <c r="L279" s="53">
        <f t="shared" si="48"/>
        <v>0</v>
      </c>
      <c r="M279" s="64">
        <f>IF(A279="",0,(IF(ISNUMBER(SEP_26!G279),SEP_26!G279,0)+IF(ISNUMBER(OCT_26!G279),OCT_26!G279,0)+IF(ISNUMBER(NOV_26!G279),NOV_26!G279,0))/3)</f>
        <v>0</v>
      </c>
      <c r="N279" s="64">
        <f t="shared" si="49"/>
        <v>0</v>
      </c>
      <c r="O279" s="64">
        <f t="shared" si="50"/>
        <v>0</v>
      </c>
      <c r="P279" s="64">
        <f t="shared" si="51"/>
        <v>0</v>
      </c>
      <c r="Q279" s="65" t="str">
        <f t="shared" si="52"/>
        <v/>
      </c>
      <c r="R279" s="66" t="str">
        <f t="shared" si="53"/>
        <v/>
      </c>
      <c r="S279" s="66" t="str">
        <f t="shared" si="54"/>
        <v>N/A</v>
      </c>
      <c r="T279" s="60"/>
    </row>
    <row r="280" spans="1:20" ht="16.5" customHeight="1" x14ac:dyDescent="0.35">
      <c r="A280" s="72" t="str">
        <f>IF(JAN_26!A280="","",JAN_26!A280)</f>
        <v/>
      </c>
      <c r="B280" s="72" t="str">
        <f>IF(JAN_26!B280="","",JAN_26!B280)</f>
        <v/>
      </c>
      <c r="C280" s="55" t="str">
        <f>IF(JAN_26!C280="","",JAN_26!C280)</f>
        <v/>
      </c>
      <c r="D280" s="55" t="str">
        <f>IF(OCT_26!A280="","",OCT_26!F280)</f>
        <v/>
      </c>
      <c r="E280" s="61"/>
      <c r="F280" s="55" t="str">
        <f t="shared" si="44"/>
        <v/>
      </c>
      <c r="G280" s="61"/>
      <c r="H280" s="61"/>
      <c r="I280" s="55">
        <f t="shared" si="45"/>
        <v>0</v>
      </c>
      <c r="J280" s="55" t="str">
        <f t="shared" si="46"/>
        <v/>
      </c>
      <c r="K280" s="55">
        <f t="shared" si="47"/>
        <v>0</v>
      </c>
      <c r="L280" s="55">
        <f t="shared" si="48"/>
        <v>0</v>
      </c>
      <c r="M280" s="67">
        <f>IF(A280="",0,(IF(ISNUMBER(SEP_26!G280),SEP_26!G280,0)+IF(ISNUMBER(OCT_26!G280),OCT_26!G280,0)+IF(ISNUMBER(NOV_26!G280),NOV_26!G280,0))/3)</f>
        <v>0</v>
      </c>
      <c r="N280" s="67">
        <f t="shared" si="49"/>
        <v>0</v>
      </c>
      <c r="O280" s="67">
        <f t="shared" si="50"/>
        <v>0</v>
      </c>
      <c r="P280" s="67">
        <f t="shared" si="51"/>
        <v>0</v>
      </c>
      <c r="Q280" s="68" t="str">
        <f t="shared" si="52"/>
        <v/>
      </c>
      <c r="R280" s="69" t="str">
        <f t="shared" si="53"/>
        <v/>
      </c>
      <c r="S280" s="69" t="str">
        <f t="shared" si="54"/>
        <v>N/A</v>
      </c>
      <c r="T280" s="60"/>
    </row>
    <row r="281" spans="1:20" ht="16.5" customHeight="1" x14ac:dyDescent="0.35">
      <c r="A281" s="71" t="str">
        <f>IF(JAN_26!A281="","",JAN_26!A281)</f>
        <v/>
      </c>
      <c r="B281" s="71" t="str">
        <f>IF(JAN_26!B281="","",JAN_26!B281)</f>
        <v/>
      </c>
      <c r="C281" s="53" t="str">
        <f>IF(JAN_26!C281="","",JAN_26!C281)</f>
        <v/>
      </c>
      <c r="D281" s="53" t="str">
        <f>IF(OCT_26!A281="","",OCT_26!F281)</f>
        <v/>
      </c>
      <c r="E281" s="61"/>
      <c r="F281" s="53" t="str">
        <f t="shared" si="44"/>
        <v/>
      </c>
      <c r="G281" s="61"/>
      <c r="H281" s="61"/>
      <c r="I281" s="53">
        <f t="shared" si="45"/>
        <v>0</v>
      </c>
      <c r="J281" s="53" t="str">
        <f t="shared" si="46"/>
        <v/>
      </c>
      <c r="K281" s="53">
        <f t="shared" si="47"/>
        <v>0</v>
      </c>
      <c r="L281" s="53">
        <f t="shared" si="48"/>
        <v>0</v>
      </c>
      <c r="M281" s="64">
        <f>IF(A281="",0,(IF(ISNUMBER(SEP_26!G281),SEP_26!G281,0)+IF(ISNUMBER(OCT_26!G281),OCT_26!G281,0)+IF(ISNUMBER(NOV_26!G281),NOV_26!G281,0))/3)</f>
        <v>0</v>
      </c>
      <c r="N281" s="64">
        <f t="shared" si="49"/>
        <v>0</v>
      </c>
      <c r="O281" s="64">
        <f t="shared" si="50"/>
        <v>0</v>
      </c>
      <c r="P281" s="64">
        <f t="shared" si="51"/>
        <v>0</v>
      </c>
      <c r="Q281" s="65" t="str">
        <f t="shared" si="52"/>
        <v/>
      </c>
      <c r="R281" s="66" t="str">
        <f t="shared" si="53"/>
        <v/>
      </c>
      <c r="S281" s="66" t="str">
        <f t="shared" si="54"/>
        <v>N/A</v>
      </c>
      <c r="T281" s="60"/>
    </row>
    <row r="282" spans="1:20" ht="16.5" customHeight="1" x14ac:dyDescent="0.35">
      <c r="A282" s="72" t="str">
        <f>IF(JAN_26!A282="","",JAN_26!A282)</f>
        <v/>
      </c>
      <c r="B282" s="72" t="str">
        <f>IF(JAN_26!B282="","",JAN_26!B282)</f>
        <v/>
      </c>
      <c r="C282" s="55" t="str">
        <f>IF(JAN_26!C282="","",JAN_26!C282)</f>
        <v/>
      </c>
      <c r="D282" s="55" t="str">
        <f>IF(OCT_26!A282="","",OCT_26!F282)</f>
        <v/>
      </c>
      <c r="E282" s="61"/>
      <c r="F282" s="55" t="str">
        <f t="shared" si="44"/>
        <v/>
      </c>
      <c r="G282" s="61"/>
      <c r="H282" s="61"/>
      <c r="I282" s="55">
        <f t="shared" si="45"/>
        <v>0</v>
      </c>
      <c r="J282" s="55" t="str">
        <f t="shared" si="46"/>
        <v/>
      </c>
      <c r="K282" s="55">
        <f t="shared" si="47"/>
        <v>0</v>
      </c>
      <c r="L282" s="55">
        <f t="shared" si="48"/>
        <v>0</v>
      </c>
      <c r="M282" s="67">
        <f>IF(A282="",0,(IF(ISNUMBER(SEP_26!G282),SEP_26!G282,0)+IF(ISNUMBER(OCT_26!G282),OCT_26!G282,0)+IF(ISNUMBER(NOV_26!G282),NOV_26!G282,0))/3)</f>
        <v>0</v>
      </c>
      <c r="N282" s="67">
        <f t="shared" si="49"/>
        <v>0</v>
      </c>
      <c r="O282" s="67">
        <f t="shared" si="50"/>
        <v>0</v>
      </c>
      <c r="P282" s="67">
        <f t="shared" si="51"/>
        <v>0</v>
      </c>
      <c r="Q282" s="68" t="str">
        <f t="shared" si="52"/>
        <v/>
      </c>
      <c r="R282" s="69" t="str">
        <f t="shared" si="53"/>
        <v/>
      </c>
      <c r="S282" s="69" t="str">
        <f t="shared" si="54"/>
        <v>N/A</v>
      </c>
      <c r="T282" s="60"/>
    </row>
    <row r="283" spans="1:20" ht="16.5" customHeight="1" x14ac:dyDescent="0.35">
      <c r="A283" s="71" t="str">
        <f>IF(JAN_26!A283="","",JAN_26!A283)</f>
        <v/>
      </c>
      <c r="B283" s="71" t="str">
        <f>IF(JAN_26!B283="","",JAN_26!B283)</f>
        <v/>
      </c>
      <c r="C283" s="53" t="str">
        <f>IF(JAN_26!C283="","",JAN_26!C283)</f>
        <v/>
      </c>
      <c r="D283" s="53" t="str">
        <f>IF(OCT_26!A283="","",OCT_26!F283)</f>
        <v/>
      </c>
      <c r="E283" s="61"/>
      <c r="F283" s="53" t="str">
        <f t="shared" si="44"/>
        <v/>
      </c>
      <c r="G283" s="61"/>
      <c r="H283" s="61"/>
      <c r="I283" s="53">
        <f t="shared" si="45"/>
        <v>0</v>
      </c>
      <c r="J283" s="53" t="str">
        <f t="shared" si="46"/>
        <v/>
      </c>
      <c r="K283" s="53">
        <f t="shared" si="47"/>
        <v>0</v>
      </c>
      <c r="L283" s="53">
        <f t="shared" si="48"/>
        <v>0</v>
      </c>
      <c r="M283" s="64">
        <f>IF(A283="",0,(IF(ISNUMBER(SEP_26!G283),SEP_26!G283,0)+IF(ISNUMBER(OCT_26!G283),OCT_26!G283,0)+IF(ISNUMBER(NOV_26!G283),NOV_26!G283,0))/3)</f>
        <v>0</v>
      </c>
      <c r="N283" s="64">
        <f t="shared" si="49"/>
        <v>0</v>
      </c>
      <c r="O283" s="64">
        <f t="shared" si="50"/>
        <v>0</v>
      </c>
      <c r="P283" s="64">
        <f t="shared" si="51"/>
        <v>0</v>
      </c>
      <c r="Q283" s="65" t="str">
        <f t="shared" si="52"/>
        <v/>
      </c>
      <c r="R283" s="66" t="str">
        <f t="shared" si="53"/>
        <v/>
      </c>
      <c r="S283" s="66" t="str">
        <f t="shared" si="54"/>
        <v>N/A</v>
      </c>
      <c r="T283" s="60"/>
    </row>
    <row r="284" spans="1:20" ht="16.5" customHeight="1" x14ac:dyDescent="0.35">
      <c r="A284" s="72" t="str">
        <f>IF(JAN_26!A284="","",JAN_26!A284)</f>
        <v/>
      </c>
      <c r="B284" s="72" t="str">
        <f>IF(JAN_26!B284="","",JAN_26!B284)</f>
        <v/>
      </c>
      <c r="C284" s="55" t="str">
        <f>IF(JAN_26!C284="","",JAN_26!C284)</f>
        <v/>
      </c>
      <c r="D284" s="55" t="str">
        <f>IF(OCT_26!A284="","",OCT_26!F284)</f>
        <v/>
      </c>
      <c r="E284" s="61"/>
      <c r="F284" s="55" t="str">
        <f t="shared" si="44"/>
        <v/>
      </c>
      <c r="G284" s="61"/>
      <c r="H284" s="61"/>
      <c r="I284" s="55">
        <f t="shared" si="45"/>
        <v>0</v>
      </c>
      <c r="J284" s="55" t="str">
        <f t="shared" si="46"/>
        <v/>
      </c>
      <c r="K284" s="55">
        <f t="shared" si="47"/>
        <v>0</v>
      </c>
      <c r="L284" s="55">
        <f t="shared" si="48"/>
        <v>0</v>
      </c>
      <c r="M284" s="67">
        <f>IF(A284="",0,(IF(ISNUMBER(SEP_26!G284),SEP_26!G284,0)+IF(ISNUMBER(OCT_26!G284),OCT_26!G284,0)+IF(ISNUMBER(NOV_26!G284),NOV_26!G284,0))/3)</f>
        <v>0</v>
      </c>
      <c r="N284" s="67">
        <f t="shared" si="49"/>
        <v>0</v>
      </c>
      <c r="O284" s="67">
        <f t="shared" si="50"/>
        <v>0</v>
      </c>
      <c r="P284" s="67">
        <f t="shared" si="51"/>
        <v>0</v>
      </c>
      <c r="Q284" s="68" t="str">
        <f t="shared" si="52"/>
        <v/>
      </c>
      <c r="R284" s="69" t="str">
        <f t="shared" si="53"/>
        <v/>
      </c>
      <c r="S284" s="69" t="str">
        <f t="shared" si="54"/>
        <v>N/A</v>
      </c>
      <c r="T284" s="60"/>
    </row>
    <row r="285" spans="1:20" ht="16.5" customHeight="1" x14ac:dyDescent="0.35">
      <c r="A285" s="71" t="str">
        <f>IF(JAN_26!A285="","",JAN_26!A285)</f>
        <v/>
      </c>
      <c r="B285" s="71" t="str">
        <f>IF(JAN_26!B285="","",JAN_26!B285)</f>
        <v/>
      </c>
      <c r="C285" s="53" t="str">
        <f>IF(JAN_26!C285="","",JAN_26!C285)</f>
        <v/>
      </c>
      <c r="D285" s="53" t="str">
        <f>IF(OCT_26!A285="","",OCT_26!F285)</f>
        <v/>
      </c>
      <c r="E285" s="61"/>
      <c r="F285" s="53" t="str">
        <f t="shared" si="44"/>
        <v/>
      </c>
      <c r="G285" s="61"/>
      <c r="H285" s="61"/>
      <c r="I285" s="53">
        <f t="shared" si="45"/>
        <v>0</v>
      </c>
      <c r="J285" s="53" t="str">
        <f t="shared" si="46"/>
        <v/>
      </c>
      <c r="K285" s="53">
        <f t="shared" si="47"/>
        <v>0</v>
      </c>
      <c r="L285" s="53">
        <f t="shared" si="48"/>
        <v>0</v>
      </c>
      <c r="M285" s="64">
        <f>IF(A285="",0,(IF(ISNUMBER(SEP_26!G285),SEP_26!G285,0)+IF(ISNUMBER(OCT_26!G285),OCT_26!G285,0)+IF(ISNUMBER(NOV_26!G285),NOV_26!G285,0))/3)</f>
        <v>0</v>
      </c>
      <c r="N285" s="64">
        <f t="shared" si="49"/>
        <v>0</v>
      </c>
      <c r="O285" s="64">
        <f t="shared" si="50"/>
        <v>0</v>
      </c>
      <c r="P285" s="64">
        <f t="shared" si="51"/>
        <v>0</v>
      </c>
      <c r="Q285" s="65" t="str">
        <f t="shared" si="52"/>
        <v/>
      </c>
      <c r="R285" s="66" t="str">
        <f t="shared" si="53"/>
        <v/>
      </c>
      <c r="S285" s="66" t="str">
        <f t="shared" si="54"/>
        <v>N/A</v>
      </c>
      <c r="T285" s="60"/>
    </row>
    <row r="286" spans="1:20" ht="16.5" customHeight="1" x14ac:dyDescent="0.35">
      <c r="A286" s="72" t="str">
        <f>IF(JAN_26!A286="","",JAN_26!A286)</f>
        <v/>
      </c>
      <c r="B286" s="72" t="str">
        <f>IF(JAN_26!B286="","",JAN_26!B286)</f>
        <v/>
      </c>
      <c r="C286" s="55" t="str">
        <f>IF(JAN_26!C286="","",JAN_26!C286)</f>
        <v/>
      </c>
      <c r="D286" s="55" t="str">
        <f>IF(OCT_26!A286="","",OCT_26!F286)</f>
        <v/>
      </c>
      <c r="E286" s="61"/>
      <c r="F286" s="55" t="str">
        <f t="shared" si="44"/>
        <v/>
      </c>
      <c r="G286" s="61"/>
      <c r="H286" s="61"/>
      <c r="I286" s="55">
        <f t="shared" si="45"/>
        <v>0</v>
      </c>
      <c r="J286" s="55" t="str">
        <f t="shared" si="46"/>
        <v/>
      </c>
      <c r="K286" s="55">
        <f t="shared" si="47"/>
        <v>0</v>
      </c>
      <c r="L286" s="55">
        <f t="shared" si="48"/>
        <v>0</v>
      </c>
      <c r="M286" s="67">
        <f>IF(A286="",0,(IF(ISNUMBER(SEP_26!G286),SEP_26!G286,0)+IF(ISNUMBER(OCT_26!G286),OCT_26!G286,0)+IF(ISNUMBER(NOV_26!G286),NOV_26!G286,0))/3)</f>
        <v>0</v>
      </c>
      <c r="N286" s="67">
        <f t="shared" si="49"/>
        <v>0</v>
      </c>
      <c r="O286" s="67">
        <f t="shared" si="50"/>
        <v>0</v>
      </c>
      <c r="P286" s="67">
        <f t="shared" si="51"/>
        <v>0</v>
      </c>
      <c r="Q286" s="68" t="str">
        <f t="shared" si="52"/>
        <v/>
      </c>
      <c r="R286" s="69" t="str">
        <f t="shared" si="53"/>
        <v/>
      </c>
      <c r="S286" s="69" t="str">
        <f t="shared" si="54"/>
        <v>N/A</v>
      </c>
      <c r="T286" s="60"/>
    </row>
    <row r="287" spans="1:20" ht="16.5" customHeight="1" x14ac:dyDescent="0.35">
      <c r="A287" s="71" t="str">
        <f>IF(JAN_26!A287="","",JAN_26!A287)</f>
        <v/>
      </c>
      <c r="B287" s="71" t="str">
        <f>IF(JAN_26!B287="","",JAN_26!B287)</f>
        <v/>
      </c>
      <c r="C287" s="53" t="str">
        <f>IF(JAN_26!C287="","",JAN_26!C287)</f>
        <v/>
      </c>
      <c r="D287" s="53" t="str">
        <f>IF(OCT_26!A287="","",OCT_26!F287)</f>
        <v/>
      </c>
      <c r="E287" s="61"/>
      <c r="F287" s="53" t="str">
        <f t="shared" si="44"/>
        <v/>
      </c>
      <c r="G287" s="61"/>
      <c r="H287" s="61"/>
      <c r="I287" s="53">
        <f t="shared" si="45"/>
        <v>0</v>
      </c>
      <c r="J287" s="53" t="str">
        <f t="shared" si="46"/>
        <v/>
      </c>
      <c r="K287" s="53">
        <f t="shared" si="47"/>
        <v>0</v>
      </c>
      <c r="L287" s="53">
        <f t="shared" si="48"/>
        <v>0</v>
      </c>
      <c r="M287" s="64">
        <f>IF(A287="",0,(IF(ISNUMBER(SEP_26!G287),SEP_26!G287,0)+IF(ISNUMBER(OCT_26!G287),OCT_26!G287,0)+IF(ISNUMBER(NOV_26!G287),NOV_26!G287,0))/3)</f>
        <v>0</v>
      </c>
      <c r="N287" s="64">
        <f t="shared" si="49"/>
        <v>0</v>
      </c>
      <c r="O287" s="64">
        <f t="shared" si="50"/>
        <v>0</v>
      </c>
      <c r="P287" s="64">
        <f t="shared" si="51"/>
        <v>0</v>
      </c>
      <c r="Q287" s="65" t="str">
        <f t="shared" si="52"/>
        <v/>
      </c>
      <c r="R287" s="66" t="str">
        <f t="shared" si="53"/>
        <v/>
      </c>
      <c r="S287" s="66" t="str">
        <f t="shared" si="54"/>
        <v>N/A</v>
      </c>
      <c r="T287" s="60"/>
    </row>
    <row r="288" spans="1:20" ht="16.5" customHeight="1" x14ac:dyDescent="0.35">
      <c r="A288" s="72" t="str">
        <f>IF(JAN_26!A288="","",JAN_26!A288)</f>
        <v/>
      </c>
      <c r="B288" s="72" t="str">
        <f>IF(JAN_26!B288="","",JAN_26!B288)</f>
        <v/>
      </c>
      <c r="C288" s="55" t="str">
        <f>IF(JAN_26!C288="","",JAN_26!C288)</f>
        <v/>
      </c>
      <c r="D288" s="55" t="str">
        <f>IF(OCT_26!A288="","",OCT_26!F288)</f>
        <v/>
      </c>
      <c r="E288" s="61"/>
      <c r="F288" s="55" t="str">
        <f t="shared" si="44"/>
        <v/>
      </c>
      <c r="G288" s="61"/>
      <c r="H288" s="61"/>
      <c r="I288" s="55">
        <f t="shared" si="45"/>
        <v>0</v>
      </c>
      <c r="J288" s="55" t="str">
        <f t="shared" si="46"/>
        <v/>
      </c>
      <c r="K288" s="55">
        <f t="shared" si="47"/>
        <v>0</v>
      </c>
      <c r="L288" s="55">
        <f t="shared" si="48"/>
        <v>0</v>
      </c>
      <c r="M288" s="67">
        <f>IF(A288="",0,(IF(ISNUMBER(SEP_26!G288),SEP_26!G288,0)+IF(ISNUMBER(OCT_26!G288),OCT_26!G288,0)+IF(ISNUMBER(NOV_26!G288),NOV_26!G288,0))/3)</f>
        <v>0</v>
      </c>
      <c r="N288" s="67">
        <f t="shared" si="49"/>
        <v>0</v>
      </c>
      <c r="O288" s="67">
        <f t="shared" si="50"/>
        <v>0</v>
      </c>
      <c r="P288" s="67">
        <f t="shared" si="51"/>
        <v>0</v>
      </c>
      <c r="Q288" s="68" t="str">
        <f t="shared" si="52"/>
        <v/>
      </c>
      <c r="R288" s="69" t="str">
        <f t="shared" si="53"/>
        <v/>
      </c>
      <c r="S288" s="69" t="str">
        <f t="shared" si="54"/>
        <v>N/A</v>
      </c>
      <c r="T288" s="60"/>
    </row>
    <row r="289" spans="1:20" ht="16.5" customHeight="1" x14ac:dyDescent="0.35">
      <c r="A289" s="71" t="str">
        <f>IF(JAN_26!A289="","",JAN_26!A289)</f>
        <v/>
      </c>
      <c r="B289" s="71" t="str">
        <f>IF(JAN_26!B289="","",JAN_26!B289)</f>
        <v/>
      </c>
      <c r="C289" s="53" t="str">
        <f>IF(JAN_26!C289="","",JAN_26!C289)</f>
        <v/>
      </c>
      <c r="D289" s="53" t="str">
        <f>IF(OCT_26!A289="","",OCT_26!F289)</f>
        <v/>
      </c>
      <c r="E289" s="61"/>
      <c r="F289" s="53" t="str">
        <f t="shared" si="44"/>
        <v/>
      </c>
      <c r="G289" s="61"/>
      <c r="H289" s="61"/>
      <c r="I289" s="53">
        <f t="shared" si="45"/>
        <v>0</v>
      </c>
      <c r="J289" s="53" t="str">
        <f t="shared" si="46"/>
        <v/>
      </c>
      <c r="K289" s="53">
        <f t="shared" si="47"/>
        <v>0</v>
      </c>
      <c r="L289" s="53">
        <f t="shared" si="48"/>
        <v>0</v>
      </c>
      <c r="M289" s="64">
        <f>IF(A289="",0,(IF(ISNUMBER(SEP_26!G289),SEP_26!G289,0)+IF(ISNUMBER(OCT_26!G289),OCT_26!G289,0)+IF(ISNUMBER(NOV_26!G289),NOV_26!G289,0))/3)</f>
        <v>0</v>
      </c>
      <c r="N289" s="64">
        <f t="shared" si="49"/>
        <v>0</v>
      </c>
      <c r="O289" s="64">
        <f t="shared" si="50"/>
        <v>0</v>
      </c>
      <c r="P289" s="64">
        <f t="shared" si="51"/>
        <v>0</v>
      </c>
      <c r="Q289" s="65" t="str">
        <f t="shared" si="52"/>
        <v/>
      </c>
      <c r="R289" s="66" t="str">
        <f t="shared" si="53"/>
        <v/>
      </c>
      <c r="S289" s="66" t="str">
        <f t="shared" si="54"/>
        <v>N/A</v>
      </c>
      <c r="T289" s="60"/>
    </row>
    <row r="290" spans="1:20" ht="16.5" customHeight="1" x14ac:dyDescent="0.35">
      <c r="A290" s="72" t="str">
        <f>IF(JAN_26!A290="","",JAN_26!A290)</f>
        <v/>
      </c>
      <c r="B290" s="72" t="str">
        <f>IF(JAN_26!B290="","",JAN_26!B290)</f>
        <v/>
      </c>
      <c r="C290" s="55" t="str">
        <f>IF(JAN_26!C290="","",JAN_26!C290)</f>
        <v/>
      </c>
      <c r="D290" s="55" t="str">
        <f>IF(OCT_26!A290="","",OCT_26!F290)</f>
        <v/>
      </c>
      <c r="E290" s="61"/>
      <c r="F290" s="55" t="str">
        <f t="shared" si="44"/>
        <v/>
      </c>
      <c r="G290" s="61"/>
      <c r="H290" s="61"/>
      <c r="I290" s="55">
        <f t="shared" si="45"/>
        <v>0</v>
      </c>
      <c r="J290" s="55" t="str">
        <f t="shared" si="46"/>
        <v/>
      </c>
      <c r="K290" s="55">
        <f t="shared" si="47"/>
        <v>0</v>
      </c>
      <c r="L290" s="55">
        <f t="shared" si="48"/>
        <v>0</v>
      </c>
      <c r="M290" s="67">
        <f>IF(A290="",0,(IF(ISNUMBER(SEP_26!G290),SEP_26!G290,0)+IF(ISNUMBER(OCT_26!G290),OCT_26!G290,0)+IF(ISNUMBER(NOV_26!G290),NOV_26!G290,0))/3)</f>
        <v>0</v>
      </c>
      <c r="N290" s="67">
        <f t="shared" si="49"/>
        <v>0</v>
      </c>
      <c r="O290" s="67">
        <f t="shared" si="50"/>
        <v>0</v>
      </c>
      <c r="P290" s="67">
        <f t="shared" si="51"/>
        <v>0</v>
      </c>
      <c r="Q290" s="68" t="str">
        <f t="shared" si="52"/>
        <v/>
      </c>
      <c r="R290" s="69" t="str">
        <f t="shared" si="53"/>
        <v/>
      </c>
      <c r="S290" s="69" t="str">
        <f t="shared" si="54"/>
        <v>N/A</v>
      </c>
      <c r="T290" s="60"/>
    </row>
    <row r="291" spans="1:20" ht="16.5" customHeight="1" x14ac:dyDescent="0.35">
      <c r="A291" s="71" t="str">
        <f>IF(JAN_26!A291="","",JAN_26!A291)</f>
        <v/>
      </c>
      <c r="B291" s="71" t="str">
        <f>IF(JAN_26!B291="","",JAN_26!B291)</f>
        <v/>
      </c>
      <c r="C291" s="53" t="str">
        <f>IF(JAN_26!C291="","",JAN_26!C291)</f>
        <v/>
      </c>
      <c r="D291" s="53" t="str">
        <f>IF(OCT_26!A291="","",OCT_26!F291)</f>
        <v/>
      </c>
      <c r="E291" s="61"/>
      <c r="F291" s="53" t="str">
        <f t="shared" si="44"/>
        <v/>
      </c>
      <c r="G291" s="61"/>
      <c r="H291" s="61"/>
      <c r="I291" s="53">
        <f t="shared" si="45"/>
        <v>0</v>
      </c>
      <c r="J291" s="53" t="str">
        <f t="shared" si="46"/>
        <v/>
      </c>
      <c r="K291" s="53">
        <f t="shared" si="47"/>
        <v>0</v>
      </c>
      <c r="L291" s="53">
        <f t="shared" si="48"/>
        <v>0</v>
      </c>
      <c r="M291" s="64">
        <f>IF(A291="",0,(IF(ISNUMBER(SEP_26!G291),SEP_26!G291,0)+IF(ISNUMBER(OCT_26!G291),OCT_26!G291,0)+IF(ISNUMBER(NOV_26!G291),NOV_26!G291,0))/3)</f>
        <v>0</v>
      </c>
      <c r="N291" s="64">
        <f t="shared" si="49"/>
        <v>0</v>
      </c>
      <c r="O291" s="64">
        <f t="shared" si="50"/>
        <v>0</v>
      </c>
      <c r="P291" s="64">
        <f t="shared" si="51"/>
        <v>0</v>
      </c>
      <c r="Q291" s="65" t="str">
        <f t="shared" si="52"/>
        <v/>
      </c>
      <c r="R291" s="66" t="str">
        <f t="shared" si="53"/>
        <v/>
      </c>
      <c r="S291" s="66" t="str">
        <f t="shared" si="54"/>
        <v>N/A</v>
      </c>
      <c r="T291" s="60"/>
    </row>
    <row r="292" spans="1:20" ht="16.5" customHeight="1" x14ac:dyDescent="0.35">
      <c r="A292" s="72" t="str">
        <f>IF(JAN_26!A292="","",JAN_26!A292)</f>
        <v/>
      </c>
      <c r="B292" s="72" t="str">
        <f>IF(JAN_26!B292="","",JAN_26!B292)</f>
        <v/>
      </c>
      <c r="C292" s="55" t="str">
        <f>IF(JAN_26!C292="","",JAN_26!C292)</f>
        <v/>
      </c>
      <c r="D292" s="55" t="str">
        <f>IF(OCT_26!A292="","",OCT_26!F292)</f>
        <v/>
      </c>
      <c r="E292" s="61"/>
      <c r="F292" s="55" t="str">
        <f t="shared" si="44"/>
        <v/>
      </c>
      <c r="G292" s="61"/>
      <c r="H292" s="61"/>
      <c r="I292" s="55">
        <f t="shared" si="45"/>
        <v>0</v>
      </c>
      <c r="J292" s="55" t="str">
        <f t="shared" si="46"/>
        <v/>
      </c>
      <c r="K292" s="55">
        <f t="shared" si="47"/>
        <v>0</v>
      </c>
      <c r="L292" s="55">
        <f t="shared" si="48"/>
        <v>0</v>
      </c>
      <c r="M292" s="67">
        <f>IF(A292="",0,(IF(ISNUMBER(SEP_26!G292),SEP_26!G292,0)+IF(ISNUMBER(OCT_26!G292),OCT_26!G292,0)+IF(ISNUMBER(NOV_26!G292),NOV_26!G292,0))/3)</f>
        <v>0</v>
      </c>
      <c r="N292" s="67">
        <f t="shared" si="49"/>
        <v>0</v>
      </c>
      <c r="O292" s="67">
        <f t="shared" si="50"/>
        <v>0</v>
      </c>
      <c r="P292" s="67">
        <f t="shared" si="51"/>
        <v>0</v>
      </c>
      <c r="Q292" s="68" t="str">
        <f t="shared" si="52"/>
        <v/>
      </c>
      <c r="R292" s="69" t="str">
        <f t="shared" si="53"/>
        <v/>
      </c>
      <c r="S292" s="69" t="str">
        <f t="shared" si="54"/>
        <v>N/A</v>
      </c>
      <c r="T292" s="60"/>
    </row>
    <row r="293" spans="1:20" ht="16.5" customHeight="1" x14ac:dyDescent="0.35">
      <c r="A293" s="71" t="str">
        <f>IF(JAN_26!A293="","",JAN_26!A293)</f>
        <v/>
      </c>
      <c r="B293" s="71" t="str">
        <f>IF(JAN_26!B293="","",JAN_26!B293)</f>
        <v/>
      </c>
      <c r="C293" s="53" t="str">
        <f>IF(JAN_26!C293="","",JAN_26!C293)</f>
        <v/>
      </c>
      <c r="D293" s="53" t="str">
        <f>IF(OCT_26!A293="","",OCT_26!F293)</f>
        <v/>
      </c>
      <c r="E293" s="61"/>
      <c r="F293" s="53" t="str">
        <f t="shared" si="44"/>
        <v/>
      </c>
      <c r="G293" s="61"/>
      <c r="H293" s="61"/>
      <c r="I293" s="53">
        <f t="shared" si="45"/>
        <v>0</v>
      </c>
      <c r="J293" s="53" t="str">
        <f t="shared" si="46"/>
        <v/>
      </c>
      <c r="K293" s="53">
        <f t="shared" si="47"/>
        <v>0</v>
      </c>
      <c r="L293" s="53">
        <f t="shared" si="48"/>
        <v>0</v>
      </c>
      <c r="M293" s="64">
        <f>IF(A293="",0,(IF(ISNUMBER(SEP_26!G293),SEP_26!G293,0)+IF(ISNUMBER(OCT_26!G293),OCT_26!G293,0)+IF(ISNUMBER(NOV_26!G293),NOV_26!G293,0))/3)</f>
        <v>0</v>
      </c>
      <c r="N293" s="64">
        <f t="shared" si="49"/>
        <v>0</v>
      </c>
      <c r="O293" s="64">
        <f t="shared" si="50"/>
        <v>0</v>
      </c>
      <c r="P293" s="64">
        <f t="shared" si="51"/>
        <v>0</v>
      </c>
      <c r="Q293" s="65" t="str">
        <f t="shared" si="52"/>
        <v/>
      </c>
      <c r="R293" s="66" t="str">
        <f t="shared" si="53"/>
        <v/>
      </c>
      <c r="S293" s="66" t="str">
        <f t="shared" si="54"/>
        <v>N/A</v>
      </c>
      <c r="T293" s="60"/>
    </row>
    <row r="294" spans="1:20" ht="16.5" customHeight="1" x14ac:dyDescent="0.35">
      <c r="A294" s="72" t="str">
        <f>IF(JAN_26!A294="","",JAN_26!A294)</f>
        <v/>
      </c>
      <c r="B294" s="72" t="str">
        <f>IF(JAN_26!B294="","",JAN_26!B294)</f>
        <v/>
      </c>
      <c r="C294" s="55" t="str">
        <f>IF(JAN_26!C294="","",JAN_26!C294)</f>
        <v/>
      </c>
      <c r="D294" s="55" t="str">
        <f>IF(OCT_26!A294="","",OCT_26!F294)</f>
        <v/>
      </c>
      <c r="E294" s="61"/>
      <c r="F294" s="55" t="str">
        <f t="shared" si="44"/>
        <v/>
      </c>
      <c r="G294" s="61"/>
      <c r="H294" s="61"/>
      <c r="I294" s="55">
        <f t="shared" si="45"/>
        <v>0</v>
      </c>
      <c r="J294" s="55" t="str">
        <f t="shared" si="46"/>
        <v/>
      </c>
      <c r="K294" s="55">
        <f t="shared" si="47"/>
        <v>0</v>
      </c>
      <c r="L294" s="55">
        <f t="shared" si="48"/>
        <v>0</v>
      </c>
      <c r="M294" s="67">
        <f>IF(A294="",0,(IF(ISNUMBER(SEP_26!G294),SEP_26!G294,0)+IF(ISNUMBER(OCT_26!G294),OCT_26!G294,0)+IF(ISNUMBER(NOV_26!G294),NOV_26!G294,0))/3)</f>
        <v>0</v>
      </c>
      <c r="N294" s="67">
        <f t="shared" si="49"/>
        <v>0</v>
      </c>
      <c r="O294" s="67">
        <f t="shared" si="50"/>
        <v>0</v>
      </c>
      <c r="P294" s="67">
        <f t="shared" si="51"/>
        <v>0</v>
      </c>
      <c r="Q294" s="68" t="str">
        <f t="shared" si="52"/>
        <v/>
      </c>
      <c r="R294" s="69" t="str">
        <f t="shared" si="53"/>
        <v/>
      </c>
      <c r="S294" s="69" t="str">
        <f t="shared" si="54"/>
        <v>N/A</v>
      </c>
      <c r="T294" s="60"/>
    </row>
    <row r="295" spans="1:20" ht="16.5" customHeight="1" x14ac:dyDescent="0.35">
      <c r="A295" s="71" t="str">
        <f>IF(JAN_26!A295="","",JAN_26!A295)</f>
        <v/>
      </c>
      <c r="B295" s="71" t="str">
        <f>IF(JAN_26!B295="","",JAN_26!B295)</f>
        <v/>
      </c>
      <c r="C295" s="53" t="str">
        <f>IF(JAN_26!C295="","",JAN_26!C295)</f>
        <v/>
      </c>
      <c r="D295" s="53" t="str">
        <f>IF(OCT_26!A295="","",OCT_26!F295)</f>
        <v/>
      </c>
      <c r="E295" s="61"/>
      <c r="F295" s="53" t="str">
        <f t="shared" si="44"/>
        <v/>
      </c>
      <c r="G295" s="61"/>
      <c r="H295" s="61"/>
      <c r="I295" s="53">
        <f t="shared" si="45"/>
        <v>0</v>
      </c>
      <c r="J295" s="53" t="str">
        <f t="shared" si="46"/>
        <v/>
      </c>
      <c r="K295" s="53">
        <f t="shared" si="47"/>
        <v>0</v>
      </c>
      <c r="L295" s="53">
        <f t="shared" si="48"/>
        <v>0</v>
      </c>
      <c r="M295" s="64">
        <f>IF(A295="",0,(IF(ISNUMBER(SEP_26!G295),SEP_26!G295,0)+IF(ISNUMBER(OCT_26!G295),OCT_26!G295,0)+IF(ISNUMBER(NOV_26!G295),NOV_26!G295,0))/3)</f>
        <v>0</v>
      </c>
      <c r="N295" s="64">
        <f t="shared" si="49"/>
        <v>0</v>
      </c>
      <c r="O295" s="64">
        <f t="shared" si="50"/>
        <v>0</v>
      </c>
      <c r="P295" s="64">
        <f t="shared" si="51"/>
        <v>0</v>
      </c>
      <c r="Q295" s="65" t="str">
        <f t="shared" si="52"/>
        <v/>
      </c>
      <c r="R295" s="66" t="str">
        <f t="shared" si="53"/>
        <v/>
      </c>
      <c r="S295" s="66" t="str">
        <f t="shared" si="54"/>
        <v>N/A</v>
      </c>
      <c r="T295" s="60"/>
    </row>
    <row r="296" spans="1:20" ht="16.5" customHeight="1" x14ac:dyDescent="0.35">
      <c r="A296" s="72" t="str">
        <f>IF(JAN_26!A296="","",JAN_26!A296)</f>
        <v/>
      </c>
      <c r="B296" s="72" t="str">
        <f>IF(JAN_26!B296="","",JAN_26!B296)</f>
        <v/>
      </c>
      <c r="C296" s="55" t="str">
        <f>IF(JAN_26!C296="","",JAN_26!C296)</f>
        <v/>
      </c>
      <c r="D296" s="55" t="str">
        <f>IF(OCT_26!A296="","",OCT_26!F296)</f>
        <v/>
      </c>
      <c r="E296" s="61"/>
      <c r="F296" s="55" t="str">
        <f t="shared" si="44"/>
        <v/>
      </c>
      <c r="G296" s="61"/>
      <c r="H296" s="61"/>
      <c r="I296" s="55">
        <f t="shared" si="45"/>
        <v>0</v>
      </c>
      <c r="J296" s="55" t="str">
        <f t="shared" si="46"/>
        <v/>
      </c>
      <c r="K296" s="55">
        <f t="shared" si="47"/>
        <v>0</v>
      </c>
      <c r="L296" s="55">
        <f t="shared" si="48"/>
        <v>0</v>
      </c>
      <c r="M296" s="67">
        <f>IF(A296="",0,(IF(ISNUMBER(SEP_26!G296),SEP_26!G296,0)+IF(ISNUMBER(OCT_26!G296),OCT_26!G296,0)+IF(ISNUMBER(NOV_26!G296),NOV_26!G296,0))/3)</f>
        <v>0</v>
      </c>
      <c r="N296" s="67">
        <f t="shared" si="49"/>
        <v>0</v>
      </c>
      <c r="O296" s="67">
        <f t="shared" si="50"/>
        <v>0</v>
      </c>
      <c r="P296" s="67">
        <f t="shared" si="51"/>
        <v>0</v>
      </c>
      <c r="Q296" s="68" t="str">
        <f t="shared" si="52"/>
        <v/>
      </c>
      <c r="R296" s="69" t="str">
        <f t="shared" si="53"/>
        <v/>
      </c>
      <c r="S296" s="69" t="str">
        <f t="shared" si="54"/>
        <v>N/A</v>
      </c>
      <c r="T296" s="60"/>
    </row>
    <row r="297" spans="1:20" ht="16.5" customHeight="1" x14ac:dyDescent="0.35">
      <c r="A297" s="71" t="str">
        <f>IF(JAN_26!A297="","",JAN_26!A297)</f>
        <v/>
      </c>
      <c r="B297" s="71" t="str">
        <f>IF(JAN_26!B297="","",JAN_26!B297)</f>
        <v/>
      </c>
      <c r="C297" s="53" t="str">
        <f>IF(JAN_26!C297="","",JAN_26!C297)</f>
        <v/>
      </c>
      <c r="D297" s="53" t="str">
        <f>IF(OCT_26!A297="","",OCT_26!F297)</f>
        <v/>
      </c>
      <c r="E297" s="61"/>
      <c r="F297" s="53" t="str">
        <f t="shared" si="44"/>
        <v/>
      </c>
      <c r="G297" s="61"/>
      <c r="H297" s="61"/>
      <c r="I297" s="53">
        <f t="shared" si="45"/>
        <v>0</v>
      </c>
      <c r="J297" s="53" t="str">
        <f t="shared" si="46"/>
        <v/>
      </c>
      <c r="K297" s="53">
        <f t="shared" si="47"/>
        <v>0</v>
      </c>
      <c r="L297" s="53">
        <f t="shared" si="48"/>
        <v>0</v>
      </c>
      <c r="M297" s="64">
        <f>IF(A297="",0,(IF(ISNUMBER(SEP_26!G297),SEP_26!G297,0)+IF(ISNUMBER(OCT_26!G297),OCT_26!G297,0)+IF(ISNUMBER(NOV_26!G297),NOV_26!G297,0))/3)</f>
        <v>0</v>
      </c>
      <c r="N297" s="64">
        <f t="shared" si="49"/>
        <v>0</v>
      </c>
      <c r="O297" s="64">
        <f t="shared" si="50"/>
        <v>0</v>
      </c>
      <c r="P297" s="64">
        <f t="shared" si="51"/>
        <v>0</v>
      </c>
      <c r="Q297" s="65" t="str">
        <f t="shared" si="52"/>
        <v/>
      </c>
      <c r="R297" s="66" t="str">
        <f t="shared" si="53"/>
        <v/>
      </c>
      <c r="S297" s="66" t="str">
        <f t="shared" si="54"/>
        <v>N/A</v>
      </c>
      <c r="T297" s="60"/>
    </row>
    <row r="298" spans="1:20" ht="16.5" customHeight="1" x14ac:dyDescent="0.35">
      <c r="A298" s="72" t="str">
        <f>IF(JAN_26!A298="","",JAN_26!A298)</f>
        <v/>
      </c>
      <c r="B298" s="72" t="str">
        <f>IF(JAN_26!B298="","",JAN_26!B298)</f>
        <v/>
      </c>
      <c r="C298" s="55" t="str">
        <f>IF(JAN_26!C298="","",JAN_26!C298)</f>
        <v/>
      </c>
      <c r="D298" s="55" t="str">
        <f>IF(OCT_26!A298="","",OCT_26!F298)</f>
        <v/>
      </c>
      <c r="E298" s="61"/>
      <c r="F298" s="55" t="str">
        <f t="shared" si="44"/>
        <v/>
      </c>
      <c r="G298" s="61"/>
      <c r="H298" s="61"/>
      <c r="I298" s="55">
        <f t="shared" si="45"/>
        <v>0</v>
      </c>
      <c r="J298" s="55" t="str">
        <f t="shared" si="46"/>
        <v/>
      </c>
      <c r="K298" s="55">
        <f t="shared" si="47"/>
        <v>0</v>
      </c>
      <c r="L298" s="55">
        <f t="shared" si="48"/>
        <v>0</v>
      </c>
      <c r="M298" s="67">
        <f>IF(A298="",0,(IF(ISNUMBER(SEP_26!G298),SEP_26!G298,0)+IF(ISNUMBER(OCT_26!G298),OCT_26!G298,0)+IF(ISNUMBER(NOV_26!G298),NOV_26!G298,0))/3)</f>
        <v>0</v>
      </c>
      <c r="N298" s="67">
        <f t="shared" si="49"/>
        <v>0</v>
      </c>
      <c r="O298" s="67">
        <f t="shared" si="50"/>
        <v>0</v>
      </c>
      <c r="P298" s="67">
        <f t="shared" si="51"/>
        <v>0</v>
      </c>
      <c r="Q298" s="68" t="str">
        <f t="shared" si="52"/>
        <v/>
      </c>
      <c r="R298" s="69" t="str">
        <f t="shared" si="53"/>
        <v/>
      </c>
      <c r="S298" s="69" t="str">
        <f t="shared" si="54"/>
        <v>N/A</v>
      </c>
      <c r="T298" s="60"/>
    </row>
    <row r="299" spans="1:20" ht="16.5" customHeight="1" x14ac:dyDescent="0.35">
      <c r="A299" s="71" t="str">
        <f>IF(JAN_26!A299="","",JAN_26!A299)</f>
        <v/>
      </c>
      <c r="B299" s="71" t="str">
        <f>IF(JAN_26!B299="","",JAN_26!B299)</f>
        <v/>
      </c>
      <c r="C299" s="53" t="str">
        <f>IF(JAN_26!C299="","",JAN_26!C299)</f>
        <v/>
      </c>
      <c r="D299" s="53" t="str">
        <f>IF(OCT_26!A299="","",OCT_26!F299)</f>
        <v/>
      </c>
      <c r="E299" s="61"/>
      <c r="F299" s="53" t="str">
        <f t="shared" si="44"/>
        <v/>
      </c>
      <c r="G299" s="61"/>
      <c r="H299" s="61"/>
      <c r="I299" s="53">
        <f t="shared" si="45"/>
        <v>0</v>
      </c>
      <c r="J299" s="53" t="str">
        <f t="shared" si="46"/>
        <v/>
      </c>
      <c r="K299" s="53">
        <f t="shared" si="47"/>
        <v>0</v>
      </c>
      <c r="L299" s="53">
        <f t="shared" si="48"/>
        <v>0</v>
      </c>
      <c r="M299" s="64">
        <f>IF(A299="",0,(IF(ISNUMBER(SEP_26!G299),SEP_26!G299,0)+IF(ISNUMBER(OCT_26!G299),OCT_26!G299,0)+IF(ISNUMBER(NOV_26!G299),NOV_26!G299,0))/3)</f>
        <v>0</v>
      </c>
      <c r="N299" s="64">
        <f t="shared" si="49"/>
        <v>0</v>
      </c>
      <c r="O299" s="64">
        <f t="shared" si="50"/>
        <v>0</v>
      </c>
      <c r="P299" s="64">
        <f t="shared" si="51"/>
        <v>0</v>
      </c>
      <c r="Q299" s="65" t="str">
        <f t="shared" si="52"/>
        <v/>
      </c>
      <c r="R299" s="66" t="str">
        <f t="shared" si="53"/>
        <v/>
      </c>
      <c r="S299" s="66" t="str">
        <f t="shared" si="54"/>
        <v>N/A</v>
      </c>
      <c r="T299" s="60"/>
    </row>
    <row r="300" spans="1:20" ht="16.5" customHeight="1" x14ac:dyDescent="0.35">
      <c r="A300" s="72" t="str">
        <f>IF(JAN_26!A300="","",JAN_26!A300)</f>
        <v/>
      </c>
      <c r="B300" s="72" t="str">
        <f>IF(JAN_26!B300="","",JAN_26!B300)</f>
        <v/>
      </c>
      <c r="C300" s="55" t="str">
        <f>IF(JAN_26!C300="","",JAN_26!C300)</f>
        <v/>
      </c>
      <c r="D300" s="55" t="str">
        <f>IF(OCT_26!A300="","",OCT_26!F300)</f>
        <v/>
      </c>
      <c r="E300" s="61"/>
      <c r="F300" s="55" t="str">
        <f t="shared" si="44"/>
        <v/>
      </c>
      <c r="G300" s="61"/>
      <c r="H300" s="61"/>
      <c r="I300" s="55">
        <f t="shared" si="45"/>
        <v>0</v>
      </c>
      <c r="J300" s="55" t="str">
        <f t="shared" si="46"/>
        <v/>
      </c>
      <c r="K300" s="55">
        <f t="shared" si="47"/>
        <v>0</v>
      </c>
      <c r="L300" s="55">
        <f t="shared" si="48"/>
        <v>0</v>
      </c>
      <c r="M300" s="67">
        <f>IF(A300="",0,(IF(ISNUMBER(SEP_26!G300),SEP_26!G300,0)+IF(ISNUMBER(OCT_26!G300),OCT_26!G300,0)+IF(ISNUMBER(NOV_26!G300),NOV_26!G300,0))/3)</f>
        <v>0</v>
      </c>
      <c r="N300" s="67">
        <f t="shared" si="49"/>
        <v>0</v>
      </c>
      <c r="O300" s="67">
        <f t="shared" si="50"/>
        <v>0</v>
      </c>
      <c r="P300" s="67">
        <f t="shared" si="51"/>
        <v>0</v>
      </c>
      <c r="Q300" s="68" t="str">
        <f t="shared" si="52"/>
        <v/>
      </c>
      <c r="R300" s="69" t="str">
        <f t="shared" si="53"/>
        <v/>
      </c>
      <c r="S300" s="69" t="str">
        <f t="shared" si="54"/>
        <v>N/A</v>
      </c>
      <c r="T300" s="60"/>
    </row>
    <row r="301" spans="1:20" ht="16.5" customHeight="1" x14ac:dyDescent="0.35">
      <c r="A301" s="71" t="str">
        <f>IF(JAN_26!A301="","",JAN_26!A301)</f>
        <v/>
      </c>
      <c r="B301" s="71" t="str">
        <f>IF(JAN_26!B301="","",JAN_26!B301)</f>
        <v/>
      </c>
      <c r="C301" s="53" t="str">
        <f>IF(JAN_26!C301="","",JAN_26!C301)</f>
        <v/>
      </c>
      <c r="D301" s="53" t="str">
        <f>IF(OCT_26!A301="","",OCT_26!F301)</f>
        <v/>
      </c>
      <c r="E301" s="61"/>
      <c r="F301" s="53" t="str">
        <f t="shared" si="44"/>
        <v/>
      </c>
      <c r="G301" s="61"/>
      <c r="H301" s="61"/>
      <c r="I301" s="53">
        <f t="shared" si="45"/>
        <v>0</v>
      </c>
      <c r="J301" s="53" t="str">
        <f t="shared" si="46"/>
        <v/>
      </c>
      <c r="K301" s="53">
        <f t="shared" si="47"/>
        <v>0</v>
      </c>
      <c r="L301" s="53">
        <f t="shared" si="48"/>
        <v>0</v>
      </c>
      <c r="M301" s="64">
        <f>IF(A301="",0,(IF(ISNUMBER(SEP_26!G301),SEP_26!G301,0)+IF(ISNUMBER(OCT_26!G301),OCT_26!G301,0)+IF(ISNUMBER(NOV_26!G301),NOV_26!G301,0))/3)</f>
        <v>0</v>
      </c>
      <c r="N301" s="64">
        <f t="shared" si="49"/>
        <v>0</v>
      </c>
      <c r="O301" s="64">
        <f t="shared" si="50"/>
        <v>0</v>
      </c>
      <c r="P301" s="64">
        <f t="shared" si="51"/>
        <v>0</v>
      </c>
      <c r="Q301" s="65" t="str">
        <f t="shared" si="52"/>
        <v/>
      </c>
      <c r="R301" s="66" t="str">
        <f t="shared" si="53"/>
        <v/>
      </c>
      <c r="S301" s="66" t="str">
        <f t="shared" si="54"/>
        <v>N/A</v>
      </c>
      <c r="T301" s="60"/>
    </row>
    <row r="302" spans="1:20" ht="16.5" customHeight="1" x14ac:dyDescent="0.35">
      <c r="A302" s="72" t="str">
        <f>IF(JAN_26!A302="","",JAN_26!A302)</f>
        <v/>
      </c>
      <c r="B302" s="72" t="str">
        <f>IF(JAN_26!B302="","",JAN_26!B302)</f>
        <v/>
      </c>
      <c r="C302" s="55" t="str">
        <f>IF(JAN_26!C302="","",JAN_26!C302)</f>
        <v/>
      </c>
      <c r="D302" s="55" t="str">
        <f>IF(OCT_26!A302="","",OCT_26!F302)</f>
        <v/>
      </c>
      <c r="E302" s="61"/>
      <c r="F302" s="55" t="str">
        <f t="shared" si="44"/>
        <v/>
      </c>
      <c r="G302" s="61"/>
      <c r="H302" s="61"/>
      <c r="I302" s="55">
        <f t="shared" si="45"/>
        <v>0</v>
      </c>
      <c r="J302" s="55" t="str">
        <f t="shared" si="46"/>
        <v/>
      </c>
      <c r="K302" s="55">
        <f t="shared" si="47"/>
        <v>0</v>
      </c>
      <c r="L302" s="55">
        <f t="shared" si="48"/>
        <v>0</v>
      </c>
      <c r="M302" s="67">
        <f>IF(A302="",0,(IF(ISNUMBER(SEP_26!G302),SEP_26!G302,0)+IF(ISNUMBER(OCT_26!G302),OCT_26!G302,0)+IF(ISNUMBER(NOV_26!G302),NOV_26!G302,0))/3)</f>
        <v>0</v>
      </c>
      <c r="N302" s="67">
        <f t="shared" si="49"/>
        <v>0</v>
      </c>
      <c r="O302" s="67">
        <f t="shared" si="50"/>
        <v>0</v>
      </c>
      <c r="P302" s="67">
        <f t="shared" si="51"/>
        <v>0</v>
      </c>
      <c r="Q302" s="68" t="str">
        <f t="shared" si="52"/>
        <v/>
      </c>
      <c r="R302" s="69" t="str">
        <f t="shared" si="53"/>
        <v/>
      </c>
      <c r="S302" s="69" t="str">
        <f t="shared" si="54"/>
        <v>N/A</v>
      </c>
      <c r="T302" s="60"/>
    </row>
    <row r="303" spans="1:20" ht="21.75" customHeight="1" x14ac:dyDescent="0.35">
      <c r="A303" s="62" t="s">
        <v>360</v>
      </c>
      <c r="B303" s="62"/>
      <c r="C303" s="62"/>
      <c r="D303" s="70">
        <f t="shared" ref="D303:L303" si="55">SUM(D3:D302)</f>
        <v>16063</v>
      </c>
      <c r="E303" s="70">
        <f t="shared" si="55"/>
        <v>0</v>
      </c>
      <c r="F303" s="70">
        <f t="shared" si="55"/>
        <v>16063</v>
      </c>
      <c r="G303" s="70">
        <f t="shared" si="55"/>
        <v>0</v>
      </c>
      <c r="H303" s="70">
        <f t="shared" si="55"/>
        <v>0</v>
      </c>
      <c r="I303" s="70">
        <f t="shared" si="55"/>
        <v>0</v>
      </c>
      <c r="J303" s="70">
        <f t="shared" si="55"/>
        <v>0</v>
      </c>
      <c r="K303" s="70">
        <f t="shared" si="55"/>
        <v>0</v>
      </c>
      <c r="L303" s="70">
        <f t="shared" si="55"/>
        <v>3703114</v>
      </c>
      <c r="M303" s="63"/>
      <c r="N303" s="63"/>
      <c r="O303" s="63"/>
      <c r="P303" s="63"/>
      <c r="Q303" s="63"/>
      <c r="R303" s="63"/>
      <c r="S303" s="63"/>
      <c r="T303" s="63"/>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sheetProtection password="EF40" sheet="1" objects="1" scenarios="1"/>
  <mergeCells count="3">
    <mergeCell ref="A1:T1"/>
    <mergeCell ref="A303:C303"/>
    <mergeCell ref="A305:T305"/>
  </mergeCells>
  <conditionalFormatting sqref="R3:R302">
    <cfRule type="cellIs" dxfId="15" priority="2" operator="equal">
      <formula>"STOCKOUT"</formula>
    </cfRule>
    <cfRule type="cellIs" dxfId="14" priority="3" operator="equal">
      <formula>"LOW STOCK"</formula>
    </cfRule>
    <cfRule type="cellIs" dxfId="13" priority="4" operator="equal">
      <formula>"ADEQUATE"</formula>
    </cfRule>
    <cfRule type="cellIs" dxfId="12" priority="5" operator="equal">
      <formula>"OVERSTOCK"</formula>
    </cfRule>
  </conditionalFormatting>
  <conditionalFormatting sqref="S3:S302">
    <cfRule type="cellIs" dxfId="11" priority="6" operator="equal">
      <formula>"DEFICIT"</formula>
    </cfRule>
    <cfRule type="cellIs" dxfId="10" priority="7" operator="equal">
      <formula>"BALANCED"</formula>
    </cfRule>
  </conditionalFormatting>
  <pageMargins left="0.75" right="0.75" top="1" bottom="1"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zoomScaleNormal="100" workbookViewId="0">
      <pane xSplit="1" ySplit="2" topLeftCell="J291" activePane="bottomRight" state="frozen"/>
      <selection pane="topRight" activeCell="B1" sqref="B1"/>
      <selection pane="bottomLeft" activeCell="A3" sqref="A3"/>
      <selection pane="bottomRight" activeCell="J297" sqref="J297"/>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6" t="str">
        <f>Facility_Name &amp; "  —  PHARMACY  —  DECEMBER 2026"</f>
        <v>MAMFE   —  PHARMACY  —  DECEMBER 2026</v>
      </c>
      <c r="B1" s="6"/>
      <c r="C1" s="6"/>
      <c r="D1" s="6"/>
      <c r="E1" s="6"/>
      <c r="F1" s="6"/>
      <c r="G1" s="6"/>
      <c r="H1" s="6"/>
      <c r="I1" s="6"/>
      <c r="J1" s="6"/>
      <c r="K1" s="6"/>
      <c r="L1" s="6"/>
      <c r="M1" s="6"/>
      <c r="N1" s="6"/>
      <c r="O1" s="6"/>
      <c r="P1" s="6"/>
      <c r="Q1" s="6"/>
      <c r="R1" s="6"/>
      <c r="S1" s="6"/>
      <c r="T1" s="6"/>
    </row>
    <row r="2" spans="1:20" ht="31.5" customHeight="1" x14ac:dyDescent="0.35">
      <c r="A2" s="14" t="s">
        <v>69</v>
      </c>
      <c r="B2" s="14" t="s">
        <v>70</v>
      </c>
      <c r="C2" s="14" t="s">
        <v>71</v>
      </c>
      <c r="D2" s="14" t="s">
        <v>72</v>
      </c>
      <c r="E2" s="14" t="s">
        <v>73</v>
      </c>
      <c r="F2" s="14" t="s">
        <v>74</v>
      </c>
      <c r="G2" s="14" t="s">
        <v>75</v>
      </c>
      <c r="H2" s="14" t="s">
        <v>76</v>
      </c>
      <c r="I2" s="14" t="s">
        <v>77</v>
      </c>
      <c r="J2" s="14" t="s">
        <v>78</v>
      </c>
      <c r="K2" s="14" t="s">
        <v>79</v>
      </c>
      <c r="L2" s="14" t="s">
        <v>80</v>
      </c>
      <c r="M2" s="14" t="s">
        <v>81</v>
      </c>
      <c r="N2" s="14" t="s">
        <v>82</v>
      </c>
      <c r="O2" s="14" t="s">
        <v>83</v>
      </c>
      <c r="P2" s="14" t="s">
        <v>84</v>
      </c>
      <c r="Q2" s="14" t="s">
        <v>85</v>
      </c>
      <c r="R2" s="14" t="s">
        <v>86</v>
      </c>
      <c r="S2" s="14" t="s">
        <v>87</v>
      </c>
      <c r="T2" s="14" t="s">
        <v>88</v>
      </c>
    </row>
    <row r="3" spans="1:20" ht="16.5" customHeight="1" x14ac:dyDescent="0.35">
      <c r="A3" s="28" t="str">
        <f>IF(JAN_26!A3="","",JAN_26!A3)</f>
        <v>Abendaxole</v>
      </c>
      <c r="B3" s="28" t="str">
        <f>IF(JAN_26!B3="","",JAN_26!B3)</f>
        <v>tablets</v>
      </c>
      <c r="C3" s="15">
        <f>IF(JAN_26!C3="","",JAN_26!C3)</f>
        <v>250</v>
      </c>
      <c r="D3" s="15">
        <f>IF(NOV_26!A3="","",NOV_26!F3)</f>
        <v>10</v>
      </c>
      <c r="E3" s="19"/>
      <c r="F3" s="15">
        <f t="shared" ref="F3:F66" si="0">IF(A3="","",D3+IF(ISNUMBER(E3),E3,0)-IF(ISNUMBER(G3),G3,0))</f>
        <v>10</v>
      </c>
      <c r="G3" s="19"/>
      <c r="H3" s="19"/>
      <c r="I3" s="15">
        <f t="shared" ref="I3:I66" si="1">IF(AND(ISNUMBER(G3),ISNUMBER(C3)),G3*C3,0)</f>
        <v>0</v>
      </c>
      <c r="J3" s="15" t="str">
        <f t="shared" ref="J3:J66" si="2">IF(AND(ISNUMBER(G3),ISNUMBER(H3)),H3-I3,"")</f>
        <v/>
      </c>
      <c r="K3" s="15">
        <f t="shared" ref="K3:K66" si="3">IF(OR(A3="",M3=0),0,MAX(O3-F3,0))</f>
        <v>0</v>
      </c>
      <c r="L3" s="15">
        <f t="shared" ref="L3:L66" si="4">IF(AND(ISNUMBER(C3),ISNUMBER(F3)),F3*C3,0)</f>
        <v>2500</v>
      </c>
      <c r="M3" s="20">
        <f>IF(A3="",0,(IF(ISNUMBER(OCT_26!G3),OCT_26!G3,0)+IF(ISNUMBER(NOV_26!G3),NOV_26!G3,0)+IF(ISNUMBER(DEC_26!G3),DEC_26!G3,0))/3)</f>
        <v>0</v>
      </c>
      <c r="N3" s="20">
        <f t="shared" ref="N3:N66" si="5">IF(M3=0,0,M3*Lead_Time_Months)</f>
        <v>0</v>
      </c>
      <c r="O3" s="20">
        <f t="shared" ref="O3:O66" si="6">IF(M3=0,0,M3*Max_Stock_Months)</f>
        <v>0</v>
      </c>
      <c r="P3" s="20">
        <f t="shared" ref="P3:P66" si="7">IF(M3=0,0,M3*Security_Stock_Months)</f>
        <v>0</v>
      </c>
      <c r="Q3" s="21" t="str">
        <f t="shared" ref="Q3:Q66" si="8">IF(OR(A3="",M3=0,F3&lt;=0),"",ROUND(F3/M3,1))</f>
        <v/>
      </c>
      <c r="R3" s="22" t="str">
        <f t="shared" ref="R3:R66" si="9">IF(A3="","",IF(F3&lt;=0,"STOCKOUT",IF(F3&lt;=P3,"LOW STOCK",IF(F3&gt;O3,"OVERSTOCK","ADEQUATE"))))</f>
        <v>OVERSTOCK</v>
      </c>
      <c r="S3" s="22" t="str">
        <f t="shared" ref="S3:S66" si="10">IF(AND(ISNUMBER(G3),ISNUMBER(H3)),IF(J3&gt;=0,"BALANCED","DEFICIT"),"N/A")</f>
        <v>N/A</v>
      </c>
      <c r="T3" s="18"/>
    </row>
    <row r="4" spans="1:20" ht="16.5" customHeight="1" x14ac:dyDescent="0.35">
      <c r="A4" s="29" t="str">
        <f>IF(JAN_26!A4="","",JAN_26!A4)</f>
        <v>Aciclovir 800mg tabs</v>
      </c>
      <c r="B4" s="29" t="str">
        <f>IF(JAN_26!B4="","",JAN_26!B4)</f>
        <v>tabs</v>
      </c>
      <c r="C4" s="16" t="str">
        <f>IF(JAN_26!C4="","",JAN_26!C4)</f>
        <v/>
      </c>
      <c r="D4" s="16">
        <f>IF(NOV_26!A4="","",NOV_26!F4)</f>
        <v>100</v>
      </c>
      <c r="E4" s="19"/>
      <c r="F4" s="16">
        <f t="shared" si="0"/>
        <v>100</v>
      </c>
      <c r="G4" s="19"/>
      <c r="H4" s="19"/>
      <c r="I4" s="16">
        <f t="shared" si="1"/>
        <v>0</v>
      </c>
      <c r="J4" s="16" t="str">
        <f t="shared" si="2"/>
        <v/>
      </c>
      <c r="K4" s="16">
        <f t="shared" si="3"/>
        <v>0</v>
      </c>
      <c r="L4" s="16">
        <f t="shared" si="4"/>
        <v>0</v>
      </c>
      <c r="M4" s="23">
        <f>IF(A4="",0,(IF(ISNUMBER(OCT_26!G4),OCT_26!G4,0)+IF(ISNUMBER(NOV_26!G4),NOV_26!G4,0)+IF(ISNUMBER(DEC_26!G4),DEC_26!G4,0))/3)</f>
        <v>0</v>
      </c>
      <c r="N4" s="23">
        <f t="shared" si="5"/>
        <v>0</v>
      </c>
      <c r="O4" s="23">
        <f t="shared" si="6"/>
        <v>0</v>
      </c>
      <c r="P4" s="23">
        <f t="shared" si="7"/>
        <v>0</v>
      </c>
      <c r="Q4" s="24" t="str">
        <f t="shared" si="8"/>
        <v/>
      </c>
      <c r="R4" s="25" t="str">
        <f t="shared" si="9"/>
        <v>OVERSTOCK</v>
      </c>
      <c r="S4" s="25" t="str">
        <f t="shared" si="10"/>
        <v>N/A</v>
      </c>
      <c r="T4" s="18"/>
    </row>
    <row r="5" spans="1:20" ht="16.5" customHeight="1" x14ac:dyDescent="0.35">
      <c r="A5" s="28" t="str">
        <f>IF(JAN_26!A5="","",JAN_26!A5)</f>
        <v>acyclovir 400mg</v>
      </c>
      <c r="B5" s="28" t="str">
        <f>IF(JAN_26!B5="","",JAN_26!B5)</f>
        <v>tablet</v>
      </c>
      <c r="C5" s="15">
        <f>IF(JAN_26!C5="","",JAN_26!C5)</f>
        <v>300</v>
      </c>
      <c r="D5" s="15">
        <f>IF(NOV_26!A5="","",NOV_26!F5)</f>
        <v>0</v>
      </c>
      <c r="E5" s="19"/>
      <c r="F5" s="15">
        <f t="shared" si="0"/>
        <v>0</v>
      </c>
      <c r="G5" s="19"/>
      <c r="H5" s="19"/>
      <c r="I5" s="15">
        <f t="shared" si="1"/>
        <v>0</v>
      </c>
      <c r="J5" s="15" t="str">
        <f t="shared" si="2"/>
        <v/>
      </c>
      <c r="K5" s="15">
        <f t="shared" si="3"/>
        <v>0</v>
      </c>
      <c r="L5" s="15">
        <f t="shared" si="4"/>
        <v>0</v>
      </c>
      <c r="M5" s="20">
        <f>IF(A5="",0,(IF(ISNUMBER(OCT_26!G5),OCT_26!G5,0)+IF(ISNUMBER(NOV_26!G5),NOV_26!G5,0)+IF(ISNUMBER(DEC_26!G5),DEC_26!G5,0))/3)</f>
        <v>0</v>
      </c>
      <c r="N5" s="20">
        <f t="shared" si="5"/>
        <v>0</v>
      </c>
      <c r="O5" s="20">
        <f t="shared" si="6"/>
        <v>0</v>
      </c>
      <c r="P5" s="20">
        <f t="shared" si="7"/>
        <v>0</v>
      </c>
      <c r="Q5" s="21" t="str">
        <f t="shared" si="8"/>
        <v/>
      </c>
      <c r="R5" s="22" t="str">
        <f t="shared" si="9"/>
        <v>STOCKOUT</v>
      </c>
      <c r="S5" s="22" t="str">
        <f t="shared" si="10"/>
        <v>N/A</v>
      </c>
      <c r="T5" s="18"/>
    </row>
    <row r="6" spans="1:20" ht="16.5" customHeight="1" x14ac:dyDescent="0.35">
      <c r="A6" s="29" t="str">
        <f>IF(JAN_26!A6="","",JAN_26!A6)</f>
        <v>ADRENALINE</v>
      </c>
      <c r="B6" s="29" t="str">
        <f>IF(JAN_26!B6="","",JAN_26!B6)</f>
        <v>amp</v>
      </c>
      <c r="C6" s="16">
        <f>IF(JAN_26!C6="","",JAN_26!C6)</f>
        <v>500</v>
      </c>
      <c r="D6" s="16">
        <f>IF(NOV_26!A6="","",NOV_26!F6)</f>
        <v>1</v>
      </c>
      <c r="E6" s="19"/>
      <c r="F6" s="16">
        <f t="shared" si="0"/>
        <v>1</v>
      </c>
      <c r="G6" s="19"/>
      <c r="H6" s="19"/>
      <c r="I6" s="16">
        <f t="shared" si="1"/>
        <v>0</v>
      </c>
      <c r="J6" s="16" t="str">
        <f t="shared" si="2"/>
        <v/>
      </c>
      <c r="K6" s="16">
        <f t="shared" si="3"/>
        <v>0</v>
      </c>
      <c r="L6" s="16">
        <f t="shared" si="4"/>
        <v>500</v>
      </c>
      <c r="M6" s="23">
        <f>IF(A6="",0,(IF(ISNUMBER(OCT_26!G6),OCT_26!G6,0)+IF(ISNUMBER(NOV_26!G6),NOV_26!G6,0)+IF(ISNUMBER(DEC_26!G6),DEC_26!G6,0))/3)</f>
        <v>0</v>
      </c>
      <c r="N6" s="23">
        <f t="shared" si="5"/>
        <v>0</v>
      </c>
      <c r="O6" s="23">
        <f t="shared" si="6"/>
        <v>0</v>
      </c>
      <c r="P6" s="23">
        <f t="shared" si="7"/>
        <v>0</v>
      </c>
      <c r="Q6" s="24" t="str">
        <f t="shared" si="8"/>
        <v/>
      </c>
      <c r="R6" s="25" t="str">
        <f t="shared" si="9"/>
        <v>OVERSTOCK</v>
      </c>
      <c r="S6" s="25" t="str">
        <f t="shared" si="10"/>
        <v>N/A</v>
      </c>
      <c r="T6" s="18"/>
    </row>
    <row r="7" spans="1:20" ht="16.5" customHeight="1" x14ac:dyDescent="0.35">
      <c r="A7" s="28" t="str">
        <f>IF(JAN_26!A7="","",JAN_26!A7)</f>
        <v>Alcohol 95% 1000ML</v>
      </c>
      <c r="B7" s="28" t="str">
        <f>IF(JAN_26!B7="","",JAN_26!B7)</f>
        <v/>
      </c>
      <c r="C7" s="15">
        <f>IF(JAN_26!C7="","",JAN_26!C7)</f>
        <v>500</v>
      </c>
      <c r="D7" s="15">
        <f>IF(NOV_26!A7="","",NOV_26!F7)</f>
        <v>1</v>
      </c>
      <c r="E7" s="19"/>
      <c r="F7" s="15">
        <f t="shared" si="0"/>
        <v>1</v>
      </c>
      <c r="G7" s="19"/>
      <c r="H7" s="19"/>
      <c r="I7" s="15">
        <f t="shared" si="1"/>
        <v>0</v>
      </c>
      <c r="J7" s="15" t="str">
        <f t="shared" si="2"/>
        <v/>
      </c>
      <c r="K7" s="15">
        <f t="shared" si="3"/>
        <v>0</v>
      </c>
      <c r="L7" s="15">
        <f t="shared" si="4"/>
        <v>500</v>
      </c>
      <c r="M7" s="20">
        <f>IF(A7="",0,(IF(ISNUMBER(OCT_26!G7),OCT_26!G7,0)+IF(ISNUMBER(NOV_26!G7),NOV_26!G7,0)+IF(ISNUMBER(DEC_26!G7),DEC_26!G7,0))/3)</f>
        <v>0</v>
      </c>
      <c r="N7" s="20">
        <f t="shared" si="5"/>
        <v>0</v>
      </c>
      <c r="O7" s="20">
        <f t="shared" si="6"/>
        <v>0</v>
      </c>
      <c r="P7" s="20">
        <f t="shared" si="7"/>
        <v>0</v>
      </c>
      <c r="Q7" s="21" t="str">
        <f t="shared" si="8"/>
        <v/>
      </c>
      <c r="R7" s="22" t="str">
        <f t="shared" si="9"/>
        <v>OVERSTOCK</v>
      </c>
      <c r="S7" s="22" t="str">
        <f t="shared" si="10"/>
        <v>N/A</v>
      </c>
      <c r="T7" s="18"/>
    </row>
    <row r="8" spans="1:20" ht="16.5" customHeight="1" x14ac:dyDescent="0.35">
      <c r="A8" s="29" t="str">
        <f>IF(JAN_26!A8="","",JAN_26!A8)</f>
        <v>Aluminium hydroxide 500mg tabs</v>
      </c>
      <c r="B8" s="29" t="str">
        <f>IF(JAN_26!B8="","",JAN_26!B8)</f>
        <v>tabs</v>
      </c>
      <c r="C8" s="16" t="str">
        <f>IF(JAN_26!C8="","",JAN_26!C8)</f>
        <v/>
      </c>
      <c r="D8" s="16">
        <f>IF(NOV_26!A8="","",NOV_26!F8)</f>
        <v>0</v>
      </c>
      <c r="E8" s="19"/>
      <c r="F8" s="16">
        <f t="shared" si="0"/>
        <v>0</v>
      </c>
      <c r="G8" s="19"/>
      <c r="H8" s="19"/>
      <c r="I8" s="16">
        <f t="shared" si="1"/>
        <v>0</v>
      </c>
      <c r="J8" s="16" t="str">
        <f t="shared" si="2"/>
        <v/>
      </c>
      <c r="K8" s="16">
        <f t="shared" si="3"/>
        <v>0</v>
      </c>
      <c r="L8" s="16">
        <f t="shared" si="4"/>
        <v>0</v>
      </c>
      <c r="M8" s="23">
        <f>IF(A8="",0,(IF(ISNUMBER(OCT_26!G8),OCT_26!G8,0)+IF(ISNUMBER(NOV_26!G8),NOV_26!G8,0)+IF(ISNUMBER(DEC_26!G8),DEC_26!G8,0))/3)</f>
        <v>0</v>
      </c>
      <c r="N8" s="23">
        <f t="shared" si="5"/>
        <v>0</v>
      </c>
      <c r="O8" s="23">
        <f t="shared" si="6"/>
        <v>0</v>
      </c>
      <c r="P8" s="23">
        <f t="shared" si="7"/>
        <v>0</v>
      </c>
      <c r="Q8" s="24" t="str">
        <f t="shared" si="8"/>
        <v/>
      </c>
      <c r="R8" s="25" t="str">
        <f t="shared" si="9"/>
        <v>STOCKOUT</v>
      </c>
      <c r="S8" s="25" t="str">
        <f t="shared" si="10"/>
        <v>N/A</v>
      </c>
      <c r="T8" s="18"/>
    </row>
    <row r="9" spans="1:20" ht="16.5" customHeight="1" x14ac:dyDescent="0.35">
      <c r="A9" s="28" t="str">
        <f>IF(JAN_26!A9="","",JAN_26!A9)</f>
        <v>aminophillin ing</v>
      </c>
      <c r="B9" s="28" t="str">
        <f>IF(JAN_26!B9="","",JAN_26!B9)</f>
        <v>amp</v>
      </c>
      <c r="C9" s="15">
        <f>IF(JAN_26!C9="","",JAN_26!C9)</f>
        <v>500</v>
      </c>
      <c r="D9" s="15">
        <f>IF(NOV_26!A9="","",NOV_26!F9)</f>
        <v>0</v>
      </c>
      <c r="E9" s="19"/>
      <c r="F9" s="15">
        <f t="shared" si="0"/>
        <v>0</v>
      </c>
      <c r="G9" s="19"/>
      <c r="H9" s="19"/>
      <c r="I9" s="15">
        <f t="shared" si="1"/>
        <v>0</v>
      </c>
      <c r="J9" s="15" t="str">
        <f t="shared" si="2"/>
        <v/>
      </c>
      <c r="K9" s="15">
        <f t="shared" si="3"/>
        <v>0</v>
      </c>
      <c r="L9" s="15">
        <f t="shared" si="4"/>
        <v>0</v>
      </c>
      <c r="M9" s="20">
        <f>IF(A9="",0,(IF(ISNUMBER(OCT_26!G9),OCT_26!G9,0)+IF(ISNUMBER(NOV_26!G9),NOV_26!G9,0)+IF(ISNUMBER(DEC_26!G9),DEC_26!G9,0))/3)</f>
        <v>0</v>
      </c>
      <c r="N9" s="20">
        <f t="shared" si="5"/>
        <v>0</v>
      </c>
      <c r="O9" s="20">
        <f t="shared" si="6"/>
        <v>0</v>
      </c>
      <c r="P9" s="20">
        <f t="shared" si="7"/>
        <v>0</v>
      </c>
      <c r="Q9" s="21" t="str">
        <f t="shared" si="8"/>
        <v/>
      </c>
      <c r="R9" s="22" t="str">
        <f t="shared" si="9"/>
        <v>STOCKOUT</v>
      </c>
      <c r="S9" s="22" t="str">
        <f t="shared" si="10"/>
        <v>N/A</v>
      </c>
      <c r="T9" s="18"/>
    </row>
    <row r="10" spans="1:20" ht="16.5" customHeight="1" x14ac:dyDescent="0.35">
      <c r="A10" s="29" t="str">
        <f>IF(JAN_26!A10="","",JAN_26!A10)</f>
        <v>Aminophylline 100mg tabs</v>
      </c>
      <c r="B10" s="29" t="str">
        <f>IF(JAN_26!B10="","",JAN_26!B10)</f>
        <v>tabs</v>
      </c>
      <c r="C10" s="16" t="str">
        <f>IF(JAN_26!C10="","",JAN_26!C10)</f>
        <v/>
      </c>
      <c r="D10" s="16">
        <f>IF(NOV_26!A10="","",NOV_26!F10)</f>
        <v>0</v>
      </c>
      <c r="E10" s="19"/>
      <c r="F10" s="16">
        <f t="shared" si="0"/>
        <v>0</v>
      </c>
      <c r="G10" s="19"/>
      <c r="H10" s="19"/>
      <c r="I10" s="16">
        <f t="shared" si="1"/>
        <v>0</v>
      </c>
      <c r="J10" s="16" t="str">
        <f t="shared" si="2"/>
        <v/>
      </c>
      <c r="K10" s="16">
        <f t="shared" si="3"/>
        <v>0</v>
      </c>
      <c r="L10" s="16">
        <f t="shared" si="4"/>
        <v>0</v>
      </c>
      <c r="M10" s="23">
        <f>IF(A10="",0,(IF(ISNUMBER(OCT_26!G10),OCT_26!G10,0)+IF(ISNUMBER(NOV_26!G10),NOV_26!G10,0)+IF(ISNUMBER(DEC_26!G10),DEC_26!G10,0))/3)</f>
        <v>0</v>
      </c>
      <c r="N10" s="23">
        <f t="shared" si="5"/>
        <v>0</v>
      </c>
      <c r="O10" s="23">
        <f t="shared" si="6"/>
        <v>0</v>
      </c>
      <c r="P10" s="23">
        <f t="shared" si="7"/>
        <v>0</v>
      </c>
      <c r="Q10" s="24" t="str">
        <f t="shared" si="8"/>
        <v/>
      </c>
      <c r="R10" s="25" t="str">
        <f t="shared" si="9"/>
        <v>STOCKOUT</v>
      </c>
      <c r="S10" s="25" t="str">
        <f t="shared" si="10"/>
        <v>N/A</v>
      </c>
      <c r="T10" s="18"/>
    </row>
    <row r="11" spans="1:20" ht="16.5" customHeight="1" x14ac:dyDescent="0.35">
      <c r="A11" s="28" t="str">
        <f>IF(JAN_26!A11="","",JAN_26!A11)</f>
        <v>amitriptyline 25mg</v>
      </c>
      <c r="B11" s="28" t="str">
        <f>IF(JAN_26!B11="","",JAN_26!B11)</f>
        <v>tablets</v>
      </c>
      <c r="C11" s="15">
        <f>IF(JAN_26!C11="","",JAN_26!C11)</f>
        <v>25</v>
      </c>
      <c r="D11" s="15">
        <f>IF(NOV_26!A11="","",NOV_26!F11)</f>
        <v>0</v>
      </c>
      <c r="E11" s="19"/>
      <c r="F11" s="15">
        <f t="shared" si="0"/>
        <v>0</v>
      </c>
      <c r="G11" s="19"/>
      <c r="H11" s="19"/>
      <c r="I11" s="15">
        <f t="shared" si="1"/>
        <v>0</v>
      </c>
      <c r="J11" s="15" t="str">
        <f t="shared" si="2"/>
        <v/>
      </c>
      <c r="K11" s="15">
        <f t="shared" si="3"/>
        <v>0</v>
      </c>
      <c r="L11" s="15">
        <f t="shared" si="4"/>
        <v>0</v>
      </c>
      <c r="M11" s="20">
        <f>IF(A11="",0,(IF(ISNUMBER(OCT_26!G11),OCT_26!G11,0)+IF(ISNUMBER(NOV_26!G11),NOV_26!G11,0)+IF(ISNUMBER(DEC_26!G11),DEC_26!G11,0))/3)</f>
        <v>0</v>
      </c>
      <c r="N11" s="20">
        <f t="shared" si="5"/>
        <v>0</v>
      </c>
      <c r="O11" s="20">
        <f t="shared" si="6"/>
        <v>0</v>
      </c>
      <c r="P11" s="20">
        <f t="shared" si="7"/>
        <v>0</v>
      </c>
      <c r="Q11" s="21" t="str">
        <f t="shared" si="8"/>
        <v/>
      </c>
      <c r="R11" s="22" t="str">
        <f t="shared" si="9"/>
        <v>STOCKOUT</v>
      </c>
      <c r="S11" s="22" t="str">
        <f t="shared" si="10"/>
        <v>N/A</v>
      </c>
      <c r="T11" s="18"/>
    </row>
    <row r="12" spans="1:20" ht="16.5" customHeight="1" x14ac:dyDescent="0.35">
      <c r="A12" s="29" t="str">
        <f>IF(JAN_26!A12="","",JAN_26!A12)</f>
        <v>AMOXICILLIN 250 mg tab</v>
      </c>
      <c r="B12" s="29" t="str">
        <f>IF(JAN_26!B12="","",JAN_26!B12)</f>
        <v>tablets</v>
      </c>
      <c r="C12" s="16">
        <f>IF(JAN_26!C12="","",JAN_26!C12)</f>
        <v>30</v>
      </c>
      <c r="D12" s="16">
        <f>IF(NOV_26!A12="","",NOV_26!F12)</f>
        <v>0</v>
      </c>
      <c r="E12" s="19"/>
      <c r="F12" s="16">
        <f t="shared" si="0"/>
        <v>0</v>
      </c>
      <c r="G12" s="19"/>
      <c r="H12" s="19"/>
      <c r="I12" s="16">
        <f t="shared" si="1"/>
        <v>0</v>
      </c>
      <c r="J12" s="16" t="str">
        <f t="shared" si="2"/>
        <v/>
      </c>
      <c r="K12" s="16">
        <f t="shared" si="3"/>
        <v>0</v>
      </c>
      <c r="L12" s="16">
        <f t="shared" si="4"/>
        <v>0</v>
      </c>
      <c r="M12" s="23">
        <f>IF(A12="",0,(IF(ISNUMBER(OCT_26!G12),OCT_26!G12,0)+IF(ISNUMBER(NOV_26!G12),NOV_26!G12,0)+IF(ISNUMBER(DEC_26!G12),DEC_26!G12,0))/3)</f>
        <v>0</v>
      </c>
      <c r="N12" s="23">
        <f t="shared" si="5"/>
        <v>0</v>
      </c>
      <c r="O12" s="23">
        <f t="shared" si="6"/>
        <v>0</v>
      </c>
      <c r="P12" s="23">
        <f t="shared" si="7"/>
        <v>0</v>
      </c>
      <c r="Q12" s="24" t="str">
        <f t="shared" si="8"/>
        <v/>
      </c>
      <c r="R12" s="25" t="str">
        <f t="shared" si="9"/>
        <v>STOCKOUT</v>
      </c>
      <c r="S12" s="25" t="str">
        <f t="shared" si="10"/>
        <v>N/A</v>
      </c>
      <c r="T12" s="18"/>
    </row>
    <row r="13" spans="1:20" ht="16.5" customHeight="1" x14ac:dyDescent="0.35">
      <c r="A13" s="28" t="str">
        <f>IF(JAN_26!A13="","",JAN_26!A13)</f>
        <v>Amoxicilline 500</v>
      </c>
      <c r="B13" s="28" t="str">
        <f>IF(JAN_26!B13="","",JAN_26!B13)</f>
        <v>tablets</v>
      </c>
      <c r="C13" s="15">
        <f>IF(JAN_26!C13="","",JAN_26!C13)</f>
        <v>50</v>
      </c>
      <c r="D13" s="15">
        <f>IF(NOV_26!A13="","",NOV_26!F13)</f>
        <v>600</v>
      </c>
      <c r="E13" s="19"/>
      <c r="F13" s="15">
        <f t="shared" si="0"/>
        <v>600</v>
      </c>
      <c r="G13" s="19"/>
      <c r="H13" s="19"/>
      <c r="I13" s="15">
        <f t="shared" si="1"/>
        <v>0</v>
      </c>
      <c r="J13" s="15" t="str">
        <f t="shared" si="2"/>
        <v/>
      </c>
      <c r="K13" s="15">
        <f t="shared" si="3"/>
        <v>0</v>
      </c>
      <c r="L13" s="15">
        <f t="shared" si="4"/>
        <v>30000</v>
      </c>
      <c r="M13" s="20">
        <f>IF(A13="",0,(IF(ISNUMBER(OCT_26!G13),OCT_26!G13,0)+IF(ISNUMBER(NOV_26!G13),NOV_26!G13,0)+IF(ISNUMBER(DEC_26!G13),DEC_26!G13,0))/3)</f>
        <v>0</v>
      </c>
      <c r="N13" s="20">
        <f t="shared" si="5"/>
        <v>0</v>
      </c>
      <c r="O13" s="20">
        <f t="shared" si="6"/>
        <v>0</v>
      </c>
      <c r="P13" s="20">
        <f t="shared" si="7"/>
        <v>0</v>
      </c>
      <c r="Q13" s="21" t="str">
        <f t="shared" si="8"/>
        <v/>
      </c>
      <c r="R13" s="22" t="str">
        <f t="shared" si="9"/>
        <v>OVERSTOCK</v>
      </c>
      <c r="S13" s="22" t="str">
        <f t="shared" si="10"/>
        <v>N/A</v>
      </c>
      <c r="T13" s="18"/>
    </row>
    <row r="14" spans="1:20" ht="16.5" customHeight="1" x14ac:dyDescent="0.35">
      <c r="A14" s="29" t="str">
        <f>IF(JAN_26!A14="","",JAN_26!A14)</f>
        <v>Amoxicilline syrup 125 mg</v>
      </c>
      <c r="B14" s="29" t="str">
        <f>IF(JAN_26!B14="","",JAN_26!B14)</f>
        <v>bottle</v>
      </c>
      <c r="C14" s="16">
        <f>IF(JAN_26!C14="","",JAN_26!C14)</f>
        <v>1000</v>
      </c>
      <c r="D14" s="16">
        <f>IF(NOV_26!A14="","",NOV_26!F14)</f>
        <v>0</v>
      </c>
      <c r="E14" s="19"/>
      <c r="F14" s="16">
        <f t="shared" si="0"/>
        <v>0</v>
      </c>
      <c r="G14" s="19"/>
      <c r="H14" s="19"/>
      <c r="I14" s="16">
        <f t="shared" si="1"/>
        <v>0</v>
      </c>
      <c r="J14" s="16" t="str">
        <f t="shared" si="2"/>
        <v/>
      </c>
      <c r="K14" s="16">
        <f t="shared" si="3"/>
        <v>0</v>
      </c>
      <c r="L14" s="16">
        <f t="shared" si="4"/>
        <v>0</v>
      </c>
      <c r="M14" s="23">
        <f>IF(A14="",0,(IF(ISNUMBER(OCT_26!G14),OCT_26!G14,0)+IF(ISNUMBER(NOV_26!G14),NOV_26!G14,0)+IF(ISNUMBER(DEC_26!G14),DEC_26!G14,0))/3)</f>
        <v>0</v>
      </c>
      <c r="N14" s="23">
        <f t="shared" si="5"/>
        <v>0</v>
      </c>
      <c r="O14" s="23">
        <f t="shared" si="6"/>
        <v>0</v>
      </c>
      <c r="P14" s="23">
        <f t="shared" si="7"/>
        <v>0</v>
      </c>
      <c r="Q14" s="24" t="str">
        <f t="shared" si="8"/>
        <v/>
      </c>
      <c r="R14" s="25" t="str">
        <f t="shared" si="9"/>
        <v>STOCKOUT</v>
      </c>
      <c r="S14" s="25" t="str">
        <f t="shared" si="10"/>
        <v>N/A</v>
      </c>
      <c r="T14" s="18"/>
    </row>
    <row r="15" spans="1:20" ht="16.5" customHeight="1" x14ac:dyDescent="0.35">
      <c r="A15" s="28" t="str">
        <f>IF(JAN_26!A15="","",JAN_26!A15)</f>
        <v>Amoxicilline syrup 250mg</v>
      </c>
      <c r="B15" s="28" t="str">
        <f>IF(JAN_26!B15="","",JAN_26!B15)</f>
        <v>bottle</v>
      </c>
      <c r="C15" s="15">
        <f>IF(JAN_26!C15="","",JAN_26!C15)</f>
        <v>1000</v>
      </c>
      <c r="D15" s="15">
        <f>IF(NOV_26!A15="","",NOV_26!F15)</f>
        <v>6</v>
      </c>
      <c r="E15" s="19"/>
      <c r="F15" s="15">
        <f t="shared" si="0"/>
        <v>6</v>
      </c>
      <c r="G15" s="19"/>
      <c r="H15" s="19"/>
      <c r="I15" s="15">
        <f t="shared" si="1"/>
        <v>0</v>
      </c>
      <c r="J15" s="15" t="str">
        <f t="shared" si="2"/>
        <v/>
      </c>
      <c r="K15" s="15">
        <f t="shared" si="3"/>
        <v>0</v>
      </c>
      <c r="L15" s="15">
        <f t="shared" si="4"/>
        <v>6000</v>
      </c>
      <c r="M15" s="20">
        <f>IF(A15="",0,(IF(ISNUMBER(OCT_26!G15),OCT_26!G15,0)+IF(ISNUMBER(NOV_26!G15),NOV_26!G15,0)+IF(ISNUMBER(DEC_26!G15),DEC_26!G15,0))/3)</f>
        <v>0</v>
      </c>
      <c r="N15" s="20">
        <f t="shared" si="5"/>
        <v>0</v>
      </c>
      <c r="O15" s="20">
        <f t="shared" si="6"/>
        <v>0</v>
      </c>
      <c r="P15" s="20">
        <f t="shared" si="7"/>
        <v>0</v>
      </c>
      <c r="Q15" s="21" t="str">
        <f t="shared" si="8"/>
        <v/>
      </c>
      <c r="R15" s="22" t="str">
        <f t="shared" si="9"/>
        <v>OVERSTOCK</v>
      </c>
      <c r="S15" s="22" t="str">
        <f t="shared" si="10"/>
        <v>N/A</v>
      </c>
      <c r="T15" s="18"/>
    </row>
    <row r="16" spans="1:20" ht="16.5" customHeight="1" x14ac:dyDescent="0.35">
      <c r="A16" s="29" t="str">
        <f>IF(JAN_26!A16="","",JAN_26!A16)</f>
        <v>Amoxiclav tabs</v>
      </c>
      <c r="B16" s="29" t="str">
        <f>IF(JAN_26!B16="","",JAN_26!B16)</f>
        <v>tablets</v>
      </c>
      <c r="C16" s="16">
        <f>IF(JAN_26!C16="","",JAN_26!C16)</f>
        <v>280</v>
      </c>
      <c r="D16" s="16">
        <f>IF(NOV_26!A16="","",NOV_26!F16)</f>
        <v>0</v>
      </c>
      <c r="E16" s="19"/>
      <c r="F16" s="16">
        <f t="shared" si="0"/>
        <v>0</v>
      </c>
      <c r="G16" s="19"/>
      <c r="H16" s="19"/>
      <c r="I16" s="16">
        <f t="shared" si="1"/>
        <v>0</v>
      </c>
      <c r="J16" s="16" t="str">
        <f t="shared" si="2"/>
        <v/>
      </c>
      <c r="K16" s="16">
        <f t="shared" si="3"/>
        <v>0</v>
      </c>
      <c r="L16" s="16">
        <f t="shared" si="4"/>
        <v>0</v>
      </c>
      <c r="M16" s="23">
        <f>IF(A16="",0,(IF(ISNUMBER(OCT_26!G16),OCT_26!G16,0)+IF(ISNUMBER(NOV_26!G16),NOV_26!G16,0)+IF(ISNUMBER(DEC_26!G16),DEC_26!G16,0))/3)</f>
        <v>0</v>
      </c>
      <c r="N16" s="23">
        <f t="shared" si="5"/>
        <v>0</v>
      </c>
      <c r="O16" s="23">
        <f t="shared" si="6"/>
        <v>0</v>
      </c>
      <c r="P16" s="23">
        <f t="shared" si="7"/>
        <v>0</v>
      </c>
      <c r="Q16" s="24" t="str">
        <f t="shared" si="8"/>
        <v/>
      </c>
      <c r="R16" s="25" t="str">
        <f t="shared" si="9"/>
        <v>STOCKOUT</v>
      </c>
      <c r="S16" s="25" t="str">
        <f t="shared" si="10"/>
        <v>N/A</v>
      </c>
      <c r="T16" s="18"/>
    </row>
    <row r="17" spans="1:20" ht="16.5" customHeight="1" x14ac:dyDescent="0.35">
      <c r="A17" s="28" t="str">
        <f>IF(JAN_26!A17="","",JAN_26!A17)</f>
        <v>Ampicilline injection</v>
      </c>
      <c r="B17" s="28" t="str">
        <f>IF(JAN_26!B17="","",JAN_26!B17)</f>
        <v>box</v>
      </c>
      <c r="C17" s="15">
        <f>IF(JAN_26!C17="","",JAN_26!C17)</f>
        <v>500</v>
      </c>
      <c r="D17" s="15">
        <f>IF(NOV_26!A17="","",NOV_26!F17)</f>
        <v>176</v>
      </c>
      <c r="E17" s="19"/>
      <c r="F17" s="15">
        <f t="shared" si="0"/>
        <v>176</v>
      </c>
      <c r="G17" s="19"/>
      <c r="H17" s="19"/>
      <c r="I17" s="15">
        <f t="shared" si="1"/>
        <v>0</v>
      </c>
      <c r="J17" s="15" t="str">
        <f t="shared" si="2"/>
        <v/>
      </c>
      <c r="K17" s="15">
        <f t="shared" si="3"/>
        <v>0</v>
      </c>
      <c r="L17" s="15">
        <f t="shared" si="4"/>
        <v>88000</v>
      </c>
      <c r="M17" s="20">
        <f>IF(A17="",0,(IF(ISNUMBER(OCT_26!G17),OCT_26!G17,0)+IF(ISNUMBER(NOV_26!G17),NOV_26!G17,0)+IF(ISNUMBER(DEC_26!G17),DEC_26!G17,0))/3)</f>
        <v>0</v>
      </c>
      <c r="N17" s="20">
        <f t="shared" si="5"/>
        <v>0</v>
      </c>
      <c r="O17" s="20">
        <f t="shared" si="6"/>
        <v>0</v>
      </c>
      <c r="P17" s="20">
        <f t="shared" si="7"/>
        <v>0</v>
      </c>
      <c r="Q17" s="21" t="str">
        <f t="shared" si="8"/>
        <v/>
      </c>
      <c r="R17" s="22" t="str">
        <f t="shared" si="9"/>
        <v>OVERSTOCK</v>
      </c>
      <c r="S17" s="22" t="str">
        <f t="shared" si="10"/>
        <v>N/A</v>
      </c>
      <c r="T17" s="18"/>
    </row>
    <row r="18" spans="1:20" ht="16.5" customHeight="1" x14ac:dyDescent="0.35">
      <c r="A18" s="29" t="str">
        <f>IF(JAN_26!A18="","",JAN_26!A18)</f>
        <v>Ampiclox capsules</v>
      </c>
      <c r="B18" s="29" t="str">
        <f>IF(JAN_26!B18="","",JAN_26!B18)</f>
        <v>box</v>
      </c>
      <c r="C18" s="16">
        <f>IF(JAN_26!C18="","",JAN_26!C18)</f>
        <v>60</v>
      </c>
      <c r="D18" s="16">
        <f>IF(NOV_26!A18="","",NOV_26!F18)</f>
        <v>0</v>
      </c>
      <c r="E18" s="19"/>
      <c r="F18" s="16">
        <f t="shared" si="0"/>
        <v>0</v>
      </c>
      <c r="G18" s="19"/>
      <c r="H18" s="19"/>
      <c r="I18" s="16">
        <f t="shared" si="1"/>
        <v>0</v>
      </c>
      <c r="J18" s="16" t="str">
        <f t="shared" si="2"/>
        <v/>
      </c>
      <c r="K18" s="16">
        <f t="shared" si="3"/>
        <v>0</v>
      </c>
      <c r="L18" s="16">
        <f t="shared" si="4"/>
        <v>0</v>
      </c>
      <c r="M18" s="23">
        <f>IF(A18="",0,(IF(ISNUMBER(OCT_26!G18),OCT_26!G18,0)+IF(ISNUMBER(NOV_26!G18),NOV_26!G18,0)+IF(ISNUMBER(DEC_26!G18),DEC_26!G18,0))/3)</f>
        <v>0</v>
      </c>
      <c r="N18" s="23">
        <f t="shared" si="5"/>
        <v>0</v>
      </c>
      <c r="O18" s="23">
        <f t="shared" si="6"/>
        <v>0</v>
      </c>
      <c r="P18" s="23">
        <f t="shared" si="7"/>
        <v>0</v>
      </c>
      <c r="Q18" s="24" t="str">
        <f t="shared" si="8"/>
        <v/>
      </c>
      <c r="R18" s="25" t="str">
        <f t="shared" si="9"/>
        <v>STOCKOUT</v>
      </c>
      <c r="S18" s="25" t="str">
        <f t="shared" si="10"/>
        <v>N/A</v>
      </c>
      <c r="T18" s="18"/>
    </row>
    <row r="19" spans="1:20" ht="16.5" customHeight="1" x14ac:dyDescent="0.35">
      <c r="A19" s="28" t="str">
        <f>IF(JAN_26!A19="","",JAN_26!A19)</f>
        <v>Ampiclox syrup</v>
      </c>
      <c r="B19" s="28" t="str">
        <f>IF(JAN_26!B19="","",JAN_26!B19)</f>
        <v>bottle</v>
      </c>
      <c r="C19" s="15">
        <f>IF(JAN_26!C19="","",JAN_26!C19)</f>
        <v>1200</v>
      </c>
      <c r="D19" s="15">
        <f>IF(NOV_26!A19="","",NOV_26!F19)</f>
        <v>0</v>
      </c>
      <c r="E19" s="19"/>
      <c r="F19" s="15">
        <f t="shared" si="0"/>
        <v>0</v>
      </c>
      <c r="G19" s="19"/>
      <c r="H19" s="19"/>
      <c r="I19" s="15">
        <f t="shared" si="1"/>
        <v>0</v>
      </c>
      <c r="J19" s="15" t="str">
        <f t="shared" si="2"/>
        <v/>
      </c>
      <c r="K19" s="15">
        <f t="shared" si="3"/>
        <v>0</v>
      </c>
      <c r="L19" s="15">
        <f t="shared" si="4"/>
        <v>0</v>
      </c>
      <c r="M19" s="20">
        <f>IF(A19="",0,(IF(ISNUMBER(OCT_26!G19),OCT_26!G19,0)+IF(ISNUMBER(NOV_26!G19),NOV_26!G19,0)+IF(ISNUMBER(DEC_26!G19),DEC_26!G19,0))/3)</f>
        <v>0</v>
      </c>
      <c r="N19" s="20">
        <f t="shared" si="5"/>
        <v>0</v>
      </c>
      <c r="O19" s="20">
        <f t="shared" si="6"/>
        <v>0</v>
      </c>
      <c r="P19" s="20">
        <f t="shared" si="7"/>
        <v>0</v>
      </c>
      <c r="Q19" s="21" t="str">
        <f t="shared" si="8"/>
        <v/>
      </c>
      <c r="R19" s="22" t="str">
        <f t="shared" si="9"/>
        <v>STOCKOUT</v>
      </c>
      <c r="S19" s="22" t="str">
        <f t="shared" si="10"/>
        <v>N/A</v>
      </c>
      <c r="T19" s="18"/>
    </row>
    <row r="20" spans="1:20" ht="16.5" customHeight="1" x14ac:dyDescent="0.35">
      <c r="A20" s="29" t="str">
        <f>IF(JAN_26!A20="","",JAN_26!A20)</f>
        <v>Analgin Inj</v>
      </c>
      <c r="B20" s="29" t="str">
        <f>IF(JAN_26!B20="","",JAN_26!B20)</f>
        <v>Packet</v>
      </c>
      <c r="C20" s="16">
        <f>IF(JAN_26!C20="","",JAN_26!C20)</f>
        <v>500</v>
      </c>
      <c r="D20" s="16">
        <f>IF(NOV_26!A20="","",NOV_26!F20)</f>
        <v>0</v>
      </c>
      <c r="E20" s="19"/>
      <c r="F20" s="16">
        <f t="shared" si="0"/>
        <v>0</v>
      </c>
      <c r="G20" s="19"/>
      <c r="H20" s="19"/>
      <c r="I20" s="16">
        <f t="shared" si="1"/>
        <v>0</v>
      </c>
      <c r="J20" s="16" t="str">
        <f t="shared" si="2"/>
        <v/>
      </c>
      <c r="K20" s="16">
        <f t="shared" si="3"/>
        <v>0</v>
      </c>
      <c r="L20" s="16">
        <f t="shared" si="4"/>
        <v>0</v>
      </c>
      <c r="M20" s="23">
        <f>IF(A20="",0,(IF(ISNUMBER(OCT_26!G20),OCT_26!G20,0)+IF(ISNUMBER(NOV_26!G20),NOV_26!G20,0)+IF(ISNUMBER(DEC_26!G20),DEC_26!G20,0))/3)</f>
        <v>0</v>
      </c>
      <c r="N20" s="23">
        <f t="shared" si="5"/>
        <v>0</v>
      </c>
      <c r="O20" s="23">
        <f t="shared" si="6"/>
        <v>0</v>
      </c>
      <c r="P20" s="23">
        <f t="shared" si="7"/>
        <v>0</v>
      </c>
      <c r="Q20" s="24" t="str">
        <f t="shared" si="8"/>
        <v/>
      </c>
      <c r="R20" s="25" t="str">
        <f t="shared" si="9"/>
        <v>STOCKOUT</v>
      </c>
      <c r="S20" s="25" t="str">
        <f t="shared" si="10"/>
        <v>N/A</v>
      </c>
      <c r="T20" s="18"/>
    </row>
    <row r="21" spans="1:20" ht="16.5" customHeight="1" x14ac:dyDescent="0.35">
      <c r="A21" s="28" t="str">
        <f>IF(JAN_26!A21="","",JAN_26!A21)</f>
        <v>antacid</v>
      </c>
      <c r="B21" s="28" t="str">
        <f>IF(JAN_26!B21="","",JAN_26!B21)</f>
        <v>tab</v>
      </c>
      <c r="C21" s="15">
        <f>IF(JAN_26!C21="","",JAN_26!C21)</f>
        <v>25</v>
      </c>
      <c r="D21" s="15">
        <f>IF(NOV_26!A21="","",NOV_26!F21)</f>
        <v>0</v>
      </c>
      <c r="E21" s="19"/>
      <c r="F21" s="15">
        <f t="shared" si="0"/>
        <v>0</v>
      </c>
      <c r="G21" s="19"/>
      <c r="H21" s="19"/>
      <c r="I21" s="15">
        <f t="shared" si="1"/>
        <v>0</v>
      </c>
      <c r="J21" s="15" t="str">
        <f t="shared" si="2"/>
        <v/>
      </c>
      <c r="K21" s="15">
        <f t="shared" si="3"/>
        <v>0</v>
      </c>
      <c r="L21" s="15">
        <f t="shared" si="4"/>
        <v>0</v>
      </c>
      <c r="M21" s="20">
        <f>IF(A21="",0,(IF(ISNUMBER(OCT_26!G21),OCT_26!G21,0)+IF(ISNUMBER(NOV_26!G21),NOV_26!G21,0)+IF(ISNUMBER(DEC_26!G21),DEC_26!G21,0))/3)</f>
        <v>0</v>
      </c>
      <c r="N21" s="20">
        <f t="shared" si="5"/>
        <v>0</v>
      </c>
      <c r="O21" s="20">
        <f t="shared" si="6"/>
        <v>0</v>
      </c>
      <c r="P21" s="20">
        <f t="shared" si="7"/>
        <v>0</v>
      </c>
      <c r="Q21" s="21" t="str">
        <f t="shared" si="8"/>
        <v/>
      </c>
      <c r="R21" s="22" t="str">
        <f t="shared" si="9"/>
        <v>STOCKOUT</v>
      </c>
      <c r="S21" s="22" t="str">
        <f t="shared" si="10"/>
        <v>N/A</v>
      </c>
      <c r="T21" s="18"/>
    </row>
    <row r="22" spans="1:20" ht="16.5" customHeight="1" x14ac:dyDescent="0.35">
      <c r="A22" s="29" t="str">
        <f>IF(JAN_26!A22="","",JAN_26!A22)</f>
        <v>Antagex (para+tramadol)</v>
      </c>
      <c r="B22" s="29" t="str">
        <f>IF(JAN_26!B22="","",JAN_26!B22)</f>
        <v>tablets</v>
      </c>
      <c r="C22" s="16">
        <f>IF(JAN_26!C22="","",JAN_26!C22)</f>
        <v>140</v>
      </c>
      <c r="D22" s="16">
        <f>IF(NOV_26!A22="","",NOV_26!F22)</f>
        <v>0</v>
      </c>
      <c r="E22" s="19"/>
      <c r="F22" s="16">
        <f t="shared" si="0"/>
        <v>0</v>
      </c>
      <c r="G22" s="19"/>
      <c r="H22" s="19"/>
      <c r="I22" s="16">
        <f t="shared" si="1"/>
        <v>0</v>
      </c>
      <c r="J22" s="16" t="str">
        <f t="shared" si="2"/>
        <v/>
      </c>
      <c r="K22" s="16">
        <f t="shared" si="3"/>
        <v>0</v>
      </c>
      <c r="L22" s="16">
        <f t="shared" si="4"/>
        <v>0</v>
      </c>
      <c r="M22" s="23">
        <f>IF(A22="",0,(IF(ISNUMBER(OCT_26!G22),OCT_26!G22,0)+IF(ISNUMBER(NOV_26!G22),NOV_26!G22,0)+IF(ISNUMBER(DEC_26!G22),DEC_26!G22,0))/3)</f>
        <v>0</v>
      </c>
      <c r="N22" s="23">
        <f t="shared" si="5"/>
        <v>0</v>
      </c>
      <c r="O22" s="23">
        <f t="shared" si="6"/>
        <v>0</v>
      </c>
      <c r="P22" s="23">
        <f t="shared" si="7"/>
        <v>0</v>
      </c>
      <c r="Q22" s="24" t="str">
        <f t="shared" si="8"/>
        <v/>
      </c>
      <c r="R22" s="25" t="str">
        <f t="shared" si="9"/>
        <v>STOCKOUT</v>
      </c>
      <c r="S22" s="25" t="str">
        <f t="shared" si="10"/>
        <v>N/A</v>
      </c>
      <c r="T22" s="18"/>
    </row>
    <row r="23" spans="1:20" ht="16.5" customHeight="1" x14ac:dyDescent="0.35">
      <c r="A23" s="28" t="str">
        <f>IF(JAN_26!A23="","",JAN_26!A23)</f>
        <v>apfer</v>
      </c>
      <c r="B23" s="28" t="str">
        <f>IF(JAN_26!B23="","",JAN_26!B23)</f>
        <v>syrup</v>
      </c>
      <c r="C23" s="15">
        <f>IF(JAN_26!C23="","",JAN_26!C23)</f>
        <v>1500</v>
      </c>
      <c r="D23" s="15">
        <f>IF(NOV_26!A23="","",NOV_26!F23)</f>
        <v>0</v>
      </c>
      <c r="E23" s="19"/>
      <c r="F23" s="15">
        <f t="shared" si="0"/>
        <v>0</v>
      </c>
      <c r="G23" s="19"/>
      <c r="H23" s="19"/>
      <c r="I23" s="15">
        <f t="shared" si="1"/>
        <v>0</v>
      </c>
      <c r="J23" s="15" t="str">
        <f t="shared" si="2"/>
        <v/>
      </c>
      <c r="K23" s="15">
        <f t="shared" si="3"/>
        <v>0</v>
      </c>
      <c r="L23" s="15">
        <f t="shared" si="4"/>
        <v>0</v>
      </c>
      <c r="M23" s="20">
        <f>IF(A23="",0,(IF(ISNUMBER(OCT_26!G23),OCT_26!G23,0)+IF(ISNUMBER(NOV_26!G23),NOV_26!G23,0)+IF(ISNUMBER(DEC_26!G23),DEC_26!G23,0))/3)</f>
        <v>0</v>
      </c>
      <c r="N23" s="20">
        <f t="shared" si="5"/>
        <v>0</v>
      </c>
      <c r="O23" s="20">
        <f t="shared" si="6"/>
        <v>0</v>
      </c>
      <c r="P23" s="20">
        <f t="shared" si="7"/>
        <v>0</v>
      </c>
      <c r="Q23" s="21" t="str">
        <f t="shared" si="8"/>
        <v/>
      </c>
      <c r="R23" s="22" t="str">
        <f t="shared" si="9"/>
        <v>STOCKOUT</v>
      </c>
      <c r="S23" s="22" t="str">
        <f t="shared" si="10"/>
        <v>N/A</v>
      </c>
      <c r="T23" s="18"/>
    </row>
    <row r="24" spans="1:20" ht="16.5" customHeight="1" x14ac:dyDescent="0.35">
      <c r="A24" s="29" t="str">
        <f>IF(JAN_26!A24="","",JAN_26!A24)</f>
        <v>artemether 80mg</v>
      </c>
      <c r="B24" s="29" t="str">
        <f>IF(JAN_26!B24="","",JAN_26!B24)</f>
        <v>amp</v>
      </c>
      <c r="C24" s="16">
        <f>IF(JAN_26!C24="","",JAN_26!C24)</f>
        <v>600</v>
      </c>
      <c r="D24" s="16">
        <f>IF(NOV_26!A24="","",NOV_26!F24)</f>
        <v>72</v>
      </c>
      <c r="E24" s="19"/>
      <c r="F24" s="16">
        <f t="shared" si="0"/>
        <v>72</v>
      </c>
      <c r="G24" s="19"/>
      <c r="H24" s="19"/>
      <c r="I24" s="16">
        <f t="shared" si="1"/>
        <v>0</v>
      </c>
      <c r="J24" s="16" t="str">
        <f t="shared" si="2"/>
        <v/>
      </c>
      <c r="K24" s="16">
        <f t="shared" si="3"/>
        <v>0</v>
      </c>
      <c r="L24" s="16">
        <f t="shared" si="4"/>
        <v>43200</v>
      </c>
      <c r="M24" s="23">
        <f>IF(A24="",0,(IF(ISNUMBER(OCT_26!G24),OCT_26!G24,0)+IF(ISNUMBER(NOV_26!G24),NOV_26!G24,0)+IF(ISNUMBER(DEC_26!G24),DEC_26!G24,0))/3)</f>
        <v>0</v>
      </c>
      <c r="N24" s="23">
        <f t="shared" si="5"/>
        <v>0</v>
      </c>
      <c r="O24" s="23">
        <f t="shared" si="6"/>
        <v>0</v>
      </c>
      <c r="P24" s="23">
        <f t="shared" si="7"/>
        <v>0</v>
      </c>
      <c r="Q24" s="24" t="str">
        <f t="shared" si="8"/>
        <v/>
      </c>
      <c r="R24" s="25" t="str">
        <f t="shared" si="9"/>
        <v>OVERSTOCK</v>
      </c>
      <c r="S24" s="25" t="str">
        <f t="shared" si="10"/>
        <v>N/A</v>
      </c>
      <c r="T24" s="18"/>
    </row>
    <row r="25" spans="1:20" ht="16.5" customHeight="1" x14ac:dyDescent="0.35">
      <c r="A25" s="28" t="str">
        <f>IF(JAN_26!A25="","",JAN_26!A25)</f>
        <v>Artemether/lum  syrup</v>
      </c>
      <c r="B25" s="28" t="str">
        <f>IF(JAN_26!B25="","",JAN_26!B25)</f>
        <v>bottle</v>
      </c>
      <c r="C25" s="15">
        <f>IF(JAN_26!C25="","",JAN_26!C25)</f>
        <v>1700</v>
      </c>
      <c r="D25" s="15">
        <f>IF(NOV_26!A25="","",NOV_26!F25)</f>
        <v>94</v>
      </c>
      <c r="E25" s="19"/>
      <c r="F25" s="15">
        <f t="shared" si="0"/>
        <v>94</v>
      </c>
      <c r="G25" s="19"/>
      <c r="H25" s="19"/>
      <c r="I25" s="15">
        <f t="shared" si="1"/>
        <v>0</v>
      </c>
      <c r="J25" s="15" t="str">
        <f t="shared" si="2"/>
        <v/>
      </c>
      <c r="K25" s="15">
        <f t="shared" si="3"/>
        <v>0</v>
      </c>
      <c r="L25" s="15">
        <f t="shared" si="4"/>
        <v>159800</v>
      </c>
      <c r="M25" s="20">
        <f>IF(A25="",0,(IF(ISNUMBER(OCT_26!G25),OCT_26!G25,0)+IF(ISNUMBER(NOV_26!G25),NOV_26!G25,0)+IF(ISNUMBER(DEC_26!G25),DEC_26!G25,0))/3)</f>
        <v>0</v>
      </c>
      <c r="N25" s="20">
        <f t="shared" si="5"/>
        <v>0</v>
      </c>
      <c r="O25" s="20">
        <f t="shared" si="6"/>
        <v>0</v>
      </c>
      <c r="P25" s="20">
        <f t="shared" si="7"/>
        <v>0</v>
      </c>
      <c r="Q25" s="21" t="str">
        <f t="shared" si="8"/>
        <v/>
      </c>
      <c r="R25" s="22" t="str">
        <f t="shared" si="9"/>
        <v>OVERSTOCK</v>
      </c>
      <c r="S25" s="22" t="str">
        <f t="shared" si="10"/>
        <v>N/A</v>
      </c>
      <c r="T25" s="18"/>
    </row>
    <row r="26" spans="1:20" ht="16.5" customHeight="1" x14ac:dyDescent="0.35">
      <c r="A26" s="29" t="str">
        <f>IF(JAN_26!A26="","",JAN_26!A26)</f>
        <v>artesunate inj 60mg</v>
      </c>
      <c r="B26" s="29" t="str">
        <f>IF(JAN_26!B26="","",JAN_26!B26)</f>
        <v>vial</v>
      </c>
      <c r="C26" s="16">
        <f>IF(JAN_26!C26="","",JAN_26!C26)</f>
        <v>1000</v>
      </c>
      <c r="D26" s="16">
        <f>IF(NOV_26!A26="","",NOV_26!F26)</f>
        <v>848</v>
      </c>
      <c r="E26" s="19"/>
      <c r="F26" s="16">
        <f t="shared" si="0"/>
        <v>848</v>
      </c>
      <c r="G26" s="19"/>
      <c r="H26" s="19"/>
      <c r="I26" s="16">
        <f t="shared" si="1"/>
        <v>0</v>
      </c>
      <c r="J26" s="16" t="str">
        <f t="shared" si="2"/>
        <v/>
      </c>
      <c r="K26" s="16">
        <f t="shared" si="3"/>
        <v>0</v>
      </c>
      <c r="L26" s="16">
        <f t="shared" si="4"/>
        <v>848000</v>
      </c>
      <c r="M26" s="23">
        <f>IF(A26="",0,(IF(ISNUMBER(OCT_26!G26),OCT_26!G26,0)+IF(ISNUMBER(NOV_26!G26),NOV_26!G26,0)+IF(ISNUMBER(DEC_26!G26),DEC_26!G26,0))/3)</f>
        <v>0</v>
      </c>
      <c r="N26" s="23">
        <f t="shared" si="5"/>
        <v>0</v>
      </c>
      <c r="O26" s="23">
        <f t="shared" si="6"/>
        <v>0</v>
      </c>
      <c r="P26" s="23">
        <f t="shared" si="7"/>
        <v>0</v>
      </c>
      <c r="Q26" s="24" t="str">
        <f t="shared" si="8"/>
        <v/>
      </c>
      <c r="R26" s="25" t="str">
        <f t="shared" si="9"/>
        <v>OVERSTOCK</v>
      </c>
      <c r="S26" s="25" t="str">
        <f t="shared" si="10"/>
        <v>N/A</v>
      </c>
      <c r="T26" s="18"/>
    </row>
    <row r="27" spans="1:20" ht="16.5" customHeight="1" x14ac:dyDescent="0.35">
      <c r="A27" s="28" t="str">
        <f>IF(JAN_26!A27="","",JAN_26!A27)</f>
        <v>ASAQ 100/270mg) - 3</v>
      </c>
      <c r="B27" s="28" t="str">
        <f>IF(JAN_26!B27="","",JAN_26!B27)</f>
        <v>tablet</v>
      </c>
      <c r="C27" s="15">
        <f>IF(JAN_26!C27="","",JAN_26!C27)</f>
        <v>160</v>
      </c>
      <c r="D27" s="15">
        <f>IF(NOV_26!A27="","",NOV_26!F27)</f>
        <v>0</v>
      </c>
      <c r="E27" s="19"/>
      <c r="F27" s="15">
        <f t="shared" si="0"/>
        <v>0</v>
      </c>
      <c r="G27" s="19"/>
      <c r="H27" s="19"/>
      <c r="I27" s="15">
        <f t="shared" si="1"/>
        <v>0</v>
      </c>
      <c r="J27" s="15" t="str">
        <f t="shared" si="2"/>
        <v/>
      </c>
      <c r="K27" s="15">
        <f t="shared" si="3"/>
        <v>0</v>
      </c>
      <c r="L27" s="15">
        <f t="shared" si="4"/>
        <v>0</v>
      </c>
      <c r="M27" s="20">
        <f>IF(A27="",0,(IF(ISNUMBER(OCT_26!G27),OCT_26!G27,0)+IF(ISNUMBER(NOV_26!G27),NOV_26!G27,0)+IF(ISNUMBER(DEC_26!G27),DEC_26!G27,0))/3)</f>
        <v>0</v>
      </c>
      <c r="N27" s="20">
        <f t="shared" si="5"/>
        <v>0</v>
      </c>
      <c r="O27" s="20">
        <f t="shared" si="6"/>
        <v>0</v>
      </c>
      <c r="P27" s="20">
        <f t="shared" si="7"/>
        <v>0</v>
      </c>
      <c r="Q27" s="21" t="str">
        <f t="shared" si="8"/>
        <v/>
      </c>
      <c r="R27" s="22" t="str">
        <f t="shared" si="9"/>
        <v>STOCKOUT</v>
      </c>
      <c r="S27" s="22" t="str">
        <f t="shared" si="10"/>
        <v>N/A</v>
      </c>
      <c r="T27" s="18"/>
    </row>
    <row r="28" spans="1:20" ht="16.5" customHeight="1" x14ac:dyDescent="0.35">
      <c r="A28" s="29" t="str">
        <f>IF(JAN_26!A28="","",JAN_26!A28)</f>
        <v>ASAQ 100/270mg) - 6</v>
      </c>
      <c r="B28" s="29" t="str">
        <f>IF(JAN_26!B28="","",JAN_26!B28)</f>
        <v>tablet</v>
      </c>
      <c r="C28" s="16">
        <f>IF(JAN_26!C28="","",JAN_26!C28)</f>
        <v>160</v>
      </c>
      <c r="D28" s="16">
        <f>IF(NOV_26!A28="","",NOV_26!F28)</f>
        <v>0</v>
      </c>
      <c r="E28" s="19"/>
      <c r="F28" s="16">
        <f t="shared" si="0"/>
        <v>0</v>
      </c>
      <c r="G28" s="19"/>
      <c r="H28" s="19"/>
      <c r="I28" s="16">
        <f t="shared" si="1"/>
        <v>0</v>
      </c>
      <c r="J28" s="16" t="str">
        <f t="shared" si="2"/>
        <v/>
      </c>
      <c r="K28" s="16">
        <f t="shared" si="3"/>
        <v>0</v>
      </c>
      <c r="L28" s="16">
        <f t="shared" si="4"/>
        <v>0</v>
      </c>
      <c r="M28" s="23">
        <f>IF(A28="",0,(IF(ISNUMBER(OCT_26!G28),OCT_26!G28,0)+IF(ISNUMBER(NOV_26!G28),NOV_26!G28,0)+IF(ISNUMBER(DEC_26!G28),DEC_26!G28,0))/3)</f>
        <v>0</v>
      </c>
      <c r="N28" s="23">
        <f t="shared" si="5"/>
        <v>0</v>
      </c>
      <c r="O28" s="23">
        <f t="shared" si="6"/>
        <v>0</v>
      </c>
      <c r="P28" s="23">
        <f t="shared" si="7"/>
        <v>0</v>
      </c>
      <c r="Q28" s="24" t="str">
        <f t="shared" si="8"/>
        <v/>
      </c>
      <c r="R28" s="25" t="str">
        <f t="shared" si="9"/>
        <v>STOCKOUT</v>
      </c>
      <c r="S28" s="25" t="str">
        <f t="shared" si="10"/>
        <v>N/A</v>
      </c>
      <c r="T28" s="18"/>
    </row>
    <row r="29" spans="1:20" ht="16.5" customHeight="1" x14ac:dyDescent="0.35">
      <c r="A29" s="28" t="str">
        <f>IF(JAN_26!A29="","",JAN_26!A29)</f>
        <v>asaq(25/62.5) - 3</v>
      </c>
      <c r="B29" s="28" t="str">
        <f>IF(JAN_26!B29="","",JAN_26!B29)</f>
        <v>tablet</v>
      </c>
      <c r="C29" s="15" t="str">
        <f>IF(JAN_26!C29="","",JAN_26!C29)</f>
        <v/>
      </c>
      <c r="D29" s="15">
        <f>IF(NOV_26!A29="","",NOV_26!F29)</f>
        <v>0</v>
      </c>
      <c r="E29" s="19"/>
      <c r="F29" s="15">
        <f t="shared" si="0"/>
        <v>0</v>
      </c>
      <c r="G29" s="19"/>
      <c r="H29" s="19"/>
      <c r="I29" s="15">
        <f t="shared" si="1"/>
        <v>0</v>
      </c>
      <c r="J29" s="15" t="str">
        <f t="shared" si="2"/>
        <v/>
      </c>
      <c r="K29" s="15">
        <f t="shared" si="3"/>
        <v>0</v>
      </c>
      <c r="L29" s="15">
        <f t="shared" si="4"/>
        <v>0</v>
      </c>
      <c r="M29" s="20">
        <f>IF(A29="",0,(IF(ISNUMBER(OCT_26!G29),OCT_26!G29,0)+IF(ISNUMBER(NOV_26!G29),NOV_26!G29,0)+IF(ISNUMBER(DEC_26!G29),DEC_26!G29,0))/3)</f>
        <v>0</v>
      </c>
      <c r="N29" s="20">
        <f t="shared" si="5"/>
        <v>0</v>
      </c>
      <c r="O29" s="20">
        <f t="shared" si="6"/>
        <v>0</v>
      </c>
      <c r="P29" s="20">
        <f t="shared" si="7"/>
        <v>0</v>
      </c>
      <c r="Q29" s="21" t="str">
        <f t="shared" si="8"/>
        <v/>
      </c>
      <c r="R29" s="22" t="str">
        <f t="shared" si="9"/>
        <v>STOCKOUT</v>
      </c>
      <c r="S29" s="22" t="str">
        <f t="shared" si="10"/>
        <v>N/A</v>
      </c>
      <c r="T29" s="18"/>
    </row>
    <row r="30" spans="1:20" ht="16.5" customHeight="1" x14ac:dyDescent="0.35">
      <c r="A30" s="29" t="str">
        <f>IF(JAN_26!A30="","",JAN_26!A30)</f>
        <v>asaq(50/135) - 3</v>
      </c>
      <c r="B30" s="29" t="str">
        <f>IF(JAN_26!B30="","",JAN_26!B30)</f>
        <v>tablet</v>
      </c>
      <c r="C30" s="16" t="str">
        <f>IF(JAN_26!C30="","",JAN_26!C30)</f>
        <v/>
      </c>
      <c r="D30" s="16">
        <f>IF(NOV_26!A30="","",NOV_26!F30)</f>
        <v>0</v>
      </c>
      <c r="E30" s="19"/>
      <c r="F30" s="16">
        <f t="shared" si="0"/>
        <v>0</v>
      </c>
      <c r="G30" s="19"/>
      <c r="H30" s="19"/>
      <c r="I30" s="16">
        <f t="shared" si="1"/>
        <v>0</v>
      </c>
      <c r="J30" s="16" t="str">
        <f t="shared" si="2"/>
        <v/>
      </c>
      <c r="K30" s="16">
        <f t="shared" si="3"/>
        <v>0</v>
      </c>
      <c r="L30" s="16">
        <f t="shared" si="4"/>
        <v>0</v>
      </c>
      <c r="M30" s="23">
        <f>IF(A30="",0,(IF(ISNUMBER(OCT_26!G30),OCT_26!G30,0)+IF(ISNUMBER(NOV_26!G30),NOV_26!G30,0)+IF(ISNUMBER(DEC_26!G30),DEC_26!G30,0))/3)</f>
        <v>0</v>
      </c>
      <c r="N30" s="23">
        <f t="shared" si="5"/>
        <v>0</v>
      </c>
      <c r="O30" s="23">
        <f t="shared" si="6"/>
        <v>0</v>
      </c>
      <c r="P30" s="23">
        <f t="shared" si="7"/>
        <v>0</v>
      </c>
      <c r="Q30" s="24" t="str">
        <f t="shared" si="8"/>
        <v/>
      </c>
      <c r="R30" s="25" t="str">
        <f t="shared" si="9"/>
        <v>STOCKOUT</v>
      </c>
      <c r="S30" s="25" t="str">
        <f t="shared" si="10"/>
        <v>N/A</v>
      </c>
      <c r="T30" s="18"/>
    </row>
    <row r="31" spans="1:20" ht="16.5" customHeight="1" x14ac:dyDescent="0.35">
      <c r="A31" s="28" t="str">
        <f>IF(JAN_26!A31="","",JAN_26!A31)</f>
        <v>ascabiol</v>
      </c>
      <c r="B31" s="28" t="str">
        <f>IF(JAN_26!B31="","",JAN_26!B31)</f>
        <v>bottle</v>
      </c>
      <c r="C31" s="15">
        <f>IF(JAN_26!C31="","",JAN_26!C31)</f>
        <v>1000</v>
      </c>
      <c r="D31" s="15">
        <f>IF(NOV_26!A31="","",NOV_26!F31)</f>
        <v>0</v>
      </c>
      <c r="E31" s="19"/>
      <c r="F31" s="15">
        <f t="shared" si="0"/>
        <v>0</v>
      </c>
      <c r="G31" s="19"/>
      <c r="H31" s="19"/>
      <c r="I31" s="15">
        <f t="shared" si="1"/>
        <v>0</v>
      </c>
      <c r="J31" s="15" t="str">
        <f t="shared" si="2"/>
        <v/>
      </c>
      <c r="K31" s="15">
        <f t="shared" si="3"/>
        <v>0</v>
      </c>
      <c r="L31" s="15">
        <f t="shared" si="4"/>
        <v>0</v>
      </c>
      <c r="M31" s="20">
        <f>IF(A31="",0,(IF(ISNUMBER(OCT_26!G31),OCT_26!G31,0)+IF(ISNUMBER(NOV_26!G31),NOV_26!G31,0)+IF(ISNUMBER(DEC_26!G31),DEC_26!G31,0))/3)</f>
        <v>0</v>
      </c>
      <c r="N31" s="20">
        <f t="shared" si="5"/>
        <v>0</v>
      </c>
      <c r="O31" s="20">
        <f t="shared" si="6"/>
        <v>0</v>
      </c>
      <c r="P31" s="20">
        <f t="shared" si="7"/>
        <v>0</v>
      </c>
      <c r="Q31" s="21" t="str">
        <f t="shared" si="8"/>
        <v/>
      </c>
      <c r="R31" s="22" t="str">
        <f t="shared" si="9"/>
        <v>STOCKOUT</v>
      </c>
      <c r="S31" s="22" t="str">
        <f t="shared" si="10"/>
        <v>N/A</v>
      </c>
      <c r="T31" s="18"/>
    </row>
    <row r="32" spans="1:20" ht="16.5" customHeight="1" x14ac:dyDescent="0.35">
      <c r="A32" s="29" t="str">
        <f>IF(JAN_26!A32="","",JAN_26!A32)</f>
        <v>Aspirin 81mg</v>
      </c>
      <c r="B32" s="29" t="str">
        <f>IF(JAN_26!B32="","",JAN_26!B32)</f>
        <v>tablet</v>
      </c>
      <c r="C32" s="16">
        <f>IF(JAN_26!C32="","",JAN_26!C32)</f>
        <v>25</v>
      </c>
      <c r="D32" s="16">
        <f>IF(NOV_26!A32="","",NOV_26!F32)</f>
        <v>0</v>
      </c>
      <c r="E32" s="19"/>
      <c r="F32" s="16">
        <f t="shared" si="0"/>
        <v>0</v>
      </c>
      <c r="G32" s="19"/>
      <c r="H32" s="19"/>
      <c r="I32" s="16">
        <f t="shared" si="1"/>
        <v>0</v>
      </c>
      <c r="J32" s="16" t="str">
        <f t="shared" si="2"/>
        <v/>
      </c>
      <c r="K32" s="16">
        <f t="shared" si="3"/>
        <v>0</v>
      </c>
      <c r="L32" s="16">
        <f t="shared" si="4"/>
        <v>0</v>
      </c>
      <c r="M32" s="23">
        <f>IF(A32="",0,(IF(ISNUMBER(OCT_26!G32),OCT_26!G32,0)+IF(ISNUMBER(NOV_26!G32),NOV_26!G32,0)+IF(ISNUMBER(DEC_26!G32),DEC_26!G32,0))/3)</f>
        <v>0</v>
      </c>
      <c r="N32" s="23">
        <f t="shared" si="5"/>
        <v>0</v>
      </c>
      <c r="O32" s="23">
        <f t="shared" si="6"/>
        <v>0</v>
      </c>
      <c r="P32" s="23">
        <f t="shared" si="7"/>
        <v>0</v>
      </c>
      <c r="Q32" s="24" t="str">
        <f t="shared" si="8"/>
        <v/>
      </c>
      <c r="R32" s="25" t="str">
        <f t="shared" si="9"/>
        <v>STOCKOUT</v>
      </c>
      <c r="S32" s="25" t="str">
        <f t="shared" si="10"/>
        <v>N/A</v>
      </c>
      <c r="T32" s="18"/>
    </row>
    <row r="33" spans="1:20" ht="16.5" customHeight="1" x14ac:dyDescent="0.35">
      <c r="A33" s="28" t="str">
        <f>IF(JAN_26!A33="","",JAN_26!A33)</f>
        <v>atropine</v>
      </c>
      <c r="B33" s="28" t="str">
        <f>IF(JAN_26!B33="","",JAN_26!B33)</f>
        <v>amp</v>
      </c>
      <c r="C33" s="15">
        <f>IF(JAN_26!C33="","",JAN_26!C33)</f>
        <v>500</v>
      </c>
      <c r="D33" s="15">
        <f>IF(NOV_26!A33="","",NOV_26!F33)</f>
        <v>0</v>
      </c>
      <c r="E33" s="19"/>
      <c r="F33" s="15">
        <f t="shared" si="0"/>
        <v>0</v>
      </c>
      <c r="G33" s="19"/>
      <c r="H33" s="19"/>
      <c r="I33" s="15">
        <f t="shared" si="1"/>
        <v>0</v>
      </c>
      <c r="J33" s="15" t="str">
        <f t="shared" si="2"/>
        <v/>
      </c>
      <c r="K33" s="15">
        <f t="shared" si="3"/>
        <v>0</v>
      </c>
      <c r="L33" s="15">
        <f t="shared" si="4"/>
        <v>0</v>
      </c>
      <c r="M33" s="20">
        <f>IF(A33="",0,(IF(ISNUMBER(OCT_26!G33),OCT_26!G33,0)+IF(ISNUMBER(NOV_26!G33),NOV_26!G33,0)+IF(ISNUMBER(DEC_26!G33),DEC_26!G33,0))/3)</f>
        <v>0</v>
      </c>
      <c r="N33" s="20">
        <f t="shared" si="5"/>
        <v>0</v>
      </c>
      <c r="O33" s="20">
        <f t="shared" si="6"/>
        <v>0</v>
      </c>
      <c r="P33" s="20">
        <f t="shared" si="7"/>
        <v>0</v>
      </c>
      <c r="Q33" s="21" t="str">
        <f t="shared" si="8"/>
        <v/>
      </c>
      <c r="R33" s="22" t="str">
        <f t="shared" si="9"/>
        <v>STOCKOUT</v>
      </c>
      <c r="S33" s="22" t="str">
        <f t="shared" si="10"/>
        <v>N/A</v>
      </c>
      <c r="T33" s="18"/>
    </row>
    <row r="34" spans="1:20" ht="16.5" customHeight="1" x14ac:dyDescent="0.35">
      <c r="A34" s="29" t="str">
        <f>IF(JAN_26!A34="","",JAN_26!A34)</f>
        <v>ATS</v>
      </c>
      <c r="B34" s="29" t="str">
        <f>IF(JAN_26!B34="","",JAN_26!B34)</f>
        <v>amp</v>
      </c>
      <c r="C34" s="16">
        <f>IF(JAN_26!C34="","",JAN_26!C34)</f>
        <v>1500</v>
      </c>
      <c r="D34" s="16">
        <f>IF(NOV_26!A34="","",NOV_26!F34)</f>
        <v>0</v>
      </c>
      <c r="E34" s="19"/>
      <c r="F34" s="16">
        <f t="shared" si="0"/>
        <v>0</v>
      </c>
      <c r="G34" s="19"/>
      <c r="H34" s="19"/>
      <c r="I34" s="16">
        <f t="shared" si="1"/>
        <v>0</v>
      </c>
      <c r="J34" s="16" t="str">
        <f t="shared" si="2"/>
        <v/>
      </c>
      <c r="K34" s="16">
        <f t="shared" si="3"/>
        <v>0</v>
      </c>
      <c r="L34" s="16">
        <f t="shared" si="4"/>
        <v>0</v>
      </c>
      <c r="M34" s="23">
        <f>IF(A34="",0,(IF(ISNUMBER(OCT_26!G34),OCT_26!G34,0)+IF(ISNUMBER(NOV_26!G34),NOV_26!G34,0)+IF(ISNUMBER(DEC_26!G34),DEC_26!G34,0))/3)</f>
        <v>0</v>
      </c>
      <c r="N34" s="23">
        <f t="shared" si="5"/>
        <v>0</v>
      </c>
      <c r="O34" s="23">
        <f t="shared" si="6"/>
        <v>0</v>
      </c>
      <c r="P34" s="23">
        <f t="shared" si="7"/>
        <v>0</v>
      </c>
      <c r="Q34" s="24" t="str">
        <f t="shared" si="8"/>
        <v/>
      </c>
      <c r="R34" s="25" t="str">
        <f t="shared" si="9"/>
        <v>STOCKOUT</v>
      </c>
      <c r="S34" s="25" t="str">
        <f t="shared" si="10"/>
        <v>N/A</v>
      </c>
      <c r="T34" s="18"/>
    </row>
    <row r="35" spans="1:20" ht="16.5" customHeight="1" x14ac:dyDescent="0.35">
      <c r="A35" s="28" t="str">
        <f>IF(JAN_26!A35="","",JAN_26!A35)</f>
        <v>AUGMENTIN INJ</v>
      </c>
      <c r="B35" s="28" t="str">
        <f>IF(JAN_26!B35="","",JAN_26!B35)</f>
        <v>amp</v>
      </c>
      <c r="C35" s="15">
        <f>IF(JAN_26!C35="","",JAN_26!C35)</f>
        <v>1000</v>
      </c>
      <c r="D35" s="15">
        <f>IF(NOV_26!A35="","",NOV_26!F35)</f>
        <v>0</v>
      </c>
      <c r="E35" s="19"/>
      <c r="F35" s="15">
        <f t="shared" si="0"/>
        <v>0</v>
      </c>
      <c r="G35" s="19"/>
      <c r="H35" s="19"/>
      <c r="I35" s="15">
        <f t="shared" si="1"/>
        <v>0</v>
      </c>
      <c r="J35" s="15" t="str">
        <f t="shared" si="2"/>
        <v/>
      </c>
      <c r="K35" s="15">
        <f t="shared" si="3"/>
        <v>0</v>
      </c>
      <c r="L35" s="15">
        <f t="shared" si="4"/>
        <v>0</v>
      </c>
      <c r="M35" s="20">
        <f>IF(A35="",0,(IF(ISNUMBER(OCT_26!G35),OCT_26!G35,0)+IF(ISNUMBER(NOV_26!G35),NOV_26!G35,0)+IF(ISNUMBER(DEC_26!G35),DEC_26!G35,0))/3)</f>
        <v>0</v>
      </c>
      <c r="N35" s="20">
        <f t="shared" si="5"/>
        <v>0</v>
      </c>
      <c r="O35" s="20">
        <f t="shared" si="6"/>
        <v>0</v>
      </c>
      <c r="P35" s="20">
        <f t="shared" si="7"/>
        <v>0</v>
      </c>
      <c r="Q35" s="21" t="str">
        <f t="shared" si="8"/>
        <v/>
      </c>
      <c r="R35" s="22" t="str">
        <f t="shared" si="9"/>
        <v>STOCKOUT</v>
      </c>
      <c r="S35" s="22" t="str">
        <f t="shared" si="10"/>
        <v>N/A</v>
      </c>
      <c r="T35" s="18"/>
    </row>
    <row r="36" spans="1:20" ht="16.5" customHeight="1" x14ac:dyDescent="0.35">
      <c r="A36" s="29" t="str">
        <f>IF(JAN_26!A36="","",JAN_26!A36)</f>
        <v>augmentin sp 0-15kg</v>
      </c>
      <c r="B36" s="29" t="str">
        <f>IF(JAN_26!B36="","",JAN_26!B36)</f>
        <v>bottle</v>
      </c>
      <c r="C36" s="16">
        <f>IF(JAN_26!C36="","",JAN_26!C36)</f>
        <v>4000</v>
      </c>
      <c r="D36" s="16">
        <f>IF(NOV_26!A36="","",NOV_26!F36)</f>
        <v>0</v>
      </c>
      <c r="E36" s="19"/>
      <c r="F36" s="16">
        <f t="shared" si="0"/>
        <v>0</v>
      </c>
      <c r="G36" s="19"/>
      <c r="H36" s="19"/>
      <c r="I36" s="16">
        <f t="shared" si="1"/>
        <v>0</v>
      </c>
      <c r="J36" s="16" t="str">
        <f t="shared" si="2"/>
        <v/>
      </c>
      <c r="K36" s="16">
        <f t="shared" si="3"/>
        <v>0</v>
      </c>
      <c r="L36" s="16">
        <f t="shared" si="4"/>
        <v>0</v>
      </c>
      <c r="M36" s="23">
        <f>IF(A36="",0,(IF(ISNUMBER(OCT_26!G36),OCT_26!G36,0)+IF(ISNUMBER(NOV_26!G36),NOV_26!G36,0)+IF(ISNUMBER(DEC_26!G36),DEC_26!G36,0))/3)</f>
        <v>0</v>
      </c>
      <c r="N36" s="23">
        <f t="shared" si="5"/>
        <v>0</v>
      </c>
      <c r="O36" s="23">
        <f t="shared" si="6"/>
        <v>0</v>
      </c>
      <c r="P36" s="23">
        <f t="shared" si="7"/>
        <v>0</v>
      </c>
      <c r="Q36" s="24" t="str">
        <f t="shared" si="8"/>
        <v/>
      </c>
      <c r="R36" s="25" t="str">
        <f t="shared" si="9"/>
        <v>STOCKOUT</v>
      </c>
      <c r="S36" s="25" t="str">
        <f t="shared" si="10"/>
        <v>N/A</v>
      </c>
      <c r="T36" s="18"/>
    </row>
    <row r="37" spans="1:20" ht="16.5" customHeight="1" x14ac:dyDescent="0.35">
      <c r="A37" s="28" t="str">
        <f>IF(JAN_26!A37="","",JAN_26!A37)</f>
        <v>augmentin sp 15- 30kg</v>
      </c>
      <c r="B37" s="28" t="str">
        <f>IF(JAN_26!B37="","",JAN_26!B37)</f>
        <v>bottle</v>
      </c>
      <c r="C37" s="15">
        <f>IF(JAN_26!C37="","",JAN_26!C37)</f>
        <v>4500</v>
      </c>
      <c r="D37" s="15">
        <f>IF(NOV_26!A37="","",NOV_26!F37)</f>
        <v>0</v>
      </c>
      <c r="E37" s="19"/>
      <c r="F37" s="15">
        <f t="shared" si="0"/>
        <v>0</v>
      </c>
      <c r="G37" s="19"/>
      <c r="H37" s="19"/>
      <c r="I37" s="15">
        <f t="shared" si="1"/>
        <v>0</v>
      </c>
      <c r="J37" s="15" t="str">
        <f t="shared" si="2"/>
        <v/>
      </c>
      <c r="K37" s="15">
        <f t="shared" si="3"/>
        <v>0</v>
      </c>
      <c r="L37" s="15">
        <f t="shared" si="4"/>
        <v>0</v>
      </c>
      <c r="M37" s="20">
        <f>IF(A37="",0,(IF(ISNUMBER(OCT_26!G37),OCT_26!G37,0)+IF(ISNUMBER(NOV_26!G37),NOV_26!G37,0)+IF(ISNUMBER(DEC_26!G37),DEC_26!G37,0))/3)</f>
        <v>0</v>
      </c>
      <c r="N37" s="20">
        <f t="shared" si="5"/>
        <v>0</v>
      </c>
      <c r="O37" s="20">
        <f t="shared" si="6"/>
        <v>0</v>
      </c>
      <c r="P37" s="20">
        <f t="shared" si="7"/>
        <v>0</v>
      </c>
      <c r="Q37" s="21" t="str">
        <f t="shared" si="8"/>
        <v/>
      </c>
      <c r="R37" s="22" t="str">
        <f t="shared" si="9"/>
        <v>STOCKOUT</v>
      </c>
      <c r="S37" s="22" t="str">
        <f t="shared" si="10"/>
        <v>N/A</v>
      </c>
      <c r="T37" s="18"/>
    </row>
    <row r="38" spans="1:20" ht="16.5" customHeight="1" x14ac:dyDescent="0.35">
      <c r="A38" s="29" t="str">
        <f>IF(JAN_26!A38="","",JAN_26!A38)</f>
        <v>Azithromycin 500mg</v>
      </c>
      <c r="B38" s="29" t="str">
        <f>IF(JAN_26!B38="","",JAN_26!B38)</f>
        <v>tabs</v>
      </c>
      <c r="C38" s="16">
        <f>IF(JAN_26!C38="","",JAN_26!C38)</f>
        <v>500</v>
      </c>
      <c r="D38" s="16">
        <f>IF(NOV_26!A38="","",NOV_26!F38)</f>
        <v>0</v>
      </c>
      <c r="E38" s="19"/>
      <c r="F38" s="16">
        <f t="shared" si="0"/>
        <v>0</v>
      </c>
      <c r="G38" s="19"/>
      <c r="H38" s="19"/>
      <c r="I38" s="16">
        <f t="shared" si="1"/>
        <v>0</v>
      </c>
      <c r="J38" s="16" t="str">
        <f t="shared" si="2"/>
        <v/>
      </c>
      <c r="K38" s="16">
        <f t="shared" si="3"/>
        <v>0</v>
      </c>
      <c r="L38" s="16">
        <f t="shared" si="4"/>
        <v>0</v>
      </c>
      <c r="M38" s="23">
        <f>IF(A38="",0,(IF(ISNUMBER(OCT_26!G38),OCT_26!G38,0)+IF(ISNUMBER(NOV_26!G38),NOV_26!G38,0)+IF(ISNUMBER(DEC_26!G38),DEC_26!G38,0))/3)</f>
        <v>0</v>
      </c>
      <c r="N38" s="23">
        <f t="shared" si="5"/>
        <v>0</v>
      </c>
      <c r="O38" s="23">
        <f t="shared" si="6"/>
        <v>0</v>
      </c>
      <c r="P38" s="23">
        <f t="shared" si="7"/>
        <v>0</v>
      </c>
      <c r="Q38" s="24" t="str">
        <f t="shared" si="8"/>
        <v/>
      </c>
      <c r="R38" s="25" t="str">
        <f t="shared" si="9"/>
        <v>STOCKOUT</v>
      </c>
      <c r="S38" s="25" t="str">
        <f t="shared" si="10"/>
        <v>N/A</v>
      </c>
      <c r="T38" s="18"/>
    </row>
    <row r="39" spans="1:20" ht="16.5" customHeight="1" x14ac:dyDescent="0.35">
      <c r="A39" s="28" t="str">
        <f>IF(JAN_26!A39="","",JAN_26!A39)</f>
        <v>azithromycine 250mg</v>
      </c>
      <c r="B39" s="28" t="str">
        <f>IF(JAN_26!B39="","",JAN_26!B39)</f>
        <v>tabs</v>
      </c>
      <c r="C39" s="15">
        <f>IF(JAN_26!C39="","",JAN_26!C39)</f>
        <v>300</v>
      </c>
      <c r="D39" s="15">
        <f>IF(NOV_26!A39="","",NOV_26!F39)</f>
        <v>0</v>
      </c>
      <c r="E39" s="19"/>
      <c r="F39" s="15">
        <f t="shared" si="0"/>
        <v>0</v>
      </c>
      <c r="G39" s="19"/>
      <c r="H39" s="19"/>
      <c r="I39" s="15">
        <f t="shared" si="1"/>
        <v>0</v>
      </c>
      <c r="J39" s="15" t="str">
        <f t="shared" si="2"/>
        <v/>
      </c>
      <c r="K39" s="15">
        <f t="shared" si="3"/>
        <v>0</v>
      </c>
      <c r="L39" s="15">
        <f t="shared" si="4"/>
        <v>0</v>
      </c>
      <c r="M39" s="20">
        <f>IF(A39="",0,(IF(ISNUMBER(OCT_26!G39),OCT_26!G39,0)+IF(ISNUMBER(NOV_26!G39),NOV_26!G39,0)+IF(ISNUMBER(DEC_26!G39),DEC_26!G39,0))/3)</f>
        <v>0</v>
      </c>
      <c r="N39" s="20">
        <f t="shared" si="5"/>
        <v>0</v>
      </c>
      <c r="O39" s="20">
        <f t="shared" si="6"/>
        <v>0</v>
      </c>
      <c r="P39" s="20">
        <f t="shared" si="7"/>
        <v>0</v>
      </c>
      <c r="Q39" s="21" t="str">
        <f t="shared" si="8"/>
        <v/>
      </c>
      <c r="R39" s="22" t="str">
        <f t="shared" si="9"/>
        <v>STOCKOUT</v>
      </c>
      <c r="S39" s="22" t="str">
        <f t="shared" si="10"/>
        <v>N/A</v>
      </c>
      <c r="T39" s="18"/>
    </row>
    <row r="40" spans="1:20" ht="16.5" customHeight="1" x14ac:dyDescent="0.35">
      <c r="A40" s="29" t="str">
        <f>IF(JAN_26!A40="","",JAN_26!A40)</f>
        <v>Bactrim syrup</v>
      </c>
      <c r="B40" s="29" t="str">
        <f>IF(JAN_26!B40="","",JAN_26!B40)</f>
        <v>bottle</v>
      </c>
      <c r="C40" s="16">
        <f>IF(JAN_26!C40="","",JAN_26!C40)</f>
        <v>1000</v>
      </c>
      <c r="D40" s="16">
        <f>IF(NOV_26!A40="","",NOV_26!F40)</f>
        <v>0</v>
      </c>
      <c r="E40" s="19"/>
      <c r="F40" s="16">
        <f t="shared" si="0"/>
        <v>0</v>
      </c>
      <c r="G40" s="19"/>
      <c r="H40" s="19"/>
      <c r="I40" s="16">
        <f t="shared" si="1"/>
        <v>0</v>
      </c>
      <c r="J40" s="16" t="str">
        <f t="shared" si="2"/>
        <v/>
      </c>
      <c r="K40" s="16">
        <f t="shared" si="3"/>
        <v>0</v>
      </c>
      <c r="L40" s="16">
        <f t="shared" si="4"/>
        <v>0</v>
      </c>
      <c r="M40" s="23">
        <f>IF(A40="",0,(IF(ISNUMBER(OCT_26!G40),OCT_26!G40,0)+IF(ISNUMBER(NOV_26!G40),NOV_26!G40,0)+IF(ISNUMBER(DEC_26!G40),DEC_26!G40,0))/3)</f>
        <v>0</v>
      </c>
      <c r="N40" s="23">
        <f t="shared" si="5"/>
        <v>0</v>
      </c>
      <c r="O40" s="23">
        <f t="shared" si="6"/>
        <v>0</v>
      </c>
      <c r="P40" s="23">
        <f t="shared" si="7"/>
        <v>0</v>
      </c>
      <c r="Q40" s="24" t="str">
        <f t="shared" si="8"/>
        <v/>
      </c>
      <c r="R40" s="25" t="str">
        <f t="shared" si="9"/>
        <v>STOCKOUT</v>
      </c>
      <c r="S40" s="25" t="str">
        <f t="shared" si="10"/>
        <v>N/A</v>
      </c>
      <c r="T40" s="18"/>
    </row>
    <row r="41" spans="1:20" ht="16.5" customHeight="1" x14ac:dyDescent="0.35">
      <c r="A41" s="28" t="str">
        <f>IF(JAN_26!A41="","",JAN_26!A41)</f>
        <v>Bandage</v>
      </c>
      <c r="B41" s="28" t="str">
        <f>IF(JAN_26!B41="","",JAN_26!B41)</f>
        <v>item</v>
      </c>
      <c r="C41" s="15">
        <f>IF(JAN_26!C41="","",JAN_26!C41)</f>
        <v>500</v>
      </c>
      <c r="D41" s="15">
        <f>IF(NOV_26!A41="","",NOV_26!F41)</f>
        <v>0</v>
      </c>
      <c r="E41" s="19"/>
      <c r="F41" s="15">
        <f t="shared" si="0"/>
        <v>0</v>
      </c>
      <c r="G41" s="19"/>
      <c r="H41" s="19"/>
      <c r="I41" s="15">
        <f t="shared" si="1"/>
        <v>0</v>
      </c>
      <c r="J41" s="15" t="str">
        <f t="shared" si="2"/>
        <v/>
      </c>
      <c r="K41" s="15">
        <f t="shared" si="3"/>
        <v>0</v>
      </c>
      <c r="L41" s="15">
        <f t="shared" si="4"/>
        <v>0</v>
      </c>
      <c r="M41" s="20">
        <f>IF(A41="",0,(IF(ISNUMBER(OCT_26!G41),OCT_26!G41,0)+IF(ISNUMBER(NOV_26!G41),NOV_26!G41,0)+IF(ISNUMBER(DEC_26!G41),DEC_26!G41,0))/3)</f>
        <v>0</v>
      </c>
      <c r="N41" s="20">
        <f t="shared" si="5"/>
        <v>0</v>
      </c>
      <c r="O41" s="20">
        <f t="shared" si="6"/>
        <v>0</v>
      </c>
      <c r="P41" s="20">
        <f t="shared" si="7"/>
        <v>0</v>
      </c>
      <c r="Q41" s="21" t="str">
        <f t="shared" si="8"/>
        <v/>
      </c>
      <c r="R41" s="22" t="str">
        <f t="shared" si="9"/>
        <v>STOCKOUT</v>
      </c>
      <c r="S41" s="22" t="str">
        <f t="shared" si="10"/>
        <v>N/A</v>
      </c>
      <c r="T41" s="18"/>
    </row>
    <row r="42" spans="1:20" ht="16.5" customHeight="1" x14ac:dyDescent="0.35">
      <c r="A42" s="29" t="str">
        <f>IF(JAN_26!A42="","",JAN_26!A42)</f>
        <v>Baneocin (Neomycin + Bacitracin)</v>
      </c>
      <c r="B42" s="29" t="str">
        <f>IF(JAN_26!B42="","",JAN_26!B42)</f>
        <v>box</v>
      </c>
      <c r="C42" s="16">
        <f>IF(JAN_26!C42="","",JAN_26!C42)</f>
        <v>1000</v>
      </c>
      <c r="D42" s="16">
        <f>IF(NOV_26!A42="","",NOV_26!F42)</f>
        <v>100</v>
      </c>
      <c r="E42" s="19"/>
      <c r="F42" s="16">
        <f t="shared" si="0"/>
        <v>100</v>
      </c>
      <c r="G42" s="19"/>
      <c r="H42" s="19"/>
      <c r="I42" s="16">
        <f t="shared" si="1"/>
        <v>0</v>
      </c>
      <c r="J42" s="16" t="str">
        <f t="shared" si="2"/>
        <v/>
      </c>
      <c r="K42" s="16">
        <f t="shared" si="3"/>
        <v>0</v>
      </c>
      <c r="L42" s="16">
        <f t="shared" si="4"/>
        <v>100000</v>
      </c>
      <c r="M42" s="23">
        <f>IF(A42="",0,(IF(ISNUMBER(OCT_26!G42),OCT_26!G42,0)+IF(ISNUMBER(NOV_26!G42),NOV_26!G42,0)+IF(ISNUMBER(DEC_26!G42),DEC_26!G42,0))/3)</f>
        <v>0</v>
      </c>
      <c r="N42" s="23">
        <f t="shared" si="5"/>
        <v>0</v>
      </c>
      <c r="O42" s="23">
        <f t="shared" si="6"/>
        <v>0</v>
      </c>
      <c r="P42" s="23">
        <f t="shared" si="7"/>
        <v>0</v>
      </c>
      <c r="Q42" s="24" t="str">
        <f t="shared" si="8"/>
        <v/>
      </c>
      <c r="R42" s="25" t="str">
        <f t="shared" si="9"/>
        <v>OVERSTOCK</v>
      </c>
      <c r="S42" s="25" t="str">
        <f t="shared" si="10"/>
        <v>N/A</v>
      </c>
      <c r="T42" s="18"/>
    </row>
    <row r="43" spans="1:20" ht="16.5" customHeight="1" x14ac:dyDescent="0.35">
      <c r="A43" s="28" t="str">
        <f>IF(JAN_26!A43="","",JAN_26!A43)</f>
        <v>Benzathine</v>
      </c>
      <c r="B43" s="28" t="str">
        <f>IF(JAN_26!B43="","",JAN_26!B43)</f>
        <v>vial</v>
      </c>
      <c r="C43" s="15">
        <f>IF(JAN_26!C43="","",JAN_26!C43)</f>
        <v>500</v>
      </c>
      <c r="D43" s="15">
        <f>IF(NOV_26!A43="","",NOV_26!F43)</f>
        <v>190</v>
      </c>
      <c r="E43" s="19"/>
      <c r="F43" s="15">
        <f t="shared" si="0"/>
        <v>190</v>
      </c>
      <c r="G43" s="19"/>
      <c r="H43" s="19"/>
      <c r="I43" s="15">
        <f t="shared" si="1"/>
        <v>0</v>
      </c>
      <c r="J43" s="15" t="str">
        <f t="shared" si="2"/>
        <v/>
      </c>
      <c r="K43" s="15">
        <f t="shared" si="3"/>
        <v>0</v>
      </c>
      <c r="L43" s="15">
        <f t="shared" si="4"/>
        <v>95000</v>
      </c>
      <c r="M43" s="20">
        <f>IF(A43="",0,(IF(ISNUMBER(OCT_26!G43),OCT_26!G43,0)+IF(ISNUMBER(NOV_26!G43),NOV_26!G43,0)+IF(ISNUMBER(DEC_26!G43),DEC_26!G43,0))/3)</f>
        <v>0</v>
      </c>
      <c r="N43" s="20">
        <f t="shared" si="5"/>
        <v>0</v>
      </c>
      <c r="O43" s="20">
        <f t="shared" si="6"/>
        <v>0</v>
      </c>
      <c r="P43" s="20">
        <f t="shared" si="7"/>
        <v>0</v>
      </c>
      <c r="Q43" s="21" t="str">
        <f t="shared" si="8"/>
        <v/>
      </c>
      <c r="R43" s="22" t="str">
        <f t="shared" si="9"/>
        <v>OVERSTOCK</v>
      </c>
      <c r="S43" s="22" t="str">
        <f t="shared" si="10"/>
        <v>N/A</v>
      </c>
      <c r="T43" s="18"/>
    </row>
    <row r="44" spans="1:20" ht="16.5" customHeight="1" x14ac:dyDescent="0.35">
      <c r="A44" s="29" t="str">
        <f>IF(JAN_26!A44="","",JAN_26!A44)</f>
        <v>Benzyl Beziode lotion</v>
      </c>
      <c r="B44" s="29" t="str">
        <f>IF(JAN_26!B44="","",JAN_26!B44)</f>
        <v>box</v>
      </c>
      <c r="C44" s="16">
        <f>IF(JAN_26!C44="","",JAN_26!C44)</f>
        <v>1000</v>
      </c>
      <c r="D44" s="16">
        <f>IF(NOV_26!A44="","",NOV_26!F44)</f>
        <v>10</v>
      </c>
      <c r="E44" s="19"/>
      <c r="F44" s="16">
        <f t="shared" si="0"/>
        <v>10</v>
      </c>
      <c r="G44" s="19"/>
      <c r="H44" s="19"/>
      <c r="I44" s="16">
        <f t="shared" si="1"/>
        <v>0</v>
      </c>
      <c r="J44" s="16" t="str">
        <f t="shared" si="2"/>
        <v/>
      </c>
      <c r="K44" s="16">
        <f t="shared" si="3"/>
        <v>0</v>
      </c>
      <c r="L44" s="16">
        <f t="shared" si="4"/>
        <v>10000</v>
      </c>
      <c r="M44" s="23">
        <f>IF(A44="",0,(IF(ISNUMBER(OCT_26!G44),OCT_26!G44,0)+IF(ISNUMBER(NOV_26!G44),NOV_26!G44,0)+IF(ISNUMBER(DEC_26!G44),DEC_26!G44,0))/3)</f>
        <v>0</v>
      </c>
      <c r="N44" s="23">
        <f t="shared" si="5"/>
        <v>0</v>
      </c>
      <c r="O44" s="23">
        <f t="shared" si="6"/>
        <v>0</v>
      </c>
      <c r="P44" s="23">
        <f t="shared" si="7"/>
        <v>0</v>
      </c>
      <c r="Q44" s="24" t="str">
        <f t="shared" si="8"/>
        <v/>
      </c>
      <c r="R44" s="25" t="str">
        <f t="shared" si="9"/>
        <v>OVERSTOCK</v>
      </c>
      <c r="S44" s="25" t="str">
        <f t="shared" si="10"/>
        <v>N/A</v>
      </c>
      <c r="T44" s="18"/>
    </row>
    <row r="45" spans="1:20" ht="16.5" customHeight="1" x14ac:dyDescent="0.35">
      <c r="A45" s="28" t="str">
        <f>IF(JAN_26!A45="","",JAN_26!A45)</f>
        <v>Bisoprolol</v>
      </c>
      <c r="B45" s="28" t="str">
        <f>IF(JAN_26!B45="","",JAN_26!B45)</f>
        <v>tab</v>
      </c>
      <c r="C45" s="15">
        <f>IF(JAN_26!C45="","",JAN_26!C45)</f>
        <v>25</v>
      </c>
      <c r="D45" s="15">
        <f>IF(NOV_26!A45="","",NOV_26!F45)</f>
        <v>0</v>
      </c>
      <c r="E45" s="19"/>
      <c r="F45" s="15">
        <f t="shared" si="0"/>
        <v>0</v>
      </c>
      <c r="G45" s="19"/>
      <c r="H45" s="19"/>
      <c r="I45" s="15">
        <f t="shared" si="1"/>
        <v>0</v>
      </c>
      <c r="J45" s="15" t="str">
        <f t="shared" si="2"/>
        <v/>
      </c>
      <c r="K45" s="15">
        <f t="shared" si="3"/>
        <v>0</v>
      </c>
      <c r="L45" s="15">
        <f t="shared" si="4"/>
        <v>0</v>
      </c>
      <c r="M45" s="20">
        <f>IF(A45="",0,(IF(ISNUMBER(OCT_26!G45),OCT_26!G45,0)+IF(ISNUMBER(NOV_26!G45),NOV_26!G45,0)+IF(ISNUMBER(DEC_26!G45),DEC_26!G45,0))/3)</f>
        <v>0</v>
      </c>
      <c r="N45" s="20">
        <f t="shared" si="5"/>
        <v>0</v>
      </c>
      <c r="O45" s="20">
        <f t="shared" si="6"/>
        <v>0</v>
      </c>
      <c r="P45" s="20">
        <f t="shared" si="7"/>
        <v>0</v>
      </c>
      <c r="Q45" s="21" t="str">
        <f t="shared" si="8"/>
        <v/>
      </c>
      <c r="R45" s="22" t="str">
        <f t="shared" si="9"/>
        <v>STOCKOUT</v>
      </c>
      <c r="S45" s="22" t="str">
        <f t="shared" si="10"/>
        <v>N/A</v>
      </c>
      <c r="T45" s="18"/>
    </row>
    <row r="46" spans="1:20" ht="16.5" customHeight="1" x14ac:dyDescent="0.35">
      <c r="A46" s="29" t="str">
        <f>IF(JAN_26!A46="","",JAN_26!A46)</f>
        <v>Blood bag 250ml</v>
      </c>
      <c r="B46" s="29" t="str">
        <f>IF(JAN_26!B46="","",JAN_26!B46)</f>
        <v>piece</v>
      </c>
      <c r="C46" s="16" t="str">
        <f>IF(JAN_26!C46="","",JAN_26!C46)</f>
        <v/>
      </c>
      <c r="D46" s="16">
        <f>IF(NOV_26!A46="","",NOV_26!F46)</f>
        <v>30</v>
      </c>
      <c r="E46" s="19"/>
      <c r="F46" s="16">
        <f t="shared" si="0"/>
        <v>30</v>
      </c>
      <c r="G46" s="19"/>
      <c r="H46" s="19"/>
      <c r="I46" s="16">
        <f t="shared" si="1"/>
        <v>0</v>
      </c>
      <c r="J46" s="16" t="str">
        <f t="shared" si="2"/>
        <v/>
      </c>
      <c r="K46" s="16">
        <f t="shared" si="3"/>
        <v>0</v>
      </c>
      <c r="L46" s="16">
        <f t="shared" si="4"/>
        <v>0</v>
      </c>
      <c r="M46" s="23">
        <f>IF(A46="",0,(IF(ISNUMBER(OCT_26!G46),OCT_26!G46,0)+IF(ISNUMBER(NOV_26!G46),NOV_26!G46,0)+IF(ISNUMBER(DEC_26!G46),DEC_26!G46,0))/3)</f>
        <v>0</v>
      </c>
      <c r="N46" s="23">
        <f t="shared" si="5"/>
        <v>0</v>
      </c>
      <c r="O46" s="23">
        <f t="shared" si="6"/>
        <v>0</v>
      </c>
      <c r="P46" s="23">
        <f t="shared" si="7"/>
        <v>0</v>
      </c>
      <c r="Q46" s="24" t="str">
        <f t="shared" si="8"/>
        <v/>
      </c>
      <c r="R46" s="25" t="str">
        <f t="shared" si="9"/>
        <v>OVERSTOCK</v>
      </c>
      <c r="S46" s="25" t="str">
        <f t="shared" si="10"/>
        <v>N/A</v>
      </c>
      <c r="T46" s="18"/>
    </row>
    <row r="47" spans="1:20" ht="16.5" customHeight="1" x14ac:dyDescent="0.35">
      <c r="A47" s="28" t="str">
        <f>IF(JAN_26!A47="","",JAN_26!A47)</f>
        <v>Blood bag 450ml</v>
      </c>
      <c r="B47" s="28" t="str">
        <f>IF(JAN_26!B47="","",JAN_26!B47)</f>
        <v>piece</v>
      </c>
      <c r="C47" s="15" t="str">
        <f>IF(JAN_26!C47="","",JAN_26!C47)</f>
        <v/>
      </c>
      <c r="D47" s="15">
        <f>IF(NOV_26!A47="","",NOV_26!F47)</f>
        <v>25</v>
      </c>
      <c r="E47" s="19"/>
      <c r="F47" s="15">
        <f t="shared" si="0"/>
        <v>25</v>
      </c>
      <c r="G47" s="19"/>
      <c r="H47" s="19"/>
      <c r="I47" s="15">
        <f t="shared" si="1"/>
        <v>0</v>
      </c>
      <c r="J47" s="15" t="str">
        <f t="shared" si="2"/>
        <v/>
      </c>
      <c r="K47" s="15">
        <f t="shared" si="3"/>
        <v>0</v>
      </c>
      <c r="L47" s="15">
        <f t="shared" si="4"/>
        <v>0</v>
      </c>
      <c r="M47" s="20">
        <f>IF(A47="",0,(IF(ISNUMBER(OCT_26!G47),OCT_26!G47,0)+IF(ISNUMBER(NOV_26!G47),NOV_26!G47,0)+IF(ISNUMBER(DEC_26!G47),DEC_26!G47,0))/3)</f>
        <v>0</v>
      </c>
      <c r="N47" s="20">
        <f t="shared" si="5"/>
        <v>0</v>
      </c>
      <c r="O47" s="20">
        <f t="shared" si="6"/>
        <v>0</v>
      </c>
      <c r="P47" s="20">
        <f t="shared" si="7"/>
        <v>0</v>
      </c>
      <c r="Q47" s="21" t="str">
        <f t="shared" si="8"/>
        <v/>
      </c>
      <c r="R47" s="22" t="str">
        <f t="shared" si="9"/>
        <v>OVERSTOCK</v>
      </c>
      <c r="S47" s="22" t="str">
        <f t="shared" si="10"/>
        <v>N/A</v>
      </c>
      <c r="T47" s="18"/>
    </row>
    <row r="48" spans="1:20" ht="16.5" customHeight="1" x14ac:dyDescent="0.35">
      <c r="A48" s="29" t="str">
        <f>IF(JAN_26!A48="","",JAN_26!A48)</f>
        <v>Blood transfusion set</v>
      </c>
      <c r="B48" s="29" t="str">
        <f>IF(JAN_26!B48="","",JAN_26!B48)</f>
        <v>set</v>
      </c>
      <c r="C48" s="16" t="str">
        <f>IF(JAN_26!C48="","",JAN_26!C48)</f>
        <v/>
      </c>
      <c r="D48" s="16">
        <f>IF(NOV_26!A48="","",NOV_26!F48)</f>
        <v>80</v>
      </c>
      <c r="E48" s="19"/>
      <c r="F48" s="16">
        <f t="shared" si="0"/>
        <v>80</v>
      </c>
      <c r="G48" s="19"/>
      <c r="H48" s="19"/>
      <c r="I48" s="16">
        <f t="shared" si="1"/>
        <v>0</v>
      </c>
      <c r="J48" s="16" t="str">
        <f t="shared" si="2"/>
        <v/>
      </c>
      <c r="K48" s="16">
        <f t="shared" si="3"/>
        <v>0</v>
      </c>
      <c r="L48" s="16">
        <f t="shared" si="4"/>
        <v>0</v>
      </c>
      <c r="M48" s="23">
        <f>IF(A48="",0,(IF(ISNUMBER(OCT_26!G48),OCT_26!G48,0)+IF(ISNUMBER(NOV_26!G48),NOV_26!G48,0)+IF(ISNUMBER(DEC_26!G48),DEC_26!G48,0))/3)</f>
        <v>0</v>
      </c>
      <c r="N48" s="23">
        <f t="shared" si="5"/>
        <v>0</v>
      </c>
      <c r="O48" s="23">
        <f t="shared" si="6"/>
        <v>0</v>
      </c>
      <c r="P48" s="23">
        <f t="shared" si="7"/>
        <v>0</v>
      </c>
      <c r="Q48" s="24" t="str">
        <f t="shared" si="8"/>
        <v/>
      </c>
      <c r="R48" s="25" t="str">
        <f t="shared" si="9"/>
        <v>OVERSTOCK</v>
      </c>
      <c r="S48" s="25" t="str">
        <f t="shared" si="10"/>
        <v>N/A</v>
      </c>
      <c r="T48" s="18"/>
    </row>
    <row r="49" spans="1:20" ht="16.5" customHeight="1" x14ac:dyDescent="0.35">
      <c r="A49" s="28" t="str">
        <f>IF(JAN_26!A49="","",JAN_26!A49)</f>
        <v>book</v>
      </c>
      <c r="B49" s="28" t="str">
        <f>IF(JAN_26!B49="","",JAN_26!B49)</f>
        <v>item</v>
      </c>
      <c r="C49" s="15">
        <f>IF(JAN_26!C49="","",JAN_26!C49)</f>
        <v>500</v>
      </c>
      <c r="D49" s="15">
        <f>IF(NOV_26!A49="","",NOV_26!F49)</f>
        <v>0</v>
      </c>
      <c r="E49" s="19"/>
      <c r="F49" s="15">
        <f t="shared" si="0"/>
        <v>0</v>
      </c>
      <c r="G49" s="19"/>
      <c r="H49" s="19"/>
      <c r="I49" s="15">
        <f t="shared" si="1"/>
        <v>0</v>
      </c>
      <c r="J49" s="15" t="str">
        <f t="shared" si="2"/>
        <v/>
      </c>
      <c r="K49" s="15">
        <f t="shared" si="3"/>
        <v>0</v>
      </c>
      <c r="L49" s="15">
        <f t="shared" si="4"/>
        <v>0</v>
      </c>
      <c r="M49" s="20">
        <f>IF(A49="",0,(IF(ISNUMBER(OCT_26!G49),OCT_26!G49,0)+IF(ISNUMBER(NOV_26!G49),NOV_26!G49,0)+IF(ISNUMBER(DEC_26!G49),DEC_26!G49,0))/3)</f>
        <v>0</v>
      </c>
      <c r="N49" s="20">
        <f t="shared" si="5"/>
        <v>0</v>
      </c>
      <c r="O49" s="20">
        <f t="shared" si="6"/>
        <v>0</v>
      </c>
      <c r="P49" s="20">
        <f t="shared" si="7"/>
        <v>0</v>
      </c>
      <c r="Q49" s="21" t="str">
        <f t="shared" si="8"/>
        <v/>
      </c>
      <c r="R49" s="22" t="str">
        <f t="shared" si="9"/>
        <v>STOCKOUT</v>
      </c>
      <c r="S49" s="22" t="str">
        <f t="shared" si="10"/>
        <v>N/A</v>
      </c>
      <c r="T49" s="18"/>
    </row>
    <row r="50" spans="1:20" ht="16.5" customHeight="1" x14ac:dyDescent="0.35">
      <c r="A50" s="29" t="str">
        <f>IF(JAN_26!A50="","",JAN_26!A50)</f>
        <v>bronquidiazana</v>
      </c>
      <c r="B50" s="29" t="str">
        <f>IF(JAN_26!B50="","",JAN_26!B50)</f>
        <v>bottle</v>
      </c>
      <c r="C50" s="16">
        <f>IF(JAN_26!C50="","",JAN_26!C50)</f>
        <v>3000</v>
      </c>
      <c r="D50" s="16">
        <f>IF(NOV_26!A50="","",NOV_26!F50)</f>
        <v>0</v>
      </c>
      <c r="E50" s="19"/>
      <c r="F50" s="16">
        <f t="shared" si="0"/>
        <v>0</v>
      </c>
      <c r="G50" s="19"/>
      <c r="H50" s="19"/>
      <c r="I50" s="16">
        <f t="shared" si="1"/>
        <v>0</v>
      </c>
      <c r="J50" s="16" t="str">
        <f t="shared" si="2"/>
        <v/>
      </c>
      <c r="K50" s="16">
        <f t="shared" si="3"/>
        <v>0</v>
      </c>
      <c r="L50" s="16">
        <f t="shared" si="4"/>
        <v>0</v>
      </c>
      <c r="M50" s="23">
        <f>IF(A50="",0,(IF(ISNUMBER(OCT_26!G50),OCT_26!G50,0)+IF(ISNUMBER(NOV_26!G50),NOV_26!G50,0)+IF(ISNUMBER(DEC_26!G50),DEC_26!G50,0))/3)</f>
        <v>0</v>
      </c>
      <c r="N50" s="23">
        <f t="shared" si="5"/>
        <v>0</v>
      </c>
      <c r="O50" s="23">
        <f t="shared" si="6"/>
        <v>0</v>
      </c>
      <c r="P50" s="23">
        <f t="shared" si="7"/>
        <v>0</v>
      </c>
      <c r="Q50" s="24" t="str">
        <f t="shared" si="8"/>
        <v/>
      </c>
      <c r="R50" s="25" t="str">
        <f t="shared" si="9"/>
        <v>STOCKOUT</v>
      </c>
      <c r="S50" s="25" t="str">
        <f t="shared" si="10"/>
        <v>N/A</v>
      </c>
      <c r="T50" s="18"/>
    </row>
    <row r="51" spans="1:20" ht="16.5" customHeight="1" x14ac:dyDescent="0.35">
      <c r="A51" s="28" t="str">
        <f>IF(JAN_26!A51="","",JAN_26!A51)</f>
        <v>butterfly needle</v>
      </c>
      <c r="B51" s="28" t="str">
        <f>IF(JAN_26!B51="","",JAN_26!B51)</f>
        <v>item</v>
      </c>
      <c r="C51" s="15">
        <f>IF(JAN_26!C51="","",JAN_26!C51)</f>
        <v>100</v>
      </c>
      <c r="D51" s="15">
        <f>IF(NOV_26!A51="","",NOV_26!F51)</f>
        <v>135</v>
      </c>
      <c r="E51" s="19"/>
      <c r="F51" s="15">
        <f t="shared" si="0"/>
        <v>135</v>
      </c>
      <c r="G51" s="19"/>
      <c r="H51" s="19"/>
      <c r="I51" s="15">
        <f t="shared" si="1"/>
        <v>0</v>
      </c>
      <c r="J51" s="15" t="str">
        <f t="shared" si="2"/>
        <v/>
      </c>
      <c r="K51" s="15">
        <f t="shared" si="3"/>
        <v>0</v>
      </c>
      <c r="L51" s="15">
        <f t="shared" si="4"/>
        <v>13500</v>
      </c>
      <c r="M51" s="20">
        <f>IF(A51="",0,(IF(ISNUMBER(OCT_26!G51),OCT_26!G51,0)+IF(ISNUMBER(NOV_26!G51),NOV_26!G51,0)+IF(ISNUMBER(DEC_26!G51),DEC_26!G51,0))/3)</f>
        <v>0</v>
      </c>
      <c r="N51" s="20">
        <f t="shared" si="5"/>
        <v>0</v>
      </c>
      <c r="O51" s="20">
        <f t="shared" si="6"/>
        <v>0</v>
      </c>
      <c r="P51" s="20">
        <f t="shared" si="7"/>
        <v>0</v>
      </c>
      <c r="Q51" s="21" t="str">
        <f t="shared" si="8"/>
        <v/>
      </c>
      <c r="R51" s="22" t="str">
        <f t="shared" si="9"/>
        <v>OVERSTOCK</v>
      </c>
      <c r="S51" s="22" t="str">
        <f t="shared" si="10"/>
        <v>N/A</v>
      </c>
      <c r="T51" s="18"/>
    </row>
    <row r="52" spans="1:20" ht="16.5" customHeight="1" x14ac:dyDescent="0.35">
      <c r="A52" s="29" t="str">
        <f>IF(JAN_26!A52="","",JAN_26!A52)</f>
        <v>Calcium + vit D3  tablets</v>
      </c>
      <c r="B52" s="29" t="str">
        <f>IF(JAN_26!B52="","",JAN_26!B52)</f>
        <v>tablet</v>
      </c>
      <c r="C52" s="16">
        <f>IF(JAN_26!C52="","",JAN_26!C52)</f>
        <v>130</v>
      </c>
      <c r="D52" s="16">
        <f>IF(NOV_26!A52="","",NOV_26!F52)</f>
        <v>0</v>
      </c>
      <c r="E52" s="19"/>
      <c r="F52" s="16">
        <f t="shared" si="0"/>
        <v>0</v>
      </c>
      <c r="G52" s="19"/>
      <c r="H52" s="19"/>
      <c r="I52" s="16">
        <f t="shared" si="1"/>
        <v>0</v>
      </c>
      <c r="J52" s="16" t="str">
        <f t="shared" si="2"/>
        <v/>
      </c>
      <c r="K52" s="16">
        <f t="shared" si="3"/>
        <v>0</v>
      </c>
      <c r="L52" s="16">
        <f t="shared" si="4"/>
        <v>0</v>
      </c>
      <c r="M52" s="23">
        <f>IF(A52="",0,(IF(ISNUMBER(OCT_26!G52),OCT_26!G52,0)+IF(ISNUMBER(NOV_26!G52),NOV_26!G52,0)+IF(ISNUMBER(DEC_26!G52),DEC_26!G52,0))/3)</f>
        <v>0</v>
      </c>
      <c r="N52" s="23">
        <f t="shared" si="5"/>
        <v>0</v>
      </c>
      <c r="O52" s="23">
        <f t="shared" si="6"/>
        <v>0</v>
      </c>
      <c r="P52" s="23">
        <f t="shared" si="7"/>
        <v>0</v>
      </c>
      <c r="Q52" s="24" t="str">
        <f t="shared" si="8"/>
        <v/>
      </c>
      <c r="R52" s="25" t="str">
        <f t="shared" si="9"/>
        <v>STOCKOUT</v>
      </c>
      <c r="S52" s="25" t="str">
        <f t="shared" si="10"/>
        <v>N/A</v>
      </c>
      <c r="T52" s="18"/>
    </row>
    <row r="53" spans="1:20" ht="16.5" customHeight="1" x14ac:dyDescent="0.35">
      <c r="A53" s="28" t="str">
        <f>IF(JAN_26!A53="","",JAN_26!A53)</f>
        <v>calcium 300mg</v>
      </c>
      <c r="B53" s="28" t="str">
        <f>IF(JAN_26!B53="","",JAN_26!B53)</f>
        <v>tablet</v>
      </c>
      <c r="C53" s="15">
        <f>IF(JAN_26!C53="","",JAN_26!C53)</f>
        <v>25</v>
      </c>
      <c r="D53" s="15">
        <f>IF(NOV_26!A53="","",NOV_26!F53)</f>
        <v>0</v>
      </c>
      <c r="E53" s="19"/>
      <c r="F53" s="15">
        <f t="shared" si="0"/>
        <v>0</v>
      </c>
      <c r="G53" s="19"/>
      <c r="H53" s="19"/>
      <c r="I53" s="15">
        <f t="shared" si="1"/>
        <v>0</v>
      </c>
      <c r="J53" s="15" t="str">
        <f t="shared" si="2"/>
        <v/>
      </c>
      <c r="K53" s="15">
        <f t="shared" si="3"/>
        <v>0</v>
      </c>
      <c r="L53" s="15">
        <f t="shared" si="4"/>
        <v>0</v>
      </c>
      <c r="M53" s="20">
        <f>IF(A53="",0,(IF(ISNUMBER(OCT_26!G53),OCT_26!G53,0)+IF(ISNUMBER(NOV_26!G53),NOV_26!G53,0)+IF(ISNUMBER(DEC_26!G53),DEC_26!G53,0))/3)</f>
        <v>0</v>
      </c>
      <c r="N53" s="20">
        <f t="shared" si="5"/>
        <v>0</v>
      </c>
      <c r="O53" s="20">
        <f t="shared" si="6"/>
        <v>0</v>
      </c>
      <c r="P53" s="20">
        <f t="shared" si="7"/>
        <v>0</v>
      </c>
      <c r="Q53" s="21" t="str">
        <f t="shared" si="8"/>
        <v/>
      </c>
      <c r="R53" s="22" t="str">
        <f t="shared" si="9"/>
        <v>STOCKOUT</v>
      </c>
      <c r="S53" s="22" t="str">
        <f t="shared" si="10"/>
        <v>N/A</v>
      </c>
      <c r="T53" s="18"/>
    </row>
    <row r="54" spans="1:20" ht="16.5" customHeight="1" x14ac:dyDescent="0.35">
      <c r="A54" s="29" t="str">
        <f>IF(JAN_26!A54="","",JAN_26!A54)</f>
        <v>Cannulers</v>
      </c>
      <c r="B54" s="29" t="str">
        <f>IF(JAN_26!B54="","",JAN_26!B54)</f>
        <v>Item</v>
      </c>
      <c r="C54" s="16">
        <f>IF(JAN_26!C54="","",JAN_26!C54)</f>
        <v>500</v>
      </c>
      <c r="D54" s="16">
        <f>IF(NOV_26!A54="","",NOV_26!F54)</f>
        <v>42</v>
      </c>
      <c r="E54" s="19"/>
      <c r="F54" s="16">
        <f t="shared" si="0"/>
        <v>42</v>
      </c>
      <c r="G54" s="19"/>
      <c r="H54" s="19"/>
      <c r="I54" s="16">
        <f t="shared" si="1"/>
        <v>0</v>
      </c>
      <c r="J54" s="16" t="str">
        <f t="shared" si="2"/>
        <v/>
      </c>
      <c r="K54" s="16">
        <f t="shared" si="3"/>
        <v>0</v>
      </c>
      <c r="L54" s="16">
        <f t="shared" si="4"/>
        <v>21000</v>
      </c>
      <c r="M54" s="23">
        <f>IF(A54="",0,(IF(ISNUMBER(OCT_26!G54),OCT_26!G54,0)+IF(ISNUMBER(NOV_26!G54),NOV_26!G54,0)+IF(ISNUMBER(DEC_26!G54),DEC_26!G54,0))/3)</f>
        <v>0</v>
      </c>
      <c r="N54" s="23">
        <f t="shared" si="5"/>
        <v>0</v>
      </c>
      <c r="O54" s="23">
        <f t="shared" si="6"/>
        <v>0</v>
      </c>
      <c r="P54" s="23">
        <f t="shared" si="7"/>
        <v>0</v>
      </c>
      <c r="Q54" s="24" t="str">
        <f t="shared" si="8"/>
        <v/>
      </c>
      <c r="R54" s="25" t="str">
        <f t="shared" si="9"/>
        <v>OVERSTOCK</v>
      </c>
      <c r="S54" s="25" t="str">
        <f t="shared" si="10"/>
        <v>N/A</v>
      </c>
      <c r="T54" s="18"/>
    </row>
    <row r="55" spans="1:20" ht="16.5" customHeight="1" x14ac:dyDescent="0.35">
      <c r="A55" s="28" t="str">
        <f>IF(JAN_26!A55="","",JAN_26!A55)</f>
        <v>Captopril</v>
      </c>
      <c r="B55" s="28" t="str">
        <f>IF(JAN_26!B55="","",JAN_26!B55)</f>
        <v>tablet</v>
      </c>
      <c r="C55" s="15">
        <f>IF(JAN_26!C55="","",JAN_26!C55)</f>
        <v>25</v>
      </c>
      <c r="D55" s="15">
        <f>IF(NOV_26!A55="","",NOV_26!F55)</f>
        <v>0</v>
      </c>
      <c r="E55" s="19"/>
      <c r="F55" s="15">
        <f t="shared" si="0"/>
        <v>0</v>
      </c>
      <c r="G55" s="19"/>
      <c r="H55" s="19"/>
      <c r="I55" s="15">
        <f t="shared" si="1"/>
        <v>0</v>
      </c>
      <c r="J55" s="15" t="str">
        <f t="shared" si="2"/>
        <v/>
      </c>
      <c r="K55" s="15">
        <f t="shared" si="3"/>
        <v>0</v>
      </c>
      <c r="L55" s="15">
        <f t="shared" si="4"/>
        <v>0</v>
      </c>
      <c r="M55" s="20">
        <f>IF(A55="",0,(IF(ISNUMBER(OCT_26!G55),OCT_26!G55,0)+IF(ISNUMBER(NOV_26!G55),NOV_26!G55,0)+IF(ISNUMBER(DEC_26!G55),DEC_26!G55,0))/3)</f>
        <v>0</v>
      </c>
      <c r="N55" s="20">
        <f t="shared" si="5"/>
        <v>0</v>
      </c>
      <c r="O55" s="20">
        <f t="shared" si="6"/>
        <v>0</v>
      </c>
      <c r="P55" s="20">
        <f t="shared" si="7"/>
        <v>0</v>
      </c>
      <c r="Q55" s="21" t="str">
        <f t="shared" si="8"/>
        <v/>
      </c>
      <c r="R55" s="22" t="str">
        <f t="shared" si="9"/>
        <v>STOCKOUT</v>
      </c>
      <c r="S55" s="22" t="str">
        <f t="shared" si="10"/>
        <v>N/A</v>
      </c>
      <c r="T55" s="18"/>
    </row>
    <row r="56" spans="1:20" ht="16.5" customHeight="1" x14ac:dyDescent="0.35">
      <c r="A56" s="29" t="str">
        <f>IF(JAN_26!A56="","",JAN_26!A56)</f>
        <v>Carbocystein syrup 2%</v>
      </c>
      <c r="B56" s="29" t="str">
        <f>IF(JAN_26!B56="","",JAN_26!B56)</f>
        <v>bottle</v>
      </c>
      <c r="C56" s="16">
        <f>IF(JAN_26!C56="","",JAN_26!C56)</f>
        <v>1000</v>
      </c>
      <c r="D56" s="16">
        <f>IF(NOV_26!A56="","",NOV_26!F56)</f>
        <v>0</v>
      </c>
      <c r="E56" s="19"/>
      <c r="F56" s="16">
        <f t="shared" si="0"/>
        <v>0</v>
      </c>
      <c r="G56" s="19"/>
      <c r="H56" s="19"/>
      <c r="I56" s="16">
        <f t="shared" si="1"/>
        <v>0</v>
      </c>
      <c r="J56" s="16" t="str">
        <f t="shared" si="2"/>
        <v/>
      </c>
      <c r="K56" s="16">
        <f t="shared" si="3"/>
        <v>0</v>
      </c>
      <c r="L56" s="16">
        <f t="shared" si="4"/>
        <v>0</v>
      </c>
      <c r="M56" s="23">
        <f>IF(A56="",0,(IF(ISNUMBER(OCT_26!G56),OCT_26!G56,0)+IF(ISNUMBER(NOV_26!G56),NOV_26!G56,0)+IF(ISNUMBER(DEC_26!G56),DEC_26!G56,0))/3)</f>
        <v>0</v>
      </c>
      <c r="N56" s="23">
        <f t="shared" si="5"/>
        <v>0</v>
      </c>
      <c r="O56" s="23">
        <f t="shared" si="6"/>
        <v>0</v>
      </c>
      <c r="P56" s="23">
        <f t="shared" si="7"/>
        <v>0</v>
      </c>
      <c r="Q56" s="24" t="str">
        <f t="shared" si="8"/>
        <v/>
      </c>
      <c r="R56" s="25" t="str">
        <f t="shared" si="9"/>
        <v>STOCKOUT</v>
      </c>
      <c r="S56" s="25" t="str">
        <f t="shared" si="10"/>
        <v>N/A</v>
      </c>
      <c r="T56" s="18"/>
    </row>
    <row r="57" spans="1:20" ht="16.5" customHeight="1" x14ac:dyDescent="0.35">
      <c r="A57" s="28" t="str">
        <f>IF(JAN_26!A57="","",JAN_26!A57)</f>
        <v>Carbocystein syrup 5 %</v>
      </c>
      <c r="B57" s="28" t="str">
        <f>IF(JAN_26!B57="","",JAN_26!B57)</f>
        <v>bottle</v>
      </c>
      <c r="C57" s="15">
        <f>IF(JAN_26!C57="","",JAN_26!C57)</f>
        <v>1300</v>
      </c>
      <c r="D57" s="15">
        <f>IF(NOV_26!A57="","",NOV_26!F57)</f>
        <v>0</v>
      </c>
      <c r="E57" s="19"/>
      <c r="F57" s="15">
        <f t="shared" si="0"/>
        <v>0</v>
      </c>
      <c r="G57" s="19"/>
      <c r="H57" s="19"/>
      <c r="I57" s="15">
        <f t="shared" si="1"/>
        <v>0</v>
      </c>
      <c r="J57" s="15" t="str">
        <f t="shared" si="2"/>
        <v/>
      </c>
      <c r="K57" s="15">
        <f t="shared" si="3"/>
        <v>0</v>
      </c>
      <c r="L57" s="15">
        <f t="shared" si="4"/>
        <v>0</v>
      </c>
      <c r="M57" s="20">
        <f>IF(A57="",0,(IF(ISNUMBER(OCT_26!G57),OCT_26!G57,0)+IF(ISNUMBER(NOV_26!G57),NOV_26!G57,0)+IF(ISNUMBER(DEC_26!G57),DEC_26!G57,0))/3)</f>
        <v>0</v>
      </c>
      <c r="N57" s="20">
        <f t="shared" si="5"/>
        <v>0</v>
      </c>
      <c r="O57" s="20">
        <f t="shared" si="6"/>
        <v>0</v>
      </c>
      <c r="P57" s="20">
        <f t="shared" si="7"/>
        <v>0</v>
      </c>
      <c r="Q57" s="21" t="str">
        <f t="shared" si="8"/>
        <v/>
      </c>
      <c r="R57" s="22" t="str">
        <f t="shared" si="9"/>
        <v>STOCKOUT</v>
      </c>
      <c r="S57" s="22" t="str">
        <f t="shared" si="10"/>
        <v>N/A</v>
      </c>
      <c r="T57" s="18"/>
    </row>
    <row r="58" spans="1:20" ht="16.5" customHeight="1" x14ac:dyDescent="0.35">
      <c r="A58" s="29" t="str">
        <f>IF(JAN_26!A58="","",JAN_26!A58)</f>
        <v>Catheter</v>
      </c>
      <c r="B58" s="29" t="str">
        <f>IF(JAN_26!B58="","",JAN_26!B58)</f>
        <v>item</v>
      </c>
      <c r="C58" s="16">
        <f>IF(JAN_26!C58="","",JAN_26!C58)</f>
        <v>1500</v>
      </c>
      <c r="D58" s="16">
        <f>IF(NOV_26!A58="","",NOV_26!F58)</f>
        <v>0</v>
      </c>
      <c r="E58" s="19"/>
      <c r="F58" s="16">
        <f t="shared" si="0"/>
        <v>0</v>
      </c>
      <c r="G58" s="19"/>
      <c r="H58" s="19"/>
      <c r="I58" s="16">
        <f t="shared" si="1"/>
        <v>0</v>
      </c>
      <c r="J58" s="16" t="str">
        <f t="shared" si="2"/>
        <v/>
      </c>
      <c r="K58" s="16">
        <f t="shared" si="3"/>
        <v>0</v>
      </c>
      <c r="L58" s="16">
        <f t="shared" si="4"/>
        <v>0</v>
      </c>
      <c r="M58" s="23">
        <f>IF(A58="",0,(IF(ISNUMBER(OCT_26!G58),OCT_26!G58,0)+IF(ISNUMBER(NOV_26!G58),NOV_26!G58,0)+IF(ISNUMBER(DEC_26!G58),DEC_26!G58,0))/3)</f>
        <v>0</v>
      </c>
      <c r="N58" s="23">
        <f t="shared" si="5"/>
        <v>0</v>
      </c>
      <c r="O58" s="23">
        <f t="shared" si="6"/>
        <v>0</v>
      </c>
      <c r="P58" s="23">
        <f t="shared" si="7"/>
        <v>0</v>
      </c>
      <c r="Q58" s="24" t="str">
        <f t="shared" si="8"/>
        <v/>
      </c>
      <c r="R58" s="25" t="str">
        <f t="shared" si="9"/>
        <v>STOCKOUT</v>
      </c>
      <c r="S58" s="25" t="str">
        <f t="shared" si="10"/>
        <v>N/A</v>
      </c>
      <c r="T58" s="18"/>
    </row>
    <row r="59" spans="1:20" ht="16.5" customHeight="1" x14ac:dyDescent="0.35">
      <c r="A59" s="28" t="str">
        <f>IF(JAN_26!A59="","",JAN_26!A59)</f>
        <v>cefazoline</v>
      </c>
      <c r="B59" s="28" t="str">
        <f>IF(JAN_26!B59="","",JAN_26!B59)</f>
        <v>amp</v>
      </c>
      <c r="C59" s="15">
        <f>IF(JAN_26!C59="","",JAN_26!C59)</f>
        <v>500</v>
      </c>
      <c r="D59" s="15">
        <f>IF(NOV_26!A59="","",NOV_26!F59)</f>
        <v>0</v>
      </c>
      <c r="E59" s="19"/>
      <c r="F59" s="15">
        <f t="shared" si="0"/>
        <v>0</v>
      </c>
      <c r="G59" s="19"/>
      <c r="H59" s="19"/>
      <c r="I59" s="15">
        <f t="shared" si="1"/>
        <v>0</v>
      </c>
      <c r="J59" s="15" t="str">
        <f t="shared" si="2"/>
        <v/>
      </c>
      <c r="K59" s="15">
        <f t="shared" si="3"/>
        <v>0</v>
      </c>
      <c r="L59" s="15">
        <f t="shared" si="4"/>
        <v>0</v>
      </c>
      <c r="M59" s="20">
        <f>IF(A59="",0,(IF(ISNUMBER(OCT_26!G59),OCT_26!G59,0)+IF(ISNUMBER(NOV_26!G59),NOV_26!G59,0)+IF(ISNUMBER(DEC_26!G59),DEC_26!G59,0))/3)</f>
        <v>0</v>
      </c>
      <c r="N59" s="20">
        <f t="shared" si="5"/>
        <v>0</v>
      </c>
      <c r="O59" s="20">
        <f t="shared" si="6"/>
        <v>0</v>
      </c>
      <c r="P59" s="20">
        <f t="shared" si="7"/>
        <v>0</v>
      </c>
      <c r="Q59" s="21" t="str">
        <f t="shared" si="8"/>
        <v/>
      </c>
      <c r="R59" s="22" t="str">
        <f t="shared" si="9"/>
        <v>STOCKOUT</v>
      </c>
      <c r="S59" s="22" t="str">
        <f t="shared" si="10"/>
        <v>N/A</v>
      </c>
      <c r="T59" s="18"/>
    </row>
    <row r="60" spans="1:20" ht="16.5" customHeight="1" x14ac:dyDescent="0.35">
      <c r="A60" s="29" t="str">
        <f>IF(JAN_26!A60="","",JAN_26!A60)</f>
        <v>cefixime sp</v>
      </c>
      <c r="B60" s="29" t="str">
        <f>IF(JAN_26!B60="","",JAN_26!B60)</f>
        <v>bottle</v>
      </c>
      <c r="C60" s="16">
        <f>IF(JAN_26!C60="","",JAN_26!C60)</f>
        <v>6000</v>
      </c>
      <c r="D60" s="16">
        <f>IF(NOV_26!A60="","",NOV_26!F60)</f>
        <v>0</v>
      </c>
      <c r="E60" s="19"/>
      <c r="F60" s="16">
        <f t="shared" si="0"/>
        <v>0</v>
      </c>
      <c r="G60" s="19"/>
      <c r="H60" s="19"/>
      <c r="I60" s="16">
        <f t="shared" si="1"/>
        <v>0</v>
      </c>
      <c r="J60" s="16" t="str">
        <f t="shared" si="2"/>
        <v/>
      </c>
      <c r="K60" s="16">
        <f t="shared" si="3"/>
        <v>0</v>
      </c>
      <c r="L60" s="16">
        <f t="shared" si="4"/>
        <v>0</v>
      </c>
      <c r="M60" s="23">
        <f>IF(A60="",0,(IF(ISNUMBER(OCT_26!G60),OCT_26!G60,0)+IF(ISNUMBER(NOV_26!G60),NOV_26!G60,0)+IF(ISNUMBER(DEC_26!G60),DEC_26!G60,0))/3)</f>
        <v>0</v>
      </c>
      <c r="N60" s="23">
        <f t="shared" si="5"/>
        <v>0</v>
      </c>
      <c r="O60" s="23">
        <f t="shared" si="6"/>
        <v>0</v>
      </c>
      <c r="P60" s="23">
        <f t="shared" si="7"/>
        <v>0</v>
      </c>
      <c r="Q60" s="24" t="str">
        <f t="shared" si="8"/>
        <v/>
      </c>
      <c r="R60" s="25" t="str">
        <f t="shared" si="9"/>
        <v>STOCKOUT</v>
      </c>
      <c r="S60" s="25" t="str">
        <f t="shared" si="10"/>
        <v>N/A</v>
      </c>
      <c r="T60" s="18"/>
    </row>
    <row r="61" spans="1:20" ht="16.5" customHeight="1" x14ac:dyDescent="0.35">
      <c r="A61" s="28" t="str">
        <f>IF(JAN_26!A61="","",JAN_26!A61)</f>
        <v>Cefixime tabs</v>
      </c>
      <c r="B61" s="28" t="str">
        <f>IF(JAN_26!B61="","",JAN_26!B61)</f>
        <v>tablet</v>
      </c>
      <c r="C61" s="15">
        <f>IF(JAN_26!C61="","",JAN_26!C61)</f>
        <v>600</v>
      </c>
      <c r="D61" s="15">
        <f>IF(NOV_26!A61="","",NOV_26!F61)</f>
        <v>0</v>
      </c>
      <c r="E61" s="19"/>
      <c r="F61" s="15">
        <f t="shared" si="0"/>
        <v>0</v>
      </c>
      <c r="G61" s="19"/>
      <c r="H61" s="19"/>
      <c r="I61" s="15">
        <f t="shared" si="1"/>
        <v>0</v>
      </c>
      <c r="J61" s="15" t="str">
        <f t="shared" si="2"/>
        <v/>
      </c>
      <c r="K61" s="15">
        <f t="shared" si="3"/>
        <v>0</v>
      </c>
      <c r="L61" s="15">
        <f t="shared" si="4"/>
        <v>0</v>
      </c>
      <c r="M61" s="20">
        <f>IF(A61="",0,(IF(ISNUMBER(OCT_26!G61),OCT_26!G61,0)+IF(ISNUMBER(NOV_26!G61),NOV_26!G61,0)+IF(ISNUMBER(DEC_26!G61),DEC_26!G61,0))/3)</f>
        <v>0</v>
      </c>
      <c r="N61" s="20">
        <f t="shared" si="5"/>
        <v>0</v>
      </c>
      <c r="O61" s="20">
        <f t="shared" si="6"/>
        <v>0</v>
      </c>
      <c r="P61" s="20">
        <f t="shared" si="7"/>
        <v>0</v>
      </c>
      <c r="Q61" s="21" t="str">
        <f t="shared" si="8"/>
        <v/>
      </c>
      <c r="R61" s="22" t="str">
        <f t="shared" si="9"/>
        <v>STOCKOUT</v>
      </c>
      <c r="S61" s="22" t="str">
        <f t="shared" si="10"/>
        <v>N/A</v>
      </c>
      <c r="T61" s="18"/>
    </row>
    <row r="62" spans="1:20" ht="16.5" customHeight="1" x14ac:dyDescent="0.35">
      <c r="A62" s="29" t="str">
        <f>IF(JAN_26!A62="","",JAN_26!A62)</f>
        <v>Ceftriaxone inj</v>
      </c>
      <c r="B62" s="29" t="str">
        <f>IF(JAN_26!B62="","",JAN_26!B62)</f>
        <v>vial</v>
      </c>
      <c r="C62" s="16">
        <f>IF(JAN_26!C62="","",JAN_26!C62)</f>
        <v>600</v>
      </c>
      <c r="D62" s="16">
        <f>IF(NOV_26!A62="","",NOV_26!F62)</f>
        <v>151</v>
      </c>
      <c r="E62" s="19"/>
      <c r="F62" s="16">
        <f t="shared" si="0"/>
        <v>151</v>
      </c>
      <c r="G62" s="19"/>
      <c r="H62" s="19"/>
      <c r="I62" s="16">
        <f t="shared" si="1"/>
        <v>0</v>
      </c>
      <c r="J62" s="16" t="str">
        <f t="shared" si="2"/>
        <v/>
      </c>
      <c r="K62" s="16">
        <f t="shared" si="3"/>
        <v>0</v>
      </c>
      <c r="L62" s="16">
        <f t="shared" si="4"/>
        <v>90600</v>
      </c>
      <c r="M62" s="23">
        <f>IF(A62="",0,(IF(ISNUMBER(OCT_26!G62),OCT_26!G62,0)+IF(ISNUMBER(NOV_26!G62),NOV_26!G62,0)+IF(ISNUMBER(DEC_26!G62),DEC_26!G62,0))/3)</f>
        <v>0</v>
      </c>
      <c r="N62" s="23">
        <f t="shared" si="5"/>
        <v>0</v>
      </c>
      <c r="O62" s="23">
        <f t="shared" si="6"/>
        <v>0</v>
      </c>
      <c r="P62" s="23">
        <f t="shared" si="7"/>
        <v>0</v>
      </c>
      <c r="Q62" s="24" t="str">
        <f t="shared" si="8"/>
        <v/>
      </c>
      <c r="R62" s="25" t="str">
        <f t="shared" si="9"/>
        <v>OVERSTOCK</v>
      </c>
      <c r="S62" s="25" t="str">
        <f t="shared" si="10"/>
        <v>N/A</v>
      </c>
      <c r="T62" s="18"/>
    </row>
    <row r="63" spans="1:20" ht="16.5" customHeight="1" x14ac:dyDescent="0.35">
      <c r="A63" s="28" t="str">
        <f>IF(JAN_26!A63="","",JAN_26!A63)</f>
        <v>Chlorpheniramine tablets</v>
      </c>
      <c r="B63" s="28" t="str">
        <f>IF(JAN_26!B63="","",JAN_26!B63)</f>
        <v>tablet</v>
      </c>
      <c r="C63" s="15">
        <f>IF(JAN_26!C63="","",JAN_26!C63)</f>
        <v>15</v>
      </c>
      <c r="D63" s="15">
        <f>IF(NOV_26!A63="","",NOV_26!F63)</f>
        <v>1330</v>
      </c>
      <c r="E63" s="19"/>
      <c r="F63" s="15">
        <f t="shared" si="0"/>
        <v>1330</v>
      </c>
      <c r="G63" s="19"/>
      <c r="H63" s="19"/>
      <c r="I63" s="15">
        <f t="shared" si="1"/>
        <v>0</v>
      </c>
      <c r="J63" s="15" t="str">
        <f t="shared" si="2"/>
        <v/>
      </c>
      <c r="K63" s="15">
        <f t="shared" si="3"/>
        <v>0</v>
      </c>
      <c r="L63" s="15">
        <f t="shared" si="4"/>
        <v>19950</v>
      </c>
      <c r="M63" s="20">
        <f>IF(A63="",0,(IF(ISNUMBER(OCT_26!G63),OCT_26!G63,0)+IF(ISNUMBER(NOV_26!G63),NOV_26!G63,0)+IF(ISNUMBER(DEC_26!G63),DEC_26!G63,0))/3)</f>
        <v>0</v>
      </c>
      <c r="N63" s="20">
        <f t="shared" si="5"/>
        <v>0</v>
      </c>
      <c r="O63" s="20">
        <f t="shared" si="6"/>
        <v>0</v>
      </c>
      <c r="P63" s="20">
        <f t="shared" si="7"/>
        <v>0</v>
      </c>
      <c r="Q63" s="21" t="str">
        <f t="shared" si="8"/>
        <v/>
      </c>
      <c r="R63" s="22" t="str">
        <f t="shared" si="9"/>
        <v>OVERSTOCK</v>
      </c>
      <c r="S63" s="22" t="str">
        <f t="shared" si="10"/>
        <v>N/A</v>
      </c>
      <c r="T63" s="18"/>
    </row>
    <row r="64" spans="1:20" ht="16.5" customHeight="1" x14ac:dyDescent="0.35">
      <c r="A64" s="29" t="str">
        <f>IF(JAN_26!A64="","",JAN_26!A64)</f>
        <v>Cimetidine Injection</v>
      </c>
      <c r="B64" s="29" t="str">
        <f>IF(JAN_26!B64="","",JAN_26!B64)</f>
        <v>box</v>
      </c>
      <c r="C64" s="16">
        <f>IF(JAN_26!C64="","",JAN_26!C64)</f>
        <v>500</v>
      </c>
      <c r="D64" s="16">
        <f>IF(NOV_26!A64="","",NOV_26!F64)</f>
        <v>0</v>
      </c>
      <c r="E64" s="19"/>
      <c r="F64" s="16">
        <f t="shared" si="0"/>
        <v>0</v>
      </c>
      <c r="G64" s="19"/>
      <c r="H64" s="19"/>
      <c r="I64" s="16">
        <f t="shared" si="1"/>
        <v>0</v>
      </c>
      <c r="J64" s="16" t="str">
        <f t="shared" si="2"/>
        <v/>
      </c>
      <c r="K64" s="16">
        <f t="shared" si="3"/>
        <v>0</v>
      </c>
      <c r="L64" s="16">
        <f t="shared" si="4"/>
        <v>0</v>
      </c>
      <c r="M64" s="23">
        <f>IF(A64="",0,(IF(ISNUMBER(OCT_26!G64),OCT_26!G64,0)+IF(ISNUMBER(NOV_26!G64),NOV_26!G64,0)+IF(ISNUMBER(DEC_26!G64),DEC_26!G64,0))/3)</f>
        <v>0</v>
      </c>
      <c r="N64" s="23">
        <f t="shared" si="5"/>
        <v>0</v>
      </c>
      <c r="O64" s="23">
        <f t="shared" si="6"/>
        <v>0</v>
      </c>
      <c r="P64" s="23">
        <f t="shared" si="7"/>
        <v>0</v>
      </c>
      <c r="Q64" s="24" t="str">
        <f t="shared" si="8"/>
        <v/>
      </c>
      <c r="R64" s="25" t="str">
        <f t="shared" si="9"/>
        <v>STOCKOUT</v>
      </c>
      <c r="S64" s="25" t="str">
        <f t="shared" si="10"/>
        <v>N/A</v>
      </c>
      <c r="T64" s="18"/>
    </row>
    <row r="65" spans="1:20" ht="16.5" customHeight="1" x14ac:dyDescent="0.35">
      <c r="A65" s="28" t="str">
        <f>IF(JAN_26!A65="","",JAN_26!A65)</f>
        <v>cinclamox tabs</v>
      </c>
      <c r="B65" s="28" t="str">
        <f>IF(JAN_26!B65="","",JAN_26!B65)</f>
        <v>tablet</v>
      </c>
      <c r="C65" s="15">
        <f>IF(JAN_26!C65="","",JAN_26!C65)</f>
        <v>340</v>
      </c>
      <c r="D65" s="15">
        <f>IF(NOV_26!A65="","",NOV_26!F65)</f>
        <v>0</v>
      </c>
      <c r="E65" s="19"/>
      <c r="F65" s="15">
        <f t="shared" si="0"/>
        <v>0</v>
      </c>
      <c r="G65" s="19"/>
      <c r="H65" s="19"/>
      <c r="I65" s="15">
        <f t="shared" si="1"/>
        <v>0</v>
      </c>
      <c r="J65" s="15" t="str">
        <f t="shared" si="2"/>
        <v/>
      </c>
      <c r="K65" s="15">
        <f t="shared" si="3"/>
        <v>0</v>
      </c>
      <c r="L65" s="15">
        <f t="shared" si="4"/>
        <v>0</v>
      </c>
      <c r="M65" s="20">
        <f>IF(A65="",0,(IF(ISNUMBER(OCT_26!G65),OCT_26!G65,0)+IF(ISNUMBER(NOV_26!G65),NOV_26!G65,0)+IF(ISNUMBER(DEC_26!G65),DEC_26!G65,0))/3)</f>
        <v>0</v>
      </c>
      <c r="N65" s="20">
        <f t="shared" si="5"/>
        <v>0</v>
      </c>
      <c r="O65" s="20">
        <f t="shared" si="6"/>
        <v>0</v>
      </c>
      <c r="P65" s="20">
        <f t="shared" si="7"/>
        <v>0</v>
      </c>
      <c r="Q65" s="21" t="str">
        <f t="shared" si="8"/>
        <v/>
      </c>
      <c r="R65" s="22" t="str">
        <f t="shared" si="9"/>
        <v>STOCKOUT</v>
      </c>
      <c r="S65" s="22" t="str">
        <f t="shared" si="10"/>
        <v>N/A</v>
      </c>
      <c r="T65" s="18"/>
    </row>
    <row r="66" spans="1:20" ht="16.5" customHeight="1" x14ac:dyDescent="0.35">
      <c r="A66" s="29" t="str">
        <f>IF(JAN_26!A66="","",JAN_26!A66)</f>
        <v>Ciprofloxacine (500 mg)</v>
      </c>
      <c r="B66" s="29" t="str">
        <f>IF(JAN_26!B66="","",JAN_26!B66)</f>
        <v>tablet</v>
      </c>
      <c r="C66" s="16">
        <f>IF(JAN_26!C66="","",JAN_26!C66)</f>
        <v>80</v>
      </c>
      <c r="D66" s="16">
        <f>IF(NOV_26!A66="","",NOV_26!F66)</f>
        <v>480</v>
      </c>
      <c r="E66" s="19"/>
      <c r="F66" s="16">
        <f t="shared" si="0"/>
        <v>480</v>
      </c>
      <c r="G66" s="19"/>
      <c r="H66" s="19"/>
      <c r="I66" s="16">
        <f t="shared" si="1"/>
        <v>0</v>
      </c>
      <c r="J66" s="16" t="str">
        <f t="shared" si="2"/>
        <v/>
      </c>
      <c r="K66" s="16">
        <f t="shared" si="3"/>
        <v>0</v>
      </c>
      <c r="L66" s="16">
        <f t="shared" si="4"/>
        <v>38400</v>
      </c>
      <c r="M66" s="23">
        <f>IF(A66="",0,(IF(ISNUMBER(OCT_26!G66),OCT_26!G66,0)+IF(ISNUMBER(NOV_26!G66),NOV_26!G66,0)+IF(ISNUMBER(DEC_26!G66),DEC_26!G66,0))/3)</f>
        <v>0</v>
      </c>
      <c r="N66" s="23">
        <f t="shared" si="5"/>
        <v>0</v>
      </c>
      <c r="O66" s="23">
        <f t="shared" si="6"/>
        <v>0</v>
      </c>
      <c r="P66" s="23">
        <f t="shared" si="7"/>
        <v>0</v>
      </c>
      <c r="Q66" s="24" t="str">
        <f t="shared" si="8"/>
        <v/>
      </c>
      <c r="R66" s="25" t="str">
        <f t="shared" si="9"/>
        <v>OVERSTOCK</v>
      </c>
      <c r="S66" s="25" t="str">
        <f t="shared" si="10"/>
        <v>N/A</v>
      </c>
      <c r="T66" s="18"/>
    </row>
    <row r="67" spans="1:20" ht="16.5" customHeight="1" x14ac:dyDescent="0.35">
      <c r="A67" s="28" t="str">
        <f>IF(JAN_26!A67="","",JAN_26!A67)</f>
        <v>Clacium gluconate inj</v>
      </c>
      <c r="B67" s="28" t="str">
        <f>IF(JAN_26!B67="","",JAN_26!B67)</f>
        <v>amp</v>
      </c>
      <c r="C67" s="15">
        <f>IF(JAN_26!C67="","",JAN_26!C67)</f>
        <v>100</v>
      </c>
      <c r="D67" s="15">
        <f>IF(NOV_26!A67="","",NOV_26!F67)</f>
        <v>100</v>
      </c>
      <c r="E67" s="19"/>
      <c r="F67" s="15">
        <f t="shared" ref="F67:F130" si="11">IF(A67="","",D67+IF(ISNUMBER(E67),E67,0)-IF(ISNUMBER(G67),G67,0))</f>
        <v>100</v>
      </c>
      <c r="G67" s="19"/>
      <c r="H67" s="19"/>
      <c r="I67" s="15">
        <f t="shared" ref="I67:I130" si="12">IF(AND(ISNUMBER(G67),ISNUMBER(C67)),G67*C67,0)</f>
        <v>0</v>
      </c>
      <c r="J67" s="15" t="str">
        <f t="shared" ref="J67:J130" si="13">IF(AND(ISNUMBER(G67),ISNUMBER(H67)),H67-I67,"")</f>
        <v/>
      </c>
      <c r="K67" s="15">
        <f t="shared" ref="K67:K130" si="14">IF(OR(A67="",M67=0),0,MAX(O67-F67,0))</f>
        <v>0</v>
      </c>
      <c r="L67" s="15">
        <f t="shared" ref="L67:L130" si="15">IF(AND(ISNUMBER(C67),ISNUMBER(F67)),F67*C67,0)</f>
        <v>10000</v>
      </c>
      <c r="M67" s="20">
        <f>IF(A67="",0,(IF(ISNUMBER(OCT_26!G67),OCT_26!G67,0)+IF(ISNUMBER(NOV_26!G67),NOV_26!G67,0)+IF(ISNUMBER(DEC_26!G67),DEC_26!G67,0))/3)</f>
        <v>0</v>
      </c>
      <c r="N67" s="20">
        <f t="shared" ref="N67:N130" si="16">IF(M67=0,0,M67*Lead_Time_Months)</f>
        <v>0</v>
      </c>
      <c r="O67" s="20">
        <f t="shared" ref="O67:O130" si="17">IF(M67=0,0,M67*Max_Stock_Months)</f>
        <v>0</v>
      </c>
      <c r="P67" s="20">
        <f t="shared" ref="P67:P130" si="18">IF(M67=0,0,M67*Security_Stock_Months)</f>
        <v>0</v>
      </c>
      <c r="Q67" s="21" t="str">
        <f t="shared" ref="Q67:Q130" si="19">IF(OR(A67="",M67=0,F67&lt;=0),"",ROUND(F67/M67,1))</f>
        <v/>
      </c>
      <c r="R67" s="22" t="str">
        <f t="shared" ref="R67:R130" si="20">IF(A67="","",IF(F67&lt;=0,"STOCKOUT",IF(F67&lt;=P67,"LOW STOCK",IF(F67&gt;O67,"OVERSTOCK","ADEQUATE"))))</f>
        <v>OVERSTOCK</v>
      </c>
      <c r="S67" s="22" t="str">
        <f t="shared" ref="S67:S130" si="21">IF(AND(ISNUMBER(G67),ISNUMBER(H67)),IF(J67&gt;=0,"BALANCED","DEFICIT"),"N/A")</f>
        <v>N/A</v>
      </c>
      <c r="T67" s="18"/>
    </row>
    <row r="68" spans="1:20" ht="16.5" customHeight="1" x14ac:dyDescent="0.35">
      <c r="A68" s="29" t="str">
        <f>IF(JAN_26!A68="","",JAN_26!A68)</f>
        <v>Clarinex  adult</v>
      </c>
      <c r="B68" s="29" t="str">
        <f>IF(JAN_26!B68="","",JAN_26!B68)</f>
        <v>bottle</v>
      </c>
      <c r="C68" s="16">
        <f>IF(JAN_26!C68="","",JAN_26!C68)</f>
        <v>1500</v>
      </c>
      <c r="D68" s="16">
        <f>IF(NOV_26!A68="","",NOV_26!F68)</f>
        <v>0</v>
      </c>
      <c r="E68" s="19"/>
      <c r="F68" s="16">
        <f t="shared" si="11"/>
        <v>0</v>
      </c>
      <c r="G68" s="19"/>
      <c r="H68" s="19"/>
      <c r="I68" s="16">
        <f t="shared" si="12"/>
        <v>0</v>
      </c>
      <c r="J68" s="16" t="str">
        <f t="shared" si="13"/>
        <v/>
      </c>
      <c r="K68" s="16">
        <f t="shared" si="14"/>
        <v>0</v>
      </c>
      <c r="L68" s="16">
        <f t="shared" si="15"/>
        <v>0</v>
      </c>
      <c r="M68" s="23">
        <f>IF(A68="",0,(IF(ISNUMBER(OCT_26!G68),OCT_26!G68,0)+IF(ISNUMBER(NOV_26!G68),NOV_26!G68,0)+IF(ISNUMBER(DEC_26!G68),DEC_26!G68,0))/3)</f>
        <v>0</v>
      </c>
      <c r="N68" s="23">
        <f t="shared" si="16"/>
        <v>0</v>
      </c>
      <c r="O68" s="23">
        <f t="shared" si="17"/>
        <v>0</v>
      </c>
      <c r="P68" s="23">
        <f t="shared" si="18"/>
        <v>0</v>
      </c>
      <c r="Q68" s="24" t="str">
        <f t="shared" si="19"/>
        <v/>
      </c>
      <c r="R68" s="25" t="str">
        <f t="shared" si="20"/>
        <v>STOCKOUT</v>
      </c>
      <c r="S68" s="25" t="str">
        <f t="shared" si="21"/>
        <v>N/A</v>
      </c>
      <c r="T68" s="18"/>
    </row>
    <row r="69" spans="1:20" ht="16.5" customHeight="1" x14ac:dyDescent="0.35">
      <c r="A69" s="28" t="str">
        <f>IF(JAN_26!A69="","",JAN_26!A69)</f>
        <v>Clarinex  infant</v>
      </c>
      <c r="B69" s="28" t="str">
        <f>IF(JAN_26!B69="","",JAN_26!B69)</f>
        <v>bottle</v>
      </c>
      <c r="C69" s="15">
        <f>IF(JAN_26!C69="","",JAN_26!C69)</f>
        <v>1000</v>
      </c>
      <c r="D69" s="15">
        <f>IF(NOV_26!A69="","",NOV_26!F69)</f>
        <v>0</v>
      </c>
      <c r="E69" s="19"/>
      <c r="F69" s="15">
        <f t="shared" si="11"/>
        <v>0</v>
      </c>
      <c r="G69" s="19"/>
      <c r="H69" s="19"/>
      <c r="I69" s="15">
        <f t="shared" si="12"/>
        <v>0</v>
      </c>
      <c r="J69" s="15" t="str">
        <f t="shared" si="13"/>
        <v/>
      </c>
      <c r="K69" s="15">
        <f t="shared" si="14"/>
        <v>0</v>
      </c>
      <c r="L69" s="15">
        <f t="shared" si="15"/>
        <v>0</v>
      </c>
      <c r="M69" s="20">
        <f>IF(A69="",0,(IF(ISNUMBER(OCT_26!G69),OCT_26!G69,0)+IF(ISNUMBER(NOV_26!G69),NOV_26!G69,0)+IF(ISNUMBER(DEC_26!G69),DEC_26!G69,0))/3)</f>
        <v>0</v>
      </c>
      <c r="N69" s="20">
        <f t="shared" si="16"/>
        <v>0</v>
      </c>
      <c r="O69" s="20">
        <f t="shared" si="17"/>
        <v>0</v>
      </c>
      <c r="P69" s="20">
        <f t="shared" si="18"/>
        <v>0</v>
      </c>
      <c r="Q69" s="21" t="str">
        <f t="shared" si="19"/>
        <v/>
      </c>
      <c r="R69" s="22" t="str">
        <f t="shared" si="20"/>
        <v>STOCKOUT</v>
      </c>
      <c r="S69" s="22" t="str">
        <f t="shared" si="21"/>
        <v>N/A</v>
      </c>
      <c r="T69" s="18"/>
    </row>
    <row r="70" spans="1:20" ht="16.5" customHeight="1" x14ac:dyDescent="0.35">
      <c r="A70" s="29" t="str">
        <f>IF(JAN_26!A70="","",JAN_26!A70)</f>
        <v>CLAVICIN</v>
      </c>
      <c r="B70" s="29" t="str">
        <f>IF(JAN_26!B70="","",JAN_26!B70)</f>
        <v>infusion</v>
      </c>
      <c r="C70" s="16">
        <f>IF(JAN_26!C70="","",JAN_26!C70)</f>
        <v>1000</v>
      </c>
      <c r="D70" s="16">
        <f>IF(NOV_26!A70="","",NOV_26!F70)</f>
        <v>0</v>
      </c>
      <c r="E70" s="19"/>
      <c r="F70" s="16">
        <f t="shared" si="11"/>
        <v>0</v>
      </c>
      <c r="G70" s="19"/>
      <c r="H70" s="19"/>
      <c r="I70" s="16">
        <f t="shared" si="12"/>
        <v>0</v>
      </c>
      <c r="J70" s="16" t="str">
        <f t="shared" si="13"/>
        <v/>
      </c>
      <c r="K70" s="16">
        <f t="shared" si="14"/>
        <v>0</v>
      </c>
      <c r="L70" s="16">
        <f t="shared" si="15"/>
        <v>0</v>
      </c>
      <c r="M70" s="23">
        <f>IF(A70="",0,(IF(ISNUMBER(OCT_26!G70),OCT_26!G70,0)+IF(ISNUMBER(NOV_26!G70),NOV_26!G70,0)+IF(ISNUMBER(DEC_26!G70),DEC_26!G70,0))/3)</f>
        <v>0</v>
      </c>
      <c r="N70" s="23">
        <f t="shared" si="16"/>
        <v>0</v>
      </c>
      <c r="O70" s="23">
        <f t="shared" si="17"/>
        <v>0</v>
      </c>
      <c r="P70" s="23">
        <f t="shared" si="18"/>
        <v>0</v>
      </c>
      <c r="Q70" s="24" t="str">
        <f t="shared" si="19"/>
        <v/>
      </c>
      <c r="R70" s="25" t="str">
        <f t="shared" si="20"/>
        <v>STOCKOUT</v>
      </c>
      <c r="S70" s="25" t="str">
        <f t="shared" si="21"/>
        <v>N/A</v>
      </c>
      <c r="T70" s="18"/>
    </row>
    <row r="71" spans="1:20" ht="16.5" customHeight="1" x14ac:dyDescent="0.35">
      <c r="A71" s="28" t="str">
        <f>IF(JAN_26!A71="","",JAN_26!A71)</f>
        <v>Clindamycin</v>
      </c>
      <c r="B71" s="28" t="str">
        <f>IF(JAN_26!B71="","",JAN_26!B71)</f>
        <v>tab</v>
      </c>
      <c r="C71" s="15">
        <f>IF(JAN_26!C71="","",JAN_26!C71)</f>
        <v>25</v>
      </c>
      <c r="D71" s="15">
        <f>IF(NOV_26!A71="","",NOV_26!F71)</f>
        <v>0</v>
      </c>
      <c r="E71" s="19"/>
      <c r="F71" s="15">
        <f t="shared" si="11"/>
        <v>0</v>
      </c>
      <c r="G71" s="19"/>
      <c r="H71" s="19"/>
      <c r="I71" s="15">
        <f t="shared" si="12"/>
        <v>0</v>
      </c>
      <c r="J71" s="15" t="str">
        <f t="shared" si="13"/>
        <v/>
      </c>
      <c r="K71" s="15">
        <f t="shared" si="14"/>
        <v>0</v>
      </c>
      <c r="L71" s="15">
        <f t="shared" si="15"/>
        <v>0</v>
      </c>
      <c r="M71" s="20">
        <f>IF(A71="",0,(IF(ISNUMBER(OCT_26!G71),OCT_26!G71,0)+IF(ISNUMBER(NOV_26!G71),NOV_26!G71,0)+IF(ISNUMBER(DEC_26!G71),DEC_26!G71,0))/3)</f>
        <v>0</v>
      </c>
      <c r="N71" s="20">
        <f t="shared" si="16"/>
        <v>0</v>
      </c>
      <c r="O71" s="20">
        <f t="shared" si="17"/>
        <v>0</v>
      </c>
      <c r="P71" s="20">
        <f t="shared" si="18"/>
        <v>0</v>
      </c>
      <c r="Q71" s="21" t="str">
        <f t="shared" si="19"/>
        <v/>
      </c>
      <c r="R71" s="22" t="str">
        <f t="shared" si="20"/>
        <v>STOCKOUT</v>
      </c>
      <c r="S71" s="22" t="str">
        <f t="shared" si="21"/>
        <v>N/A</v>
      </c>
      <c r="T71" s="18"/>
    </row>
    <row r="72" spans="1:20" ht="16.5" customHeight="1" x14ac:dyDescent="0.35">
      <c r="A72" s="29" t="str">
        <f>IF(JAN_26!A72="","",JAN_26!A72)</f>
        <v>Cloxacillin 250mg</v>
      </c>
      <c r="B72" s="29" t="str">
        <f>IF(JAN_26!B72="","",JAN_26!B72)</f>
        <v>tablet</v>
      </c>
      <c r="C72" s="16">
        <f>IF(JAN_26!C72="","",JAN_26!C72)</f>
        <v>40</v>
      </c>
      <c r="D72" s="16">
        <f>IF(NOV_26!A72="","",NOV_26!F72)</f>
        <v>0</v>
      </c>
      <c r="E72" s="19"/>
      <c r="F72" s="16">
        <f t="shared" si="11"/>
        <v>0</v>
      </c>
      <c r="G72" s="19"/>
      <c r="H72" s="19"/>
      <c r="I72" s="16">
        <f t="shared" si="12"/>
        <v>0</v>
      </c>
      <c r="J72" s="16" t="str">
        <f t="shared" si="13"/>
        <v/>
      </c>
      <c r="K72" s="16">
        <f t="shared" si="14"/>
        <v>0</v>
      </c>
      <c r="L72" s="16">
        <f t="shared" si="15"/>
        <v>0</v>
      </c>
      <c r="M72" s="23">
        <f>IF(A72="",0,(IF(ISNUMBER(OCT_26!G72),OCT_26!G72,0)+IF(ISNUMBER(NOV_26!G72),NOV_26!G72,0)+IF(ISNUMBER(DEC_26!G72),DEC_26!G72,0))/3)</f>
        <v>0</v>
      </c>
      <c r="N72" s="23">
        <f t="shared" si="16"/>
        <v>0</v>
      </c>
      <c r="O72" s="23">
        <f t="shared" si="17"/>
        <v>0</v>
      </c>
      <c r="P72" s="23">
        <f t="shared" si="18"/>
        <v>0</v>
      </c>
      <c r="Q72" s="24" t="str">
        <f t="shared" si="19"/>
        <v/>
      </c>
      <c r="R72" s="25" t="str">
        <f t="shared" si="20"/>
        <v>STOCKOUT</v>
      </c>
      <c r="S72" s="25" t="str">
        <f t="shared" si="21"/>
        <v>N/A</v>
      </c>
      <c r="T72" s="18"/>
    </row>
    <row r="73" spans="1:20" ht="16.5" customHeight="1" x14ac:dyDescent="0.35">
      <c r="A73" s="28" t="str">
        <f>IF(JAN_26!A73="","",JAN_26!A73)</f>
        <v>Cloxacillin 500mg</v>
      </c>
      <c r="B73" s="28" t="str">
        <f>IF(JAN_26!B73="","",JAN_26!B73)</f>
        <v>tablet</v>
      </c>
      <c r="C73" s="15">
        <f>IF(JAN_26!C73="","",JAN_26!C73)</f>
        <v>80</v>
      </c>
      <c r="D73" s="15">
        <f>IF(NOV_26!A73="","",NOV_26!F73)</f>
        <v>460</v>
      </c>
      <c r="E73" s="19"/>
      <c r="F73" s="15">
        <f t="shared" si="11"/>
        <v>460</v>
      </c>
      <c r="G73" s="19"/>
      <c r="H73" s="19"/>
      <c r="I73" s="15">
        <f t="shared" si="12"/>
        <v>0</v>
      </c>
      <c r="J73" s="15" t="str">
        <f t="shared" si="13"/>
        <v/>
      </c>
      <c r="K73" s="15">
        <f t="shared" si="14"/>
        <v>0</v>
      </c>
      <c r="L73" s="15">
        <f t="shared" si="15"/>
        <v>36800</v>
      </c>
      <c r="M73" s="20">
        <f>IF(A73="",0,(IF(ISNUMBER(OCT_26!G73),OCT_26!G73,0)+IF(ISNUMBER(NOV_26!G73),NOV_26!G73,0)+IF(ISNUMBER(DEC_26!G73),DEC_26!G73,0))/3)</f>
        <v>0</v>
      </c>
      <c r="N73" s="20">
        <f t="shared" si="16"/>
        <v>0</v>
      </c>
      <c r="O73" s="20">
        <f t="shared" si="17"/>
        <v>0</v>
      </c>
      <c r="P73" s="20">
        <f t="shared" si="18"/>
        <v>0</v>
      </c>
      <c r="Q73" s="21" t="str">
        <f t="shared" si="19"/>
        <v/>
      </c>
      <c r="R73" s="22" t="str">
        <f t="shared" si="20"/>
        <v>OVERSTOCK</v>
      </c>
      <c r="S73" s="22" t="str">
        <f t="shared" si="21"/>
        <v>N/A</v>
      </c>
      <c r="T73" s="18"/>
    </row>
    <row r="74" spans="1:20" ht="16.5" customHeight="1" x14ac:dyDescent="0.35">
      <c r="A74" s="29" t="str">
        <f>IF(JAN_26!A74="","",JAN_26!A74)</f>
        <v>Cloxacillin 500mg inj</v>
      </c>
      <c r="B74" s="29" t="str">
        <f>IF(JAN_26!B74="","",JAN_26!B74)</f>
        <v>inj</v>
      </c>
      <c r="C74" s="16">
        <f>IF(JAN_26!C74="","",JAN_26!C74)</f>
        <v>500</v>
      </c>
      <c r="D74" s="16">
        <f>IF(NOV_26!A74="","",NOV_26!F74)</f>
        <v>55</v>
      </c>
      <c r="E74" s="19"/>
      <c r="F74" s="16">
        <f t="shared" si="11"/>
        <v>55</v>
      </c>
      <c r="G74" s="19"/>
      <c r="H74" s="19"/>
      <c r="I74" s="16">
        <f t="shared" si="12"/>
        <v>0</v>
      </c>
      <c r="J74" s="16" t="str">
        <f t="shared" si="13"/>
        <v/>
      </c>
      <c r="K74" s="16">
        <f t="shared" si="14"/>
        <v>0</v>
      </c>
      <c r="L74" s="16">
        <f t="shared" si="15"/>
        <v>27500</v>
      </c>
      <c r="M74" s="23">
        <f>IF(A74="",0,(IF(ISNUMBER(OCT_26!G74),OCT_26!G74,0)+IF(ISNUMBER(NOV_26!G74),NOV_26!G74,0)+IF(ISNUMBER(DEC_26!G74),DEC_26!G74,0))/3)</f>
        <v>0</v>
      </c>
      <c r="N74" s="23">
        <f t="shared" si="16"/>
        <v>0</v>
      </c>
      <c r="O74" s="23">
        <f t="shared" si="17"/>
        <v>0</v>
      </c>
      <c r="P74" s="23">
        <f t="shared" si="18"/>
        <v>0</v>
      </c>
      <c r="Q74" s="24" t="str">
        <f t="shared" si="19"/>
        <v/>
      </c>
      <c r="R74" s="25" t="str">
        <f t="shared" si="20"/>
        <v>OVERSTOCK</v>
      </c>
      <c r="S74" s="25" t="str">
        <f t="shared" si="21"/>
        <v>N/A</v>
      </c>
      <c r="T74" s="18"/>
    </row>
    <row r="75" spans="1:20" ht="16.5" customHeight="1" x14ac:dyDescent="0.35">
      <c r="A75" s="28" t="str">
        <f>IF(JAN_26!A75="","",JAN_26!A75)</f>
        <v>Co-trimaxole</v>
      </c>
      <c r="B75" s="28" t="str">
        <f>IF(JAN_26!B75="","",JAN_26!B75)</f>
        <v>tablet</v>
      </c>
      <c r="C75" s="15">
        <f>IF(JAN_26!C75="","",JAN_26!C75)</f>
        <v>15</v>
      </c>
      <c r="D75" s="15">
        <f>IF(NOV_26!A75="","",NOV_26!F75)</f>
        <v>660</v>
      </c>
      <c r="E75" s="19"/>
      <c r="F75" s="15">
        <f t="shared" si="11"/>
        <v>660</v>
      </c>
      <c r="G75" s="19"/>
      <c r="H75" s="19"/>
      <c r="I75" s="15">
        <f t="shared" si="12"/>
        <v>0</v>
      </c>
      <c r="J75" s="15" t="str">
        <f t="shared" si="13"/>
        <v/>
      </c>
      <c r="K75" s="15">
        <f t="shared" si="14"/>
        <v>0</v>
      </c>
      <c r="L75" s="15">
        <f t="shared" si="15"/>
        <v>9900</v>
      </c>
      <c r="M75" s="20">
        <f>IF(A75="",0,(IF(ISNUMBER(OCT_26!G75),OCT_26!G75,0)+IF(ISNUMBER(NOV_26!G75),NOV_26!G75,0)+IF(ISNUMBER(DEC_26!G75),DEC_26!G75,0))/3)</f>
        <v>0</v>
      </c>
      <c r="N75" s="20">
        <f t="shared" si="16"/>
        <v>0</v>
      </c>
      <c r="O75" s="20">
        <f t="shared" si="17"/>
        <v>0</v>
      </c>
      <c r="P75" s="20">
        <f t="shared" si="18"/>
        <v>0</v>
      </c>
      <c r="Q75" s="21" t="str">
        <f t="shared" si="19"/>
        <v/>
      </c>
      <c r="R75" s="22" t="str">
        <f t="shared" si="20"/>
        <v>OVERSTOCK</v>
      </c>
      <c r="S75" s="22" t="str">
        <f t="shared" si="21"/>
        <v>N/A</v>
      </c>
      <c r="T75" s="18"/>
    </row>
    <row r="76" spans="1:20" ht="16.5" customHeight="1" x14ac:dyDescent="0.35">
      <c r="A76" s="29" t="str">
        <f>IF(JAN_26!A76="","",JAN_26!A76)</f>
        <v>cofflin</v>
      </c>
      <c r="B76" s="29" t="str">
        <f>IF(JAN_26!B76="","",JAN_26!B76)</f>
        <v>item</v>
      </c>
      <c r="C76" s="16">
        <f>IF(JAN_26!C76="","",JAN_26!C76)</f>
        <v>1500</v>
      </c>
      <c r="D76" s="16">
        <f>IF(NOV_26!A76="","",NOV_26!F76)</f>
        <v>0</v>
      </c>
      <c r="E76" s="19"/>
      <c r="F76" s="16">
        <f t="shared" si="11"/>
        <v>0</v>
      </c>
      <c r="G76" s="19"/>
      <c r="H76" s="19"/>
      <c r="I76" s="16">
        <f t="shared" si="12"/>
        <v>0</v>
      </c>
      <c r="J76" s="16" t="str">
        <f t="shared" si="13"/>
        <v/>
      </c>
      <c r="K76" s="16">
        <f t="shared" si="14"/>
        <v>0</v>
      </c>
      <c r="L76" s="16">
        <f t="shared" si="15"/>
        <v>0</v>
      </c>
      <c r="M76" s="23">
        <f>IF(A76="",0,(IF(ISNUMBER(OCT_26!G76),OCT_26!G76,0)+IF(ISNUMBER(NOV_26!G76),NOV_26!G76,0)+IF(ISNUMBER(DEC_26!G76),DEC_26!G76,0))/3)</f>
        <v>0</v>
      </c>
      <c r="N76" s="23">
        <f t="shared" si="16"/>
        <v>0</v>
      </c>
      <c r="O76" s="23">
        <f t="shared" si="17"/>
        <v>0</v>
      </c>
      <c r="P76" s="23">
        <f t="shared" si="18"/>
        <v>0</v>
      </c>
      <c r="Q76" s="24" t="str">
        <f t="shared" si="19"/>
        <v/>
      </c>
      <c r="R76" s="25" t="str">
        <f t="shared" si="20"/>
        <v>STOCKOUT</v>
      </c>
      <c r="S76" s="25" t="str">
        <f t="shared" si="21"/>
        <v>N/A</v>
      </c>
      <c r="T76" s="18"/>
    </row>
    <row r="77" spans="1:20" ht="16.5" customHeight="1" x14ac:dyDescent="0.35">
      <c r="A77" s="28" t="str">
        <f>IF(JAN_26!A77="","",JAN_26!A77)</f>
        <v>cold cap</v>
      </c>
      <c r="B77" s="28" t="str">
        <f>IF(JAN_26!B77="","",JAN_26!B77)</f>
        <v>syrup</v>
      </c>
      <c r="C77" s="15">
        <f>IF(JAN_26!C77="","",JAN_26!C77)</f>
        <v>25</v>
      </c>
      <c r="D77" s="15">
        <f>IF(NOV_26!A77="","",NOV_26!F77)</f>
        <v>0</v>
      </c>
      <c r="E77" s="19"/>
      <c r="F77" s="15">
        <f t="shared" si="11"/>
        <v>0</v>
      </c>
      <c r="G77" s="19"/>
      <c r="H77" s="19"/>
      <c r="I77" s="15">
        <f t="shared" si="12"/>
        <v>0</v>
      </c>
      <c r="J77" s="15" t="str">
        <f t="shared" si="13"/>
        <v/>
      </c>
      <c r="K77" s="15">
        <f t="shared" si="14"/>
        <v>0</v>
      </c>
      <c r="L77" s="15">
        <f t="shared" si="15"/>
        <v>0</v>
      </c>
      <c r="M77" s="20">
        <f>IF(A77="",0,(IF(ISNUMBER(OCT_26!G77),OCT_26!G77,0)+IF(ISNUMBER(NOV_26!G77),NOV_26!G77,0)+IF(ISNUMBER(DEC_26!G77),DEC_26!G77,0))/3)</f>
        <v>0</v>
      </c>
      <c r="N77" s="20">
        <f t="shared" si="16"/>
        <v>0</v>
      </c>
      <c r="O77" s="20">
        <f t="shared" si="17"/>
        <v>0</v>
      </c>
      <c r="P77" s="20">
        <f t="shared" si="18"/>
        <v>0</v>
      </c>
      <c r="Q77" s="21" t="str">
        <f t="shared" si="19"/>
        <v/>
      </c>
      <c r="R77" s="22" t="str">
        <f t="shared" si="20"/>
        <v>STOCKOUT</v>
      </c>
      <c r="S77" s="22" t="str">
        <f t="shared" si="21"/>
        <v>N/A</v>
      </c>
      <c r="T77" s="18"/>
    </row>
    <row r="78" spans="1:20" ht="16.5" customHeight="1" x14ac:dyDescent="0.35">
      <c r="A78" s="29" t="str">
        <f>IF(JAN_26!A78="","",JAN_26!A78)</f>
        <v>combiart 20/120 - 12</v>
      </c>
      <c r="B78" s="29" t="str">
        <f>IF(JAN_26!B78="","",JAN_26!B78)</f>
        <v>tablet</v>
      </c>
      <c r="C78" s="16">
        <f>IF(JAN_26!C78="","",JAN_26!C78)</f>
        <v>80</v>
      </c>
      <c r="D78" s="16">
        <f>IF(NOV_26!A78="","",NOV_26!F78)</f>
        <v>157</v>
      </c>
      <c r="E78" s="19"/>
      <c r="F78" s="16">
        <f t="shared" si="11"/>
        <v>157</v>
      </c>
      <c r="G78" s="19"/>
      <c r="H78" s="19"/>
      <c r="I78" s="16">
        <f t="shared" si="12"/>
        <v>0</v>
      </c>
      <c r="J78" s="16" t="str">
        <f t="shared" si="13"/>
        <v/>
      </c>
      <c r="K78" s="16">
        <f t="shared" si="14"/>
        <v>0</v>
      </c>
      <c r="L78" s="16">
        <f t="shared" si="15"/>
        <v>12560</v>
      </c>
      <c r="M78" s="23">
        <f>IF(A78="",0,(IF(ISNUMBER(OCT_26!G78),OCT_26!G78,0)+IF(ISNUMBER(NOV_26!G78),NOV_26!G78,0)+IF(ISNUMBER(DEC_26!G78),DEC_26!G78,0))/3)</f>
        <v>0</v>
      </c>
      <c r="N78" s="23">
        <f t="shared" si="16"/>
        <v>0</v>
      </c>
      <c r="O78" s="23">
        <f t="shared" si="17"/>
        <v>0</v>
      </c>
      <c r="P78" s="23">
        <f t="shared" si="18"/>
        <v>0</v>
      </c>
      <c r="Q78" s="24" t="str">
        <f t="shared" si="19"/>
        <v/>
      </c>
      <c r="R78" s="25" t="str">
        <f t="shared" si="20"/>
        <v>OVERSTOCK</v>
      </c>
      <c r="S78" s="25" t="str">
        <f t="shared" si="21"/>
        <v>N/A</v>
      </c>
      <c r="T78" s="18"/>
    </row>
    <row r="79" spans="1:20" ht="16.5" customHeight="1" x14ac:dyDescent="0.35">
      <c r="A79" s="28" t="str">
        <f>IF(JAN_26!A79="","",JAN_26!A79)</f>
        <v>combiart 20/120 - 18</v>
      </c>
      <c r="B79" s="28" t="str">
        <f>IF(JAN_26!B79="","",JAN_26!B79)</f>
        <v>tablet</v>
      </c>
      <c r="C79" s="15">
        <f>IF(JAN_26!C79="","",JAN_26!C79)</f>
        <v>55</v>
      </c>
      <c r="D79" s="15">
        <f>IF(NOV_26!A79="","",NOV_26!F79)</f>
        <v>179</v>
      </c>
      <c r="E79" s="19"/>
      <c r="F79" s="15">
        <f t="shared" si="11"/>
        <v>179</v>
      </c>
      <c r="G79" s="19"/>
      <c r="H79" s="19"/>
      <c r="I79" s="15">
        <f t="shared" si="12"/>
        <v>0</v>
      </c>
      <c r="J79" s="15" t="str">
        <f t="shared" si="13"/>
        <v/>
      </c>
      <c r="K79" s="15">
        <f t="shared" si="14"/>
        <v>0</v>
      </c>
      <c r="L79" s="15">
        <f t="shared" si="15"/>
        <v>9845</v>
      </c>
      <c r="M79" s="20">
        <f>IF(A79="",0,(IF(ISNUMBER(OCT_26!G79),OCT_26!G79,0)+IF(ISNUMBER(NOV_26!G79),NOV_26!G79,0)+IF(ISNUMBER(DEC_26!G79),DEC_26!G79,0))/3)</f>
        <v>0</v>
      </c>
      <c r="N79" s="20">
        <f t="shared" si="16"/>
        <v>0</v>
      </c>
      <c r="O79" s="20">
        <f t="shared" si="17"/>
        <v>0</v>
      </c>
      <c r="P79" s="20">
        <f t="shared" si="18"/>
        <v>0</v>
      </c>
      <c r="Q79" s="21" t="str">
        <f t="shared" si="19"/>
        <v/>
      </c>
      <c r="R79" s="22" t="str">
        <f t="shared" si="20"/>
        <v>OVERSTOCK</v>
      </c>
      <c r="S79" s="22" t="str">
        <f t="shared" si="21"/>
        <v>N/A</v>
      </c>
      <c r="T79" s="18"/>
    </row>
    <row r="80" spans="1:20" ht="16.5" customHeight="1" x14ac:dyDescent="0.35">
      <c r="A80" s="29" t="str">
        <f>IF(JAN_26!A80="","",JAN_26!A80)</f>
        <v>combiart 20/120 - 24</v>
      </c>
      <c r="B80" s="29" t="str">
        <f>IF(JAN_26!B80="","",JAN_26!B80)</f>
        <v>tablet</v>
      </c>
      <c r="C80" s="16">
        <f>IF(JAN_26!C80="","",JAN_26!C80)</f>
        <v>41</v>
      </c>
      <c r="D80" s="16">
        <f>IF(NOV_26!A80="","",NOV_26!F80)</f>
        <v>379</v>
      </c>
      <c r="E80" s="19"/>
      <c r="F80" s="16">
        <f t="shared" si="11"/>
        <v>379</v>
      </c>
      <c r="G80" s="19"/>
      <c r="H80" s="19"/>
      <c r="I80" s="16">
        <f t="shared" si="12"/>
        <v>0</v>
      </c>
      <c r="J80" s="16" t="str">
        <f t="shared" si="13"/>
        <v/>
      </c>
      <c r="K80" s="16">
        <f t="shared" si="14"/>
        <v>0</v>
      </c>
      <c r="L80" s="16">
        <f t="shared" si="15"/>
        <v>15539</v>
      </c>
      <c r="M80" s="23">
        <f>IF(A80="",0,(IF(ISNUMBER(OCT_26!G80),OCT_26!G80,0)+IF(ISNUMBER(NOV_26!G80),NOV_26!G80,0)+IF(ISNUMBER(DEC_26!G80),DEC_26!G80,0))/3)</f>
        <v>0</v>
      </c>
      <c r="N80" s="23">
        <f t="shared" si="16"/>
        <v>0</v>
      </c>
      <c r="O80" s="23">
        <f t="shared" si="17"/>
        <v>0</v>
      </c>
      <c r="P80" s="23">
        <f t="shared" si="18"/>
        <v>0</v>
      </c>
      <c r="Q80" s="24" t="str">
        <f t="shared" si="19"/>
        <v/>
      </c>
      <c r="R80" s="25" t="str">
        <f t="shared" si="20"/>
        <v>OVERSTOCK</v>
      </c>
      <c r="S80" s="25" t="str">
        <f t="shared" si="21"/>
        <v>N/A</v>
      </c>
      <c r="T80" s="18"/>
    </row>
    <row r="81" spans="1:20" ht="16.5" customHeight="1" x14ac:dyDescent="0.35">
      <c r="A81" s="28" t="str">
        <f>IF(JAN_26!A81="","",JAN_26!A81)</f>
        <v>combiart 20/120 - 6</v>
      </c>
      <c r="B81" s="28" t="str">
        <f>IF(JAN_26!B81="","",JAN_26!B81)</f>
        <v>tablet</v>
      </c>
      <c r="C81" s="15" t="str">
        <f>IF(JAN_26!C81="","",JAN_26!C81)</f>
        <v/>
      </c>
      <c r="D81" s="15">
        <f>IF(NOV_26!A81="","",NOV_26!F81)</f>
        <v>150</v>
      </c>
      <c r="E81" s="19"/>
      <c r="F81" s="15">
        <f t="shared" si="11"/>
        <v>150</v>
      </c>
      <c r="G81" s="19"/>
      <c r="H81" s="19"/>
      <c r="I81" s="15">
        <f t="shared" si="12"/>
        <v>0</v>
      </c>
      <c r="J81" s="15" t="str">
        <f t="shared" si="13"/>
        <v/>
      </c>
      <c r="K81" s="15">
        <f t="shared" si="14"/>
        <v>0</v>
      </c>
      <c r="L81" s="15">
        <f t="shared" si="15"/>
        <v>0</v>
      </c>
      <c r="M81" s="20">
        <f>IF(A81="",0,(IF(ISNUMBER(OCT_26!G81),OCT_26!G81,0)+IF(ISNUMBER(NOV_26!G81),NOV_26!G81,0)+IF(ISNUMBER(DEC_26!G81),DEC_26!G81,0))/3)</f>
        <v>0</v>
      </c>
      <c r="N81" s="20">
        <f t="shared" si="16"/>
        <v>0</v>
      </c>
      <c r="O81" s="20">
        <f t="shared" si="17"/>
        <v>0</v>
      </c>
      <c r="P81" s="20">
        <f t="shared" si="18"/>
        <v>0</v>
      </c>
      <c r="Q81" s="21" t="str">
        <f t="shared" si="19"/>
        <v/>
      </c>
      <c r="R81" s="22" t="str">
        <f t="shared" si="20"/>
        <v>OVERSTOCK</v>
      </c>
      <c r="S81" s="22" t="str">
        <f t="shared" si="21"/>
        <v>N/A</v>
      </c>
      <c r="T81" s="18"/>
    </row>
    <row r="82" spans="1:20" ht="16.5" customHeight="1" x14ac:dyDescent="0.35">
      <c r="A82" s="29" t="str">
        <f>IF(JAN_26!A82="","",JAN_26!A82)</f>
        <v>combiart 80/480</v>
      </c>
      <c r="B82" s="29" t="str">
        <f>IF(JAN_26!B82="","",JAN_26!B82)</f>
        <v>tablet</v>
      </c>
      <c r="C82" s="16">
        <f>IF(JAN_26!C82="","",JAN_26!C82)</f>
        <v>250</v>
      </c>
      <c r="D82" s="16">
        <f>IF(NOV_26!A82="","",NOV_26!F82)</f>
        <v>0</v>
      </c>
      <c r="E82" s="19"/>
      <c r="F82" s="16">
        <f t="shared" si="11"/>
        <v>0</v>
      </c>
      <c r="G82" s="19"/>
      <c r="H82" s="19"/>
      <c r="I82" s="16">
        <f t="shared" si="12"/>
        <v>0</v>
      </c>
      <c r="J82" s="16" t="str">
        <f t="shared" si="13"/>
        <v/>
      </c>
      <c r="K82" s="16">
        <f t="shared" si="14"/>
        <v>0</v>
      </c>
      <c r="L82" s="16">
        <f t="shared" si="15"/>
        <v>0</v>
      </c>
      <c r="M82" s="23">
        <f>IF(A82="",0,(IF(ISNUMBER(OCT_26!G82),OCT_26!G82,0)+IF(ISNUMBER(NOV_26!G82),NOV_26!G82,0)+IF(ISNUMBER(DEC_26!G82),DEC_26!G82,0))/3)</f>
        <v>0</v>
      </c>
      <c r="N82" s="23">
        <f t="shared" si="16"/>
        <v>0</v>
      </c>
      <c r="O82" s="23">
        <f t="shared" si="17"/>
        <v>0</v>
      </c>
      <c r="P82" s="23">
        <f t="shared" si="18"/>
        <v>0</v>
      </c>
      <c r="Q82" s="24" t="str">
        <f t="shared" si="19"/>
        <v/>
      </c>
      <c r="R82" s="25" t="str">
        <f t="shared" si="20"/>
        <v>STOCKOUT</v>
      </c>
      <c r="S82" s="25" t="str">
        <f t="shared" si="21"/>
        <v>N/A</v>
      </c>
      <c r="T82" s="18"/>
    </row>
    <row r="83" spans="1:20" ht="16.5" customHeight="1" x14ac:dyDescent="0.35">
      <c r="A83" s="28" t="str">
        <f>IF(JAN_26!A83="","",JAN_26!A83)</f>
        <v>Condom (male)</v>
      </c>
      <c r="B83" s="28" t="str">
        <f>IF(JAN_26!B83="","",JAN_26!B83)</f>
        <v/>
      </c>
      <c r="C83" s="15" t="str">
        <f>IF(JAN_26!C83="","",JAN_26!C83)</f>
        <v/>
      </c>
      <c r="D83" s="15">
        <f>IF(NOV_26!A83="","",NOV_26!F83)</f>
        <v>0</v>
      </c>
      <c r="E83" s="19"/>
      <c r="F83" s="15">
        <f t="shared" si="11"/>
        <v>0</v>
      </c>
      <c r="G83" s="19"/>
      <c r="H83" s="19"/>
      <c r="I83" s="15">
        <f t="shared" si="12"/>
        <v>0</v>
      </c>
      <c r="J83" s="15" t="str">
        <f t="shared" si="13"/>
        <v/>
      </c>
      <c r="K83" s="15">
        <f t="shared" si="14"/>
        <v>0</v>
      </c>
      <c r="L83" s="15">
        <f t="shared" si="15"/>
        <v>0</v>
      </c>
      <c r="M83" s="20">
        <f>IF(A83="",0,(IF(ISNUMBER(OCT_26!G83),OCT_26!G83,0)+IF(ISNUMBER(NOV_26!G83),NOV_26!G83,0)+IF(ISNUMBER(DEC_26!G83),DEC_26!G83,0))/3)</f>
        <v>0</v>
      </c>
      <c r="N83" s="20">
        <f t="shared" si="16"/>
        <v>0</v>
      </c>
      <c r="O83" s="20">
        <f t="shared" si="17"/>
        <v>0</v>
      </c>
      <c r="P83" s="20">
        <f t="shared" si="18"/>
        <v>0</v>
      </c>
      <c r="Q83" s="21" t="str">
        <f t="shared" si="19"/>
        <v/>
      </c>
      <c r="R83" s="22" t="str">
        <f t="shared" si="20"/>
        <v>STOCKOUT</v>
      </c>
      <c r="S83" s="22" t="str">
        <f t="shared" si="21"/>
        <v>N/A</v>
      </c>
      <c r="T83" s="18"/>
    </row>
    <row r="84" spans="1:20" ht="16.5" customHeight="1" x14ac:dyDescent="0.35">
      <c r="A84" s="29" t="str">
        <f>IF(JAN_26!A84="","",JAN_26!A84)</f>
        <v>cord clamp</v>
      </c>
      <c r="B84" s="29" t="str">
        <f>IF(JAN_26!B84="","",JAN_26!B84)</f>
        <v>item</v>
      </c>
      <c r="C84" s="16">
        <f>IF(JAN_26!C84="","",JAN_26!C84)</f>
        <v>300</v>
      </c>
      <c r="D84" s="16">
        <f>IF(NOV_26!A84="","",NOV_26!F84)</f>
        <v>0</v>
      </c>
      <c r="E84" s="19"/>
      <c r="F84" s="16">
        <f t="shared" si="11"/>
        <v>0</v>
      </c>
      <c r="G84" s="19"/>
      <c r="H84" s="19"/>
      <c r="I84" s="16">
        <f t="shared" si="12"/>
        <v>0</v>
      </c>
      <c r="J84" s="16" t="str">
        <f t="shared" si="13"/>
        <v/>
      </c>
      <c r="K84" s="16">
        <f t="shared" si="14"/>
        <v>0</v>
      </c>
      <c r="L84" s="16">
        <f t="shared" si="15"/>
        <v>0</v>
      </c>
      <c r="M84" s="23">
        <f>IF(A84="",0,(IF(ISNUMBER(OCT_26!G84),OCT_26!G84,0)+IF(ISNUMBER(NOV_26!G84),NOV_26!G84,0)+IF(ISNUMBER(DEC_26!G84),DEC_26!G84,0))/3)</f>
        <v>0</v>
      </c>
      <c r="N84" s="23">
        <f t="shared" si="16"/>
        <v>0</v>
      </c>
      <c r="O84" s="23">
        <f t="shared" si="17"/>
        <v>0</v>
      </c>
      <c r="P84" s="23">
        <f t="shared" si="18"/>
        <v>0</v>
      </c>
      <c r="Q84" s="24" t="str">
        <f t="shared" si="19"/>
        <v/>
      </c>
      <c r="R84" s="25" t="str">
        <f t="shared" si="20"/>
        <v>STOCKOUT</v>
      </c>
      <c r="S84" s="25" t="str">
        <f t="shared" si="21"/>
        <v>N/A</v>
      </c>
      <c r="T84" s="18"/>
    </row>
    <row r="85" spans="1:20" ht="16.5" customHeight="1" x14ac:dyDescent="0.35">
      <c r="A85" s="28" t="str">
        <f>IF(JAN_26!A85="","",JAN_26!A85)</f>
        <v>cotrim sp</v>
      </c>
      <c r="B85" s="28" t="str">
        <f>IF(JAN_26!B85="","",JAN_26!B85)</f>
        <v>syrup</v>
      </c>
      <c r="C85" s="15">
        <f>IF(JAN_26!C85="","",JAN_26!C85)</f>
        <v>1000</v>
      </c>
      <c r="D85" s="15">
        <f>IF(NOV_26!A85="","",NOV_26!F85)</f>
        <v>100</v>
      </c>
      <c r="E85" s="19"/>
      <c r="F85" s="15">
        <f t="shared" si="11"/>
        <v>100</v>
      </c>
      <c r="G85" s="19"/>
      <c r="H85" s="19"/>
      <c r="I85" s="15">
        <f t="shared" si="12"/>
        <v>0</v>
      </c>
      <c r="J85" s="15" t="str">
        <f t="shared" si="13"/>
        <v/>
      </c>
      <c r="K85" s="15">
        <f t="shared" si="14"/>
        <v>0</v>
      </c>
      <c r="L85" s="15">
        <f t="shared" si="15"/>
        <v>100000</v>
      </c>
      <c r="M85" s="20">
        <f>IF(A85="",0,(IF(ISNUMBER(OCT_26!G85),OCT_26!G85,0)+IF(ISNUMBER(NOV_26!G85),NOV_26!G85,0)+IF(ISNUMBER(DEC_26!G85),DEC_26!G85,0))/3)</f>
        <v>0</v>
      </c>
      <c r="N85" s="20">
        <f t="shared" si="16"/>
        <v>0</v>
      </c>
      <c r="O85" s="20">
        <f t="shared" si="17"/>
        <v>0</v>
      </c>
      <c r="P85" s="20">
        <f t="shared" si="18"/>
        <v>0</v>
      </c>
      <c r="Q85" s="21" t="str">
        <f t="shared" si="19"/>
        <v/>
      </c>
      <c r="R85" s="22" t="str">
        <f t="shared" si="20"/>
        <v>OVERSTOCK</v>
      </c>
      <c r="S85" s="22" t="str">
        <f t="shared" si="21"/>
        <v>N/A</v>
      </c>
      <c r="T85" s="18"/>
    </row>
    <row r="86" spans="1:20" ht="16.5" customHeight="1" x14ac:dyDescent="0.35">
      <c r="A86" s="29" t="str">
        <f>IF(JAN_26!A86="","",JAN_26!A86)</f>
        <v>Cotton Absorbent  500g roll</v>
      </c>
      <c r="B86" s="29" t="str">
        <f>IF(JAN_26!B86="","",JAN_26!B86)</f>
        <v>roll</v>
      </c>
      <c r="C86" s="16" t="str">
        <f>IF(JAN_26!C86="","",JAN_26!C86)</f>
        <v/>
      </c>
      <c r="D86" s="16">
        <f>IF(NOV_26!A86="","",NOV_26!F86)</f>
        <v>0</v>
      </c>
      <c r="E86" s="19"/>
      <c r="F86" s="16">
        <f t="shared" si="11"/>
        <v>0</v>
      </c>
      <c r="G86" s="19"/>
      <c r="H86" s="19"/>
      <c r="I86" s="16">
        <f t="shared" si="12"/>
        <v>0</v>
      </c>
      <c r="J86" s="16" t="str">
        <f t="shared" si="13"/>
        <v/>
      </c>
      <c r="K86" s="16">
        <f t="shared" si="14"/>
        <v>0</v>
      </c>
      <c r="L86" s="16">
        <f t="shared" si="15"/>
        <v>0</v>
      </c>
      <c r="M86" s="23">
        <f>IF(A86="",0,(IF(ISNUMBER(OCT_26!G86),OCT_26!G86,0)+IF(ISNUMBER(NOV_26!G86),NOV_26!G86,0)+IF(ISNUMBER(DEC_26!G86),DEC_26!G86,0))/3)</f>
        <v>0</v>
      </c>
      <c r="N86" s="23">
        <f t="shared" si="16"/>
        <v>0</v>
      </c>
      <c r="O86" s="23">
        <f t="shared" si="17"/>
        <v>0</v>
      </c>
      <c r="P86" s="23">
        <f t="shared" si="18"/>
        <v>0</v>
      </c>
      <c r="Q86" s="24" t="str">
        <f t="shared" si="19"/>
        <v/>
      </c>
      <c r="R86" s="25" t="str">
        <f t="shared" si="20"/>
        <v>STOCKOUT</v>
      </c>
      <c r="S86" s="25" t="str">
        <f t="shared" si="21"/>
        <v>N/A</v>
      </c>
      <c r="T86" s="18"/>
    </row>
    <row r="87" spans="1:20" ht="16.5" customHeight="1" x14ac:dyDescent="0.35">
      <c r="A87" s="28" t="str">
        <f>IF(JAN_26!A87="","",JAN_26!A87)</f>
        <v>Crepe bandage 10cm x 4m</v>
      </c>
      <c r="B87" s="28" t="str">
        <f>IF(JAN_26!B87="","",JAN_26!B87)</f>
        <v>roll</v>
      </c>
      <c r="C87" s="15">
        <f>IF(JAN_26!C87="","",JAN_26!C87)</f>
        <v>500</v>
      </c>
      <c r="D87" s="15">
        <f>IF(NOV_26!A87="","",NOV_26!F87)</f>
        <v>88</v>
      </c>
      <c r="E87" s="19"/>
      <c r="F87" s="15">
        <f t="shared" si="11"/>
        <v>88</v>
      </c>
      <c r="G87" s="19"/>
      <c r="H87" s="19"/>
      <c r="I87" s="15">
        <f t="shared" si="12"/>
        <v>0</v>
      </c>
      <c r="J87" s="15" t="str">
        <f t="shared" si="13"/>
        <v/>
      </c>
      <c r="K87" s="15">
        <f t="shared" si="14"/>
        <v>0</v>
      </c>
      <c r="L87" s="15">
        <f t="shared" si="15"/>
        <v>44000</v>
      </c>
      <c r="M87" s="20">
        <f>IF(A87="",0,(IF(ISNUMBER(OCT_26!G87),OCT_26!G87,0)+IF(ISNUMBER(NOV_26!G87),NOV_26!G87,0)+IF(ISNUMBER(DEC_26!G87),DEC_26!G87,0))/3)</f>
        <v>0</v>
      </c>
      <c r="N87" s="20">
        <f t="shared" si="16"/>
        <v>0</v>
      </c>
      <c r="O87" s="20">
        <f t="shared" si="17"/>
        <v>0</v>
      </c>
      <c r="P87" s="20">
        <f t="shared" si="18"/>
        <v>0</v>
      </c>
      <c r="Q87" s="21" t="str">
        <f t="shared" si="19"/>
        <v/>
      </c>
      <c r="R87" s="22" t="str">
        <f t="shared" si="20"/>
        <v>OVERSTOCK</v>
      </c>
      <c r="S87" s="22" t="str">
        <f t="shared" si="21"/>
        <v>N/A</v>
      </c>
      <c r="T87" s="18"/>
    </row>
    <row r="88" spans="1:20" ht="16.5" customHeight="1" x14ac:dyDescent="0.35">
      <c r="A88" s="29" t="str">
        <f>IF(JAN_26!A88="","",JAN_26!A88)</f>
        <v>Cromsol</v>
      </c>
      <c r="B88" s="29" t="str">
        <f>IF(JAN_26!B88="","",JAN_26!B88)</f>
        <v>item</v>
      </c>
      <c r="C88" s="16">
        <f>IF(JAN_26!C88="","",JAN_26!C88)</f>
        <v>1500</v>
      </c>
      <c r="D88" s="16">
        <f>IF(NOV_26!A88="","",NOV_26!F88)</f>
        <v>0</v>
      </c>
      <c r="E88" s="19"/>
      <c r="F88" s="16">
        <f t="shared" si="11"/>
        <v>0</v>
      </c>
      <c r="G88" s="19"/>
      <c r="H88" s="19"/>
      <c r="I88" s="16">
        <f t="shared" si="12"/>
        <v>0</v>
      </c>
      <c r="J88" s="16" t="str">
        <f t="shared" si="13"/>
        <v/>
      </c>
      <c r="K88" s="16">
        <f t="shared" si="14"/>
        <v>0</v>
      </c>
      <c r="L88" s="16">
        <f t="shared" si="15"/>
        <v>0</v>
      </c>
      <c r="M88" s="23">
        <f>IF(A88="",0,(IF(ISNUMBER(OCT_26!G88),OCT_26!G88,0)+IF(ISNUMBER(NOV_26!G88),NOV_26!G88,0)+IF(ISNUMBER(DEC_26!G88),DEC_26!G88,0))/3)</f>
        <v>0</v>
      </c>
      <c r="N88" s="23">
        <f t="shared" si="16"/>
        <v>0</v>
      </c>
      <c r="O88" s="23">
        <f t="shared" si="17"/>
        <v>0</v>
      </c>
      <c r="P88" s="23">
        <f t="shared" si="18"/>
        <v>0</v>
      </c>
      <c r="Q88" s="24" t="str">
        <f t="shared" si="19"/>
        <v/>
      </c>
      <c r="R88" s="25" t="str">
        <f t="shared" si="20"/>
        <v>STOCKOUT</v>
      </c>
      <c r="S88" s="25" t="str">
        <f t="shared" si="21"/>
        <v>N/A</v>
      </c>
      <c r="T88" s="18"/>
    </row>
    <row r="89" spans="1:20" ht="16.5" customHeight="1" x14ac:dyDescent="0.35">
      <c r="A89" s="28" t="str">
        <f>IF(JAN_26!A89="","",JAN_26!A89)</f>
        <v>Cytotex</v>
      </c>
      <c r="B89" s="28" t="str">
        <f>IF(JAN_26!B89="","",JAN_26!B89)</f>
        <v>tablet</v>
      </c>
      <c r="C89" s="15">
        <f>IF(JAN_26!C89="","",JAN_26!C89)</f>
        <v>700</v>
      </c>
      <c r="D89" s="15">
        <f>IF(NOV_26!A89="","",NOV_26!F89)</f>
        <v>0</v>
      </c>
      <c r="E89" s="19"/>
      <c r="F89" s="15">
        <f t="shared" si="11"/>
        <v>0</v>
      </c>
      <c r="G89" s="19"/>
      <c r="H89" s="19"/>
      <c r="I89" s="15">
        <f t="shared" si="12"/>
        <v>0</v>
      </c>
      <c r="J89" s="15" t="str">
        <f t="shared" si="13"/>
        <v/>
      </c>
      <c r="K89" s="15">
        <f t="shared" si="14"/>
        <v>0</v>
      </c>
      <c r="L89" s="15">
        <f t="shared" si="15"/>
        <v>0</v>
      </c>
      <c r="M89" s="20">
        <f>IF(A89="",0,(IF(ISNUMBER(OCT_26!G89),OCT_26!G89,0)+IF(ISNUMBER(NOV_26!G89),NOV_26!G89,0)+IF(ISNUMBER(DEC_26!G89),DEC_26!G89,0))/3)</f>
        <v>0</v>
      </c>
      <c r="N89" s="20">
        <f t="shared" si="16"/>
        <v>0</v>
      </c>
      <c r="O89" s="20">
        <f t="shared" si="17"/>
        <v>0</v>
      </c>
      <c r="P89" s="20">
        <f t="shared" si="18"/>
        <v>0</v>
      </c>
      <c r="Q89" s="21" t="str">
        <f t="shared" si="19"/>
        <v/>
      </c>
      <c r="R89" s="22" t="str">
        <f t="shared" si="20"/>
        <v>STOCKOUT</v>
      </c>
      <c r="S89" s="22" t="str">
        <f t="shared" si="21"/>
        <v>N/A</v>
      </c>
      <c r="T89" s="18"/>
    </row>
    <row r="90" spans="1:20" ht="16.5" customHeight="1" x14ac:dyDescent="0.35">
      <c r="A90" s="29" t="str">
        <f>IF(JAN_26!A90="","",JAN_26!A90)</f>
        <v>Delivery Kit</v>
      </c>
      <c r="B90" s="29" t="str">
        <f>IF(JAN_26!B90="","",JAN_26!B90)</f>
        <v>item</v>
      </c>
      <c r="C90" s="16">
        <f>IF(JAN_26!C90="","",JAN_26!C90)</f>
        <v>6000</v>
      </c>
      <c r="D90" s="16">
        <f>IF(NOV_26!A90="","",NOV_26!F90)</f>
        <v>0</v>
      </c>
      <c r="E90" s="19"/>
      <c r="F90" s="16">
        <f t="shared" si="11"/>
        <v>0</v>
      </c>
      <c r="G90" s="19"/>
      <c r="H90" s="19"/>
      <c r="I90" s="16">
        <f t="shared" si="12"/>
        <v>0</v>
      </c>
      <c r="J90" s="16" t="str">
        <f t="shared" si="13"/>
        <v/>
      </c>
      <c r="K90" s="16">
        <f t="shared" si="14"/>
        <v>0</v>
      </c>
      <c r="L90" s="16">
        <f t="shared" si="15"/>
        <v>0</v>
      </c>
      <c r="M90" s="23">
        <f>IF(A90="",0,(IF(ISNUMBER(OCT_26!G90),OCT_26!G90,0)+IF(ISNUMBER(NOV_26!G90),NOV_26!G90,0)+IF(ISNUMBER(DEC_26!G90),DEC_26!G90,0))/3)</f>
        <v>0</v>
      </c>
      <c r="N90" s="23">
        <f t="shared" si="16"/>
        <v>0</v>
      </c>
      <c r="O90" s="23">
        <f t="shared" si="17"/>
        <v>0</v>
      </c>
      <c r="P90" s="23">
        <f t="shared" si="18"/>
        <v>0</v>
      </c>
      <c r="Q90" s="24" t="str">
        <f t="shared" si="19"/>
        <v/>
      </c>
      <c r="R90" s="25" t="str">
        <f t="shared" si="20"/>
        <v>STOCKOUT</v>
      </c>
      <c r="S90" s="25" t="str">
        <f t="shared" si="21"/>
        <v>N/A</v>
      </c>
      <c r="T90" s="18"/>
    </row>
    <row r="91" spans="1:20" ht="16.5" customHeight="1" x14ac:dyDescent="0.35">
      <c r="A91" s="28" t="str">
        <f>IF(JAN_26!A91="","",JAN_26!A91)</f>
        <v>depo</v>
      </c>
      <c r="B91" s="28" t="str">
        <f>IF(JAN_26!B91="","",JAN_26!B91)</f>
        <v>amp</v>
      </c>
      <c r="C91" s="15">
        <f>IF(JAN_26!C91="","",JAN_26!C91)</f>
        <v>1500</v>
      </c>
      <c r="D91" s="15">
        <f>IF(NOV_26!A91="","",NOV_26!F91)</f>
        <v>0</v>
      </c>
      <c r="E91" s="19"/>
      <c r="F91" s="15">
        <f t="shared" si="11"/>
        <v>0</v>
      </c>
      <c r="G91" s="19"/>
      <c r="H91" s="19"/>
      <c r="I91" s="15">
        <f t="shared" si="12"/>
        <v>0</v>
      </c>
      <c r="J91" s="15" t="str">
        <f t="shared" si="13"/>
        <v/>
      </c>
      <c r="K91" s="15">
        <f t="shared" si="14"/>
        <v>0</v>
      </c>
      <c r="L91" s="15">
        <f t="shared" si="15"/>
        <v>0</v>
      </c>
      <c r="M91" s="20">
        <f>IF(A91="",0,(IF(ISNUMBER(OCT_26!G91),OCT_26!G91,0)+IF(ISNUMBER(NOV_26!G91),NOV_26!G91,0)+IF(ISNUMBER(DEC_26!G91),DEC_26!G91,0))/3)</f>
        <v>0</v>
      </c>
      <c r="N91" s="20">
        <f t="shared" si="16"/>
        <v>0</v>
      </c>
      <c r="O91" s="20">
        <f t="shared" si="17"/>
        <v>0</v>
      </c>
      <c r="P91" s="20">
        <f t="shared" si="18"/>
        <v>0</v>
      </c>
      <c r="Q91" s="21" t="str">
        <f t="shared" si="19"/>
        <v/>
      </c>
      <c r="R91" s="22" t="str">
        <f t="shared" si="20"/>
        <v>STOCKOUT</v>
      </c>
      <c r="S91" s="22" t="str">
        <f t="shared" si="21"/>
        <v>N/A</v>
      </c>
      <c r="T91" s="18"/>
    </row>
    <row r="92" spans="1:20" ht="16.5" customHeight="1" x14ac:dyDescent="0.35">
      <c r="A92" s="29" t="str">
        <f>IF(JAN_26!A92="","",JAN_26!A92)</f>
        <v>Dermobacter Solution 300 ml</v>
      </c>
      <c r="B92" s="29" t="str">
        <f>IF(JAN_26!B92="","",JAN_26!B92)</f>
        <v/>
      </c>
      <c r="C92" s="16" t="str">
        <f>IF(JAN_26!C92="","",JAN_26!C92)</f>
        <v/>
      </c>
      <c r="D92" s="16">
        <f>IF(NOV_26!A92="","",NOV_26!F92)</f>
        <v>0</v>
      </c>
      <c r="E92" s="19"/>
      <c r="F92" s="16">
        <f t="shared" si="11"/>
        <v>0</v>
      </c>
      <c r="G92" s="19"/>
      <c r="H92" s="19"/>
      <c r="I92" s="16">
        <f t="shared" si="12"/>
        <v>0</v>
      </c>
      <c r="J92" s="16" t="str">
        <f t="shared" si="13"/>
        <v/>
      </c>
      <c r="K92" s="16">
        <f t="shared" si="14"/>
        <v>0</v>
      </c>
      <c r="L92" s="16">
        <f t="shared" si="15"/>
        <v>0</v>
      </c>
      <c r="M92" s="23">
        <f>IF(A92="",0,(IF(ISNUMBER(OCT_26!G92),OCT_26!G92,0)+IF(ISNUMBER(NOV_26!G92),NOV_26!G92,0)+IF(ISNUMBER(DEC_26!G92),DEC_26!G92,0))/3)</f>
        <v>0</v>
      </c>
      <c r="N92" s="23">
        <f t="shared" si="16"/>
        <v>0</v>
      </c>
      <c r="O92" s="23">
        <f t="shared" si="17"/>
        <v>0</v>
      </c>
      <c r="P92" s="23">
        <f t="shared" si="18"/>
        <v>0</v>
      </c>
      <c r="Q92" s="24" t="str">
        <f t="shared" si="19"/>
        <v/>
      </c>
      <c r="R92" s="25" t="str">
        <f t="shared" si="20"/>
        <v>STOCKOUT</v>
      </c>
      <c r="S92" s="25" t="str">
        <f t="shared" si="21"/>
        <v>N/A</v>
      </c>
      <c r="T92" s="18"/>
    </row>
    <row r="93" spans="1:20" ht="16.5" customHeight="1" x14ac:dyDescent="0.35">
      <c r="A93" s="28" t="str">
        <f>IF(JAN_26!A93="","",JAN_26!A93)</f>
        <v>Dexamethazone injection</v>
      </c>
      <c r="B93" s="28" t="str">
        <f>IF(JAN_26!B93="","",JAN_26!B93)</f>
        <v>amp</v>
      </c>
      <c r="C93" s="15">
        <f>IF(JAN_26!C93="","",JAN_26!C93)</f>
        <v>200</v>
      </c>
      <c r="D93" s="15">
        <f>IF(NOV_26!A93="","",NOV_26!F93)</f>
        <v>5</v>
      </c>
      <c r="E93" s="19"/>
      <c r="F93" s="15">
        <f t="shared" si="11"/>
        <v>5</v>
      </c>
      <c r="G93" s="19"/>
      <c r="H93" s="19"/>
      <c r="I93" s="15">
        <f t="shared" si="12"/>
        <v>0</v>
      </c>
      <c r="J93" s="15" t="str">
        <f t="shared" si="13"/>
        <v/>
      </c>
      <c r="K93" s="15">
        <f t="shared" si="14"/>
        <v>0</v>
      </c>
      <c r="L93" s="15">
        <f t="shared" si="15"/>
        <v>1000</v>
      </c>
      <c r="M93" s="20">
        <f>IF(A93="",0,(IF(ISNUMBER(OCT_26!G93),OCT_26!G93,0)+IF(ISNUMBER(NOV_26!G93),NOV_26!G93,0)+IF(ISNUMBER(DEC_26!G93),DEC_26!G93,0))/3)</f>
        <v>0</v>
      </c>
      <c r="N93" s="20">
        <f t="shared" si="16"/>
        <v>0</v>
      </c>
      <c r="O93" s="20">
        <f t="shared" si="17"/>
        <v>0</v>
      </c>
      <c r="P93" s="20">
        <f t="shared" si="18"/>
        <v>0</v>
      </c>
      <c r="Q93" s="21" t="str">
        <f t="shared" si="19"/>
        <v/>
      </c>
      <c r="R93" s="22" t="str">
        <f t="shared" si="20"/>
        <v>OVERSTOCK</v>
      </c>
      <c r="S93" s="22" t="str">
        <f t="shared" si="21"/>
        <v>N/A</v>
      </c>
      <c r="T93" s="18"/>
    </row>
    <row r="94" spans="1:20" ht="16.5" customHeight="1" x14ac:dyDescent="0.35">
      <c r="A94" s="29" t="str">
        <f>IF(JAN_26!A94="","",JAN_26!A94)</f>
        <v>Dexamethazone tablet</v>
      </c>
      <c r="B94" s="29" t="str">
        <f>IF(JAN_26!B94="","",JAN_26!B94)</f>
        <v>tablet</v>
      </c>
      <c r="C94" s="16">
        <f>IF(JAN_26!C94="","",JAN_26!C94)</f>
        <v>10</v>
      </c>
      <c r="D94" s="16">
        <f>IF(NOV_26!A94="","",NOV_26!F94)</f>
        <v>0</v>
      </c>
      <c r="E94" s="19"/>
      <c r="F94" s="16">
        <f t="shared" si="11"/>
        <v>0</v>
      </c>
      <c r="G94" s="19"/>
      <c r="H94" s="19"/>
      <c r="I94" s="16">
        <f t="shared" si="12"/>
        <v>0</v>
      </c>
      <c r="J94" s="16" t="str">
        <f t="shared" si="13"/>
        <v/>
      </c>
      <c r="K94" s="16">
        <f t="shared" si="14"/>
        <v>0</v>
      </c>
      <c r="L94" s="16">
        <f t="shared" si="15"/>
        <v>0</v>
      </c>
      <c r="M94" s="23">
        <f>IF(A94="",0,(IF(ISNUMBER(OCT_26!G94),OCT_26!G94,0)+IF(ISNUMBER(NOV_26!G94),NOV_26!G94,0)+IF(ISNUMBER(DEC_26!G94),DEC_26!G94,0))/3)</f>
        <v>0</v>
      </c>
      <c r="N94" s="23">
        <f t="shared" si="16"/>
        <v>0</v>
      </c>
      <c r="O94" s="23">
        <f t="shared" si="17"/>
        <v>0</v>
      </c>
      <c r="P94" s="23">
        <f t="shared" si="18"/>
        <v>0</v>
      </c>
      <c r="Q94" s="24" t="str">
        <f t="shared" si="19"/>
        <v/>
      </c>
      <c r="R94" s="25" t="str">
        <f t="shared" si="20"/>
        <v>STOCKOUT</v>
      </c>
      <c r="S94" s="25" t="str">
        <f t="shared" si="21"/>
        <v>N/A</v>
      </c>
      <c r="T94" s="18"/>
    </row>
    <row r="95" spans="1:20" ht="16.5" customHeight="1" x14ac:dyDescent="0.35">
      <c r="A95" s="28" t="str">
        <f>IF(JAN_26!A95="","",JAN_26!A95)</f>
        <v>Dextrose  5% 250ml</v>
      </c>
      <c r="B95" s="28" t="str">
        <f>IF(JAN_26!B95="","",JAN_26!B95)</f>
        <v/>
      </c>
      <c r="C95" s="15">
        <f>IF(JAN_26!C95="","",JAN_26!C95)</f>
        <v>1000</v>
      </c>
      <c r="D95" s="15">
        <f>IF(NOV_26!A95="","",NOV_26!F95)</f>
        <v>114</v>
      </c>
      <c r="E95" s="19"/>
      <c r="F95" s="15">
        <f t="shared" si="11"/>
        <v>114</v>
      </c>
      <c r="G95" s="19"/>
      <c r="H95" s="19"/>
      <c r="I95" s="15">
        <f t="shared" si="12"/>
        <v>0</v>
      </c>
      <c r="J95" s="15" t="str">
        <f t="shared" si="13"/>
        <v/>
      </c>
      <c r="K95" s="15">
        <f t="shared" si="14"/>
        <v>0</v>
      </c>
      <c r="L95" s="15">
        <f t="shared" si="15"/>
        <v>114000</v>
      </c>
      <c r="M95" s="20">
        <f>IF(A95="",0,(IF(ISNUMBER(OCT_26!G95),OCT_26!G95,0)+IF(ISNUMBER(NOV_26!G95),NOV_26!G95,0)+IF(ISNUMBER(DEC_26!G95),DEC_26!G95,0))/3)</f>
        <v>0</v>
      </c>
      <c r="N95" s="20">
        <f t="shared" si="16"/>
        <v>0</v>
      </c>
      <c r="O95" s="20">
        <f t="shared" si="17"/>
        <v>0</v>
      </c>
      <c r="P95" s="20">
        <f t="shared" si="18"/>
        <v>0</v>
      </c>
      <c r="Q95" s="21" t="str">
        <f t="shared" si="19"/>
        <v/>
      </c>
      <c r="R95" s="22" t="str">
        <f t="shared" si="20"/>
        <v>OVERSTOCK</v>
      </c>
      <c r="S95" s="22" t="str">
        <f t="shared" si="21"/>
        <v>N/A</v>
      </c>
      <c r="T95" s="18"/>
    </row>
    <row r="96" spans="1:20" ht="16.5" customHeight="1" x14ac:dyDescent="0.35">
      <c r="A96" s="29" t="str">
        <f>IF(JAN_26!A96="","",JAN_26!A96)</f>
        <v>diazepam inj</v>
      </c>
      <c r="B96" s="29" t="str">
        <f>IF(JAN_26!B96="","",JAN_26!B96)</f>
        <v>amp</v>
      </c>
      <c r="C96" s="16">
        <f>IF(JAN_26!C96="","",JAN_26!C96)</f>
        <v>500</v>
      </c>
      <c r="D96" s="16">
        <f>IF(NOV_26!A96="","",NOV_26!F96)</f>
        <v>98</v>
      </c>
      <c r="E96" s="19"/>
      <c r="F96" s="16">
        <f t="shared" si="11"/>
        <v>98</v>
      </c>
      <c r="G96" s="19"/>
      <c r="H96" s="19"/>
      <c r="I96" s="16">
        <f t="shared" si="12"/>
        <v>0</v>
      </c>
      <c r="J96" s="16" t="str">
        <f t="shared" si="13"/>
        <v/>
      </c>
      <c r="K96" s="16">
        <f t="shared" si="14"/>
        <v>0</v>
      </c>
      <c r="L96" s="16">
        <f t="shared" si="15"/>
        <v>49000</v>
      </c>
      <c r="M96" s="23">
        <f>IF(A96="",0,(IF(ISNUMBER(OCT_26!G96),OCT_26!G96,0)+IF(ISNUMBER(NOV_26!G96),NOV_26!G96,0)+IF(ISNUMBER(DEC_26!G96),DEC_26!G96,0))/3)</f>
        <v>0</v>
      </c>
      <c r="N96" s="23">
        <f t="shared" si="16"/>
        <v>0</v>
      </c>
      <c r="O96" s="23">
        <f t="shared" si="17"/>
        <v>0</v>
      </c>
      <c r="P96" s="23">
        <f t="shared" si="18"/>
        <v>0</v>
      </c>
      <c r="Q96" s="24" t="str">
        <f t="shared" si="19"/>
        <v/>
      </c>
      <c r="R96" s="25" t="str">
        <f t="shared" si="20"/>
        <v>OVERSTOCK</v>
      </c>
      <c r="S96" s="25" t="str">
        <f t="shared" si="21"/>
        <v>N/A</v>
      </c>
      <c r="T96" s="18"/>
    </row>
    <row r="97" spans="1:20" ht="16.5" customHeight="1" x14ac:dyDescent="0.35">
      <c r="A97" s="28" t="str">
        <f>IF(JAN_26!A97="","",JAN_26!A97)</f>
        <v>Diclofena tablets</v>
      </c>
      <c r="B97" s="28" t="str">
        <f>IF(JAN_26!B97="","",JAN_26!B97)</f>
        <v>tablet</v>
      </c>
      <c r="C97" s="15">
        <f>IF(JAN_26!C97="","",JAN_26!C97)</f>
        <v>15</v>
      </c>
      <c r="D97" s="15">
        <f>IF(NOV_26!A97="","",NOV_26!F97)</f>
        <v>630</v>
      </c>
      <c r="E97" s="19"/>
      <c r="F97" s="15">
        <f t="shared" si="11"/>
        <v>630</v>
      </c>
      <c r="G97" s="19"/>
      <c r="H97" s="19"/>
      <c r="I97" s="15">
        <f t="shared" si="12"/>
        <v>0</v>
      </c>
      <c r="J97" s="15" t="str">
        <f t="shared" si="13"/>
        <v/>
      </c>
      <c r="K97" s="15">
        <f t="shared" si="14"/>
        <v>0</v>
      </c>
      <c r="L97" s="15">
        <f t="shared" si="15"/>
        <v>9450</v>
      </c>
      <c r="M97" s="20">
        <f>IF(A97="",0,(IF(ISNUMBER(OCT_26!G97),OCT_26!G97,0)+IF(ISNUMBER(NOV_26!G97),NOV_26!G97,0)+IF(ISNUMBER(DEC_26!G97),DEC_26!G97,0))/3)</f>
        <v>0</v>
      </c>
      <c r="N97" s="20">
        <f t="shared" si="16"/>
        <v>0</v>
      </c>
      <c r="O97" s="20">
        <f t="shared" si="17"/>
        <v>0</v>
      </c>
      <c r="P97" s="20">
        <f t="shared" si="18"/>
        <v>0</v>
      </c>
      <c r="Q97" s="21" t="str">
        <f t="shared" si="19"/>
        <v/>
      </c>
      <c r="R97" s="22" t="str">
        <f t="shared" si="20"/>
        <v>OVERSTOCK</v>
      </c>
      <c r="S97" s="22" t="str">
        <f t="shared" si="21"/>
        <v>N/A</v>
      </c>
      <c r="T97" s="18"/>
    </row>
    <row r="98" spans="1:20" ht="16.5" customHeight="1" x14ac:dyDescent="0.35">
      <c r="A98" s="29" t="str">
        <f>IF(JAN_26!A98="","",JAN_26!A98)</f>
        <v>Diclofenac gel</v>
      </c>
      <c r="B98" s="29" t="str">
        <f>IF(JAN_26!B98="","",JAN_26!B98)</f>
        <v>pomade</v>
      </c>
      <c r="C98" s="16">
        <f>IF(JAN_26!C98="","",JAN_26!C98)</f>
        <v>1000</v>
      </c>
      <c r="D98" s="16">
        <f>IF(NOV_26!A98="","",NOV_26!F98)</f>
        <v>0</v>
      </c>
      <c r="E98" s="19"/>
      <c r="F98" s="16">
        <f t="shared" si="11"/>
        <v>0</v>
      </c>
      <c r="G98" s="19"/>
      <c r="H98" s="19"/>
      <c r="I98" s="16">
        <f t="shared" si="12"/>
        <v>0</v>
      </c>
      <c r="J98" s="16" t="str">
        <f t="shared" si="13"/>
        <v/>
      </c>
      <c r="K98" s="16">
        <f t="shared" si="14"/>
        <v>0</v>
      </c>
      <c r="L98" s="16">
        <f t="shared" si="15"/>
        <v>0</v>
      </c>
      <c r="M98" s="23">
        <f>IF(A98="",0,(IF(ISNUMBER(OCT_26!G98),OCT_26!G98,0)+IF(ISNUMBER(NOV_26!G98),NOV_26!G98,0)+IF(ISNUMBER(DEC_26!G98),DEC_26!G98,0))/3)</f>
        <v>0</v>
      </c>
      <c r="N98" s="23">
        <f t="shared" si="16"/>
        <v>0</v>
      </c>
      <c r="O98" s="23">
        <f t="shared" si="17"/>
        <v>0</v>
      </c>
      <c r="P98" s="23">
        <f t="shared" si="18"/>
        <v>0</v>
      </c>
      <c r="Q98" s="24" t="str">
        <f t="shared" si="19"/>
        <v/>
      </c>
      <c r="R98" s="25" t="str">
        <f t="shared" si="20"/>
        <v>STOCKOUT</v>
      </c>
      <c r="S98" s="25" t="str">
        <f t="shared" si="21"/>
        <v>N/A</v>
      </c>
      <c r="T98" s="18"/>
    </row>
    <row r="99" spans="1:20" ht="16.5" customHeight="1" x14ac:dyDescent="0.35">
      <c r="A99" s="28" t="str">
        <f>IF(JAN_26!A99="","",JAN_26!A99)</f>
        <v>Diclofenac injection</v>
      </c>
      <c r="B99" s="28" t="str">
        <f>IF(JAN_26!B99="","",JAN_26!B99)</f>
        <v>amps</v>
      </c>
      <c r="C99" s="15">
        <f>IF(JAN_26!C99="","",JAN_26!C99)</f>
        <v>200</v>
      </c>
      <c r="D99" s="15">
        <f>IF(NOV_26!A99="","",NOV_26!F99)</f>
        <v>501</v>
      </c>
      <c r="E99" s="19"/>
      <c r="F99" s="15">
        <f t="shared" si="11"/>
        <v>501</v>
      </c>
      <c r="G99" s="19"/>
      <c r="H99" s="19"/>
      <c r="I99" s="15">
        <f t="shared" si="12"/>
        <v>0</v>
      </c>
      <c r="J99" s="15" t="str">
        <f t="shared" si="13"/>
        <v/>
      </c>
      <c r="K99" s="15">
        <f t="shared" si="14"/>
        <v>0</v>
      </c>
      <c r="L99" s="15">
        <f t="shared" si="15"/>
        <v>100200</v>
      </c>
      <c r="M99" s="20">
        <f>IF(A99="",0,(IF(ISNUMBER(OCT_26!G99),OCT_26!G99,0)+IF(ISNUMBER(NOV_26!G99),NOV_26!G99,0)+IF(ISNUMBER(DEC_26!G99),DEC_26!G99,0))/3)</f>
        <v>0</v>
      </c>
      <c r="N99" s="20">
        <f t="shared" si="16"/>
        <v>0</v>
      </c>
      <c r="O99" s="20">
        <f t="shared" si="17"/>
        <v>0</v>
      </c>
      <c r="P99" s="20">
        <f t="shared" si="18"/>
        <v>0</v>
      </c>
      <c r="Q99" s="21" t="str">
        <f t="shared" si="19"/>
        <v/>
      </c>
      <c r="R99" s="22" t="str">
        <f t="shared" si="20"/>
        <v>OVERSTOCK</v>
      </c>
      <c r="S99" s="22" t="str">
        <f t="shared" si="21"/>
        <v>N/A</v>
      </c>
      <c r="T99" s="18"/>
    </row>
    <row r="100" spans="1:20" ht="16.5" customHeight="1" x14ac:dyDescent="0.35">
      <c r="A100" s="29" t="str">
        <f>IF(JAN_26!A100="","",JAN_26!A100)</f>
        <v>diprostene</v>
      </c>
      <c r="B100" s="29" t="str">
        <f>IF(JAN_26!B100="","",JAN_26!B100)</f>
        <v>amp</v>
      </c>
      <c r="C100" s="16">
        <f>IF(JAN_26!C100="","",JAN_26!C100)</f>
        <v>4500</v>
      </c>
      <c r="D100" s="16">
        <f>IF(NOV_26!A100="","",NOV_26!F100)</f>
        <v>0</v>
      </c>
      <c r="E100" s="19"/>
      <c r="F100" s="16">
        <f t="shared" si="11"/>
        <v>0</v>
      </c>
      <c r="G100" s="19"/>
      <c r="H100" s="19"/>
      <c r="I100" s="16">
        <f t="shared" si="12"/>
        <v>0</v>
      </c>
      <c r="J100" s="16" t="str">
        <f t="shared" si="13"/>
        <v/>
      </c>
      <c r="K100" s="16">
        <f t="shared" si="14"/>
        <v>0</v>
      </c>
      <c r="L100" s="16">
        <f t="shared" si="15"/>
        <v>0</v>
      </c>
      <c r="M100" s="23">
        <f>IF(A100="",0,(IF(ISNUMBER(OCT_26!G100),OCT_26!G100,0)+IF(ISNUMBER(NOV_26!G100),NOV_26!G100,0)+IF(ISNUMBER(DEC_26!G100),DEC_26!G100,0))/3)</f>
        <v>0</v>
      </c>
      <c r="N100" s="23">
        <f t="shared" si="16"/>
        <v>0</v>
      </c>
      <c r="O100" s="23">
        <f t="shared" si="17"/>
        <v>0</v>
      </c>
      <c r="P100" s="23">
        <f t="shared" si="18"/>
        <v>0</v>
      </c>
      <c r="Q100" s="24" t="str">
        <f t="shared" si="19"/>
        <v/>
      </c>
      <c r="R100" s="25" t="str">
        <f t="shared" si="20"/>
        <v>STOCKOUT</v>
      </c>
      <c r="S100" s="25" t="str">
        <f t="shared" si="21"/>
        <v>N/A</v>
      </c>
      <c r="T100" s="18"/>
    </row>
    <row r="101" spans="1:20" ht="16.5" customHeight="1" x14ac:dyDescent="0.35">
      <c r="A101" s="28" t="str">
        <f>IF(JAN_26!A101="","",JAN_26!A101)</f>
        <v>disposable gloves</v>
      </c>
      <c r="B101" s="28" t="str">
        <f>IF(JAN_26!B101="","",JAN_26!B101)</f>
        <v>box</v>
      </c>
      <c r="C101" s="15">
        <f>IF(JAN_26!C101="","",JAN_26!C101)</f>
        <v>100</v>
      </c>
      <c r="D101" s="15">
        <f>IF(NOV_26!A101="","",NOV_26!F101)</f>
        <v>300</v>
      </c>
      <c r="E101" s="19"/>
      <c r="F101" s="15">
        <f t="shared" si="11"/>
        <v>300</v>
      </c>
      <c r="G101" s="19"/>
      <c r="H101" s="19"/>
      <c r="I101" s="15">
        <f t="shared" si="12"/>
        <v>0</v>
      </c>
      <c r="J101" s="15" t="str">
        <f t="shared" si="13"/>
        <v/>
      </c>
      <c r="K101" s="15">
        <f t="shared" si="14"/>
        <v>0</v>
      </c>
      <c r="L101" s="15">
        <f t="shared" si="15"/>
        <v>30000</v>
      </c>
      <c r="M101" s="20">
        <f>IF(A101="",0,(IF(ISNUMBER(OCT_26!G101),OCT_26!G101,0)+IF(ISNUMBER(NOV_26!G101),NOV_26!G101,0)+IF(ISNUMBER(DEC_26!G101),DEC_26!G101,0))/3)</f>
        <v>0</v>
      </c>
      <c r="N101" s="20">
        <f t="shared" si="16"/>
        <v>0</v>
      </c>
      <c r="O101" s="20">
        <f t="shared" si="17"/>
        <v>0</v>
      </c>
      <c r="P101" s="20">
        <f t="shared" si="18"/>
        <v>0</v>
      </c>
      <c r="Q101" s="21" t="str">
        <f t="shared" si="19"/>
        <v/>
      </c>
      <c r="R101" s="22" t="str">
        <f t="shared" si="20"/>
        <v>OVERSTOCK</v>
      </c>
      <c r="S101" s="22" t="str">
        <f t="shared" si="21"/>
        <v>N/A</v>
      </c>
      <c r="T101" s="18"/>
    </row>
    <row r="102" spans="1:20" ht="16.5" customHeight="1" x14ac:dyDescent="0.35">
      <c r="A102" s="29" t="str">
        <f>IF(JAN_26!A102="","",JAN_26!A102)</f>
        <v>Disposable syringe 10ml</v>
      </c>
      <c r="B102" s="29" t="str">
        <f>IF(JAN_26!B102="","",JAN_26!B102)</f>
        <v>piece</v>
      </c>
      <c r="C102" s="16">
        <f>IF(JAN_26!C102="","",JAN_26!C102)</f>
        <v>100</v>
      </c>
      <c r="D102" s="16">
        <f>IF(NOV_26!A102="","",NOV_26!F102)</f>
        <v>18</v>
      </c>
      <c r="E102" s="19"/>
      <c r="F102" s="16">
        <f t="shared" si="11"/>
        <v>18</v>
      </c>
      <c r="G102" s="19"/>
      <c r="H102" s="19"/>
      <c r="I102" s="16">
        <f t="shared" si="12"/>
        <v>0</v>
      </c>
      <c r="J102" s="16" t="str">
        <f t="shared" si="13"/>
        <v/>
      </c>
      <c r="K102" s="16">
        <f t="shared" si="14"/>
        <v>0</v>
      </c>
      <c r="L102" s="16">
        <f t="shared" si="15"/>
        <v>1800</v>
      </c>
      <c r="M102" s="23">
        <f>IF(A102="",0,(IF(ISNUMBER(OCT_26!G102),OCT_26!G102,0)+IF(ISNUMBER(NOV_26!G102),NOV_26!G102,0)+IF(ISNUMBER(DEC_26!G102),DEC_26!G102,0))/3)</f>
        <v>0</v>
      </c>
      <c r="N102" s="23">
        <f t="shared" si="16"/>
        <v>0</v>
      </c>
      <c r="O102" s="23">
        <f t="shared" si="17"/>
        <v>0</v>
      </c>
      <c r="P102" s="23">
        <f t="shared" si="18"/>
        <v>0</v>
      </c>
      <c r="Q102" s="24" t="str">
        <f t="shared" si="19"/>
        <v/>
      </c>
      <c r="R102" s="25" t="str">
        <f t="shared" si="20"/>
        <v>OVERSTOCK</v>
      </c>
      <c r="S102" s="25" t="str">
        <f t="shared" si="21"/>
        <v>N/A</v>
      </c>
      <c r="T102" s="18"/>
    </row>
    <row r="103" spans="1:20" ht="16.5" customHeight="1" x14ac:dyDescent="0.35">
      <c r="A103" s="28" t="str">
        <f>IF(JAN_26!A103="","",JAN_26!A103)</f>
        <v>Disposable syringe 2.5ml</v>
      </c>
      <c r="B103" s="28" t="str">
        <f>IF(JAN_26!B103="","",JAN_26!B103)</f>
        <v>piece</v>
      </c>
      <c r="C103" s="15">
        <f>IF(JAN_26!C103="","",JAN_26!C103)</f>
        <v>100</v>
      </c>
      <c r="D103" s="15">
        <f>IF(NOV_26!A103="","",NOV_26!F103)</f>
        <v>157</v>
      </c>
      <c r="E103" s="19"/>
      <c r="F103" s="15">
        <f t="shared" si="11"/>
        <v>157</v>
      </c>
      <c r="G103" s="19"/>
      <c r="H103" s="19"/>
      <c r="I103" s="15">
        <f t="shared" si="12"/>
        <v>0</v>
      </c>
      <c r="J103" s="15" t="str">
        <f t="shared" si="13"/>
        <v/>
      </c>
      <c r="K103" s="15">
        <f t="shared" si="14"/>
        <v>0</v>
      </c>
      <c r="L103" s="15">
        <f t="shared" si="15"/>
        <v>15700</v>
      </c>
      <c r="M103" s="20">
        <f>IF(A103="",0,(IF(ISNUMBER(OCT_26!G103),OCT_26!G103,0)+IF(ISNUMBER(NOV_26!G103),NOV_26!G103,0)+IF(ISNUMBER(DEC_26!G103),DEC_26!G103,0))/3)</f>
        <v>0</v>
      </c>
      <c r="N103" s="20">
        <f t="shared" si="16"/>
        <v>0</v>
      </c>
      <c r="O103" s="20">
        <f t="shared" si="17"/>
        <v>0</v>
      </c>
      <c r="P103" s="20">
        <f t="shared" si="18"/>
        <v>0</v>
      </c>
      <c r="Q103" s="21" t="str">
        <f t="shared" si="19"/>
        <v/>
      </c>
      <c r="R103" s="22" t="str">
        <f t="shared" si="20"/>
        <v>OVERSTOCK</v>
      </c>
      <c r="S103" s="22" t="str">
        <f t="shared" si="21"/>
        <v>N/A</v>
      </c>
      <c r="T103" s="18"/>
    </row>
    <row r="104" spans="1:20" ht="16.5" customHeight="1" x14ac:dyDescent="0.35">
      <c r="A104" s="29" t="str">
        <f>IF(JAN_26!A104="","",JAN_26!A104)</f>
        <v>Disposable syringe 5ml</v>
      </c>
      <c r="B104" s="29" t="str">
        <f>IF(JAN_26!B104="","",JAN_26!B104)</f>
        <v>piece</v>
      </c>
      <c r="C104" s="16">
        <f>IF(JAN_26!C104="","",JAN_26!C104)</f>
        <v>100</v>
      </c>
      <c r="D104" s="16">
        <f>IF(NOV_26!A104="","",NOV_26!F104)</f>
        <v>128</v>
      </c>
      <c r="E104" s="19"/>
      <c r="F104" s="16">
        <f t="shared" si="11"/>
        <v>128</v>
      </c>
      <c r="G104" s="19"/>
      <c r="H104" s="19"/>
      <c r="I104" s="16">
        <f t="shared" si="12"/>
        <v>0</v>
      </c>
      <c r="J104" s="16" t="str">
        <f t="shared" si="13"/>
        <v/>
      </c>
      <c r="K104" s="16">
        <f t="shared" si="14"/>
        <v>0</v>
      </c>
      <c r="L104" s="16">
        <f t="shared" si="15"/>
        <v>12800</v>
      </c>
      <c r="M104" s="23">
        <f>IF(A104="",0,(IF(ISNUMBER(OCT_26!G104),OCT_26!G104,0)+IF(ISNUMBER(NOV_26!G104),NOV_26!G104,0)+IF(ISNUMBER(DEC_26!G104),DEC_26!G104,0))/3)</f>
        <v>0</v>
      </c>
      <c r="N104" s="23">
        <f t="shared" si="16"/>
        <v>0</v>
      </c>
      <c r="O104" s="23">
        <f t="shared" si="17"/>
        <v>0</v>
      </c>
      <c r="P104" s="23">
        <f t="shared" si="18"/>
        <v>0</v>
      </c>
      <c r="Q104" s="24" t="str">
        <f t="shared" si="19"/>
        <v/>
      </c>
      <c r="R104" s="25" t="str">
        <f t="shared" si="20"/>
        <v>OVERSTOCK</v>
      </c>
      <c r="S104" s="25" t="str">
        <f t="shared" si="21"/>
        <v>N/A</v>
      </c>
      <c r="T104" s="18"/>
    </row>
    <row r="105" spans="1:20" ht="16.5" customHeight="1" x14ac:dyDescent="0.35">
      <c r="A105" s="28" t="str">
        <f>IF(JAN_26!A105="","",JAN_26!A105)</f>
        <v>distem</v>
      </c>
      <c r="B105" s="28" t="str">
        <f>IF(JAN_26!B105="","",JAN_26!B105)</f>
        <v>tablet</v>
      </c>
      <c r="C105" s="15">
        <f>IF(JAN_26!C105="","",JAN_26!C105)</f>
        <v>90</v>
      </c>
      <c r="D105" s="15">
        <f>IF(NOV_26!A105="","",NOV_26!F105)</f>
        <v>0</v>
      </c>
      <c r="E105" s="19"/>
      <c r="F105" s="15">
        <f t="shared" si="11"/>
        <v>0</v>
      </c>
      <c r="G105" s="19"/>
      <c r="H105" s="19"/>
      <c r="I105" s="15">
        <f t="shared" si="12"/>
        <v>0</v>
      </c>
      <c r="J105" s="15" t="str">
        <f t="shared" si="13"/>
        <v/>
      </c>
      <c r="K105" s="15">
        <f t="shared" si="14"/>
        <v>0</v>
      </c>
      <c r="L105" s="15">
        <f t="shared" si="15"/>
        <v>0</v>
      </c>
      <c r="M105" s="20">
        <f>IF(A105="",0,(IF(ISNUMBER(OCT_26!G105),OCT_26!G105,0)+IF(ISNUMBER(NOV_26!G105),NOV_26!G105,0)+IF(ISNUMBER(DEC_26!G105),DEC_26!G105,0))/3)</f>
        <v>0</v>
      </c>
      <c r="N105" s="20">
        <f t="shared" si="16"/>
        <v>0</v>
      </c>
      <c r="O105" s="20">
        <f t="shared" si="17"/>
        <v>0</v>
      </c>
      <c r="P105" s="20">
        <f t="shared" si="18"/>
        <v>0</v>
      </c>
      <c r="Q105" s="21" t="str">
        <f t="shared" si="19"/>
        <v/>
      </c>
      <c r="R105" s="22" t="str">
        <f t="shared" si="20"/>
        <v>STOCKOUT</v>
      </c>
      <c r="S105" s="22" t="str">
        <f t="shared" si="21"/>
        <v>N/A</v>
      </c>
      <c r="T105" s="18"/>
    </row>
    <row r="106" spans="1:20" ht="16.5" customHeight="1" x14ac:dyDescent="0.35">
      <c r="A106" s="29" t="str">
        <f>IF(JAN_26!A106="","",JAN_26!A106)</f>
        <v>dolospam</v>
      </c>
      <c r="B106" s="29" t="str">
        <f>IF(JAN_26!B106="","",JAN_26!B106)</f>
        <v>tabs</v>
      </c>
      <c r="C106" s="16">
        <f>IF(JAN_26!C106="","",JAN_26!C106)</f>
        <v>200</v>
      </c>
      <c r="D106" s="16">
        <f>IF(NOV_26!A106="","",NOV_26!F106)</f>
        <v>0</v>
      </c>
      <c r="E106" s="19"/>
      <c r="F106" s="16">
        <f t="shared" si="11"/>
        <v>0</v>
      </c>
      <c r="G106" s="19"/>
      <c r="H106" s="19"/>
      <c r="I106" s="16">
        <f t="shared" si="12"/>
        <v>0</v>
      </c>
      <c r="J106" s="16" t="str">
        <f t="shared" si="13"/>
        <v/>
      </c>
      <c r="K106" s="16">
        <f t="shared" si="14"/>
        <v>0</v>
      </c>
      <c r="L106" s="16">
        <f t="shared" si="15"/>
        <v>0</v>
      </c>
      <c r="M106" s="23">
        <f>IF(A106="",0,(IF(ISNUMBER(OCT_26!G106),OCT_26!G106,0)+IF(ISNUMBER(NOV_26!G106),NOV_26!G106,0)+IF(ISNUMBER(DEC_26!G106),DEC_26!G106,0))/3)</f>
        <v>0</v>
      </c>
      <c r="N106" s="23">
        <f t="shared" si="16"/>
        <v>0</v>
      </c>
      <c r="O106" s="23">
        <f t="shared" si="17"/>
        <v>0</v>
      </c>
      <c r="P106" s="23">
        <f t="shared" si="18"/>
        <v>0</v>
      </c>
      <c r="Q106" s="24" t="str">
        <f t="shared" si="19"/>
        <v/>
      </c>
      <c r="R106" s="25" t="str">
        <f t="shared" si="20"/>
        <v>STOCKOUT</v>
      </c>
      <c r="S106" s="25" t="str">
        <f t="shared" si="21"/>
        <v>N/A</v>
      </c>
      <c r="T106" s="18"/>
    </row>
    <row r="107" spans="1:20" ht="16.5" customHeight="1" x14ac:dyDescent="0.35">
      <c r="A107" s="28" t="str">
        <f>IF(JAN_26!A107="","",JAN_26!A107)</f>
        <v>Doxycicline</v>
      </c>
      <c r="B107" s="28" t="str">
        <f>IF(JAN_26!B107="","",JAN_26!B107)</f>
        <v>tablet</v>
      </c>
      <c r="C107" s="15">
        <f>IF(JAN_26!C107="","",JAN_26!C107)</f>
        <v>30</v>
      </c>
      <c r="D107" s="15">
        <f>IF(NOV_26!A107="","",NOV_26!F107)</f>
        <v>390</v>
      </c>
      <c r="E107" s="19"/>
      <c r="F107" s="15">
        <f t="shared" si="11"/>
        <v>390</v>
      </c>
      <c r="G107" s="19"/>
      <c r="H107" s="19"/>
      <c r="I107" s="15">
        <f t="shared" si="12"/>
        <v>0</v>
      </c>
      <c r="J107" s="15" t="str">
        <f t="shared" si="13"/>
        <v/>
      </c>
      <c r="K107" s="15">
        <f t="shared" si="14"/>
        <v>0</v>
      </c>
      <c r="L107" s="15">
        <f t="shared" si="15"/>
        <v>11700</v>
      </c>
      <c r="M107" s="20">
        <f>IF(A107="",0,(IF(ISNUMBER(OCT_26!G107),OCT_26!G107,0)+IF(ISNUMBER(NOV_26!G107),NOV_26!G107,0)+IF(ISNUMBER(DEC_26!G107),DEC_26!G107,0))/3)</f>
        <v>0</v>
      </c>
      <c r="N107" s="20">
        <f t="shared" si="16"/>
        <v>0</v>
      </c>
      <c r="O107" s="20">
        <f t="shared" si="17"/>
        <v>0</v>
      </c>
      <c r="P107" s="20">
        <f t="shared" si="18"/>
        <v>0</v>
      </c>
      <c r="Q107" s="21" t="str">
        <f t="shared" si="19"/>
        <v/>
      </c>
      <c r="R107" s="22" t="str">
        <f t="shared" si="20"/>
        <v>OVERSTOCK</v>
      </c>
      <c r="S107" s="22" t="str">
        <f t="shared" si="21"/>
        <v>N/A</v>
      </c>
      <c r="T107" s="18"/>
    </row>
    <row r="108" spans="1:20" ht="16.5" customHeight="1" x14ac:dyDescent="0.35">
      <c r="A108" s="29" t="str">
        <f>IF(JAN_26!A108="","",JAN_26!A108)</f>
        <v>Drip set</v>
      </c>
      <c r="B108" s="29" t="str">
        <f>IF(JAN_26!B108="","",JAN_26!B108)</f>
        <v>Item</v>
      </c>
      <c r="C108" s="16">
        <f>IF(JAN_26!C108="","",JAN_26!C108)</f>
        <v>300</v>
      </c>
      <c r="D108" s="16">
        <f>IF(NOV_26!A108="","",NOV_26!F108)</f>
        <v>76</v>
      </c>
      <c r="E108" s="19"/>
      <c r="F108" s="16">
        <f t="shared" si="11"/>
        <v>76</v>
      </c>
      <c r="G108" s="19"/>
      <c r="H108" s="19"/>
      <c r="I108" s="16">
        <f t="shared" si="12"/>
        <v>0</v>
      </c>
      <c r="J108" s="16" t="str">
        <f t="shared" si="13"/>
        <v/>
      </c>
      <c r="K108" s="16">
        <f t="shared" si="14"/>
        <v>0</v>
      </c>
      <c r="L108" s="16">
        <f t="shared" si="15"/>
        <v>22800</v>
      </c>
      <c r="M108" s="23">
        <f>IF(A108="",0,(IF(ISNUMBER(OCT_26!G108),OCT_26!G108,0)+IF(ISNUMBER(NOV_26!G108),NOV_26!G108,0)+IF(ISNUMBER(DEC_26!G108),DEC_26!G108,0))/3)</f>
        <v>0</v>
      </c>
      <c r="N108" s="23">
        <f t="shared" si="16"/>
        <v>0</v>
      </c>
      <c r="O108" s="23">
        <f t="shared" si="17"/>
        <v>0</v>
      </c>
      <c r="P108" s="23">
        <f t="shared" si="18"/>
        <v>0</v>
      </c>
      <c r="Q108" s="24" t="str">
        <f t="shared" si="19"/>
        <v/>
      </c>
      <c r="R108" s="25" t="str">
        <f t="shared" si="20"/>
        <v>OVERSTOCK</v>
      </c>
      <c r="S108" s="25" t="str">
        <f t="shared" si="21"/>
        <v>N/A</v>
      </c>
      <c r="T108" s="18"/>
    </row>
    <row r="109" spans="1:20" ht="16.5" customHeight="1" x14ac:dyDescent="0.35">
      <c r="A109" s="28" t="str">
        <f>IF(JAN_26!A109="","",JAN_26!A109)</f>
        <v>Drug envelope</v>
      </c>
      <c r="B109" s="28" t="str">
        <f>IF(JAN_26!B109="","",JAN_26!B109)</f>
        <v>item</v>
      </c>
      <c r="C109" s="15" t="str">
        <f>IF(JAN_26!C109="","",JAN_26!C109)</f>
        <v/>
      </c>
      <c r="D109" s="15">
        <f>IF(NOV_26!A109="","",NOV_26!F109)</f>
        <v>0</v>
      </c>
      <c r="E109" s="19"/>
      <c r="F109" s="15">
        <f t="shared" si="11"/>
        <v>0</v>
      </c>
      <c r="G109" s="19"/>
      <c r="H109" s="19"/>
      <c r="I109" s="15">
        <f t="shared" si="12"/>
        <v>0</v>
      </c>
      <c r="J109" s="15" t="str">
        <f t="shared" si="13"/>
        <v/>
      </c>
      <c r="K109" s="15">
        <f t="shared" si="14"/>
        <v>0</v>
      </c>
      <c r="L109" s="15">
        <f t="shared" si="15"/>
        <v>0</v>
      </c>
      <c r="M109" s="20">
        <f>IF(A109="",0,(IF(ISNUMBER(OCT_26!G109),OCT_26!G109,0)+IF(ISNUMBER(NOV_26!G109),NOV_26!G109,0)+IF(ISNUMBER(DEC_26!G109),DEC_26!G109,0))/3)</f>
        <v>0</v>
      </c>
      <c r="N109" s="20">
        <f t="shared" si="16"/>
        <v>0</v>
      </c>
      <c r="O109" s="20">
        <f t="shared" si="17"/>
        <v>0</v>
      </c>
      <c r="P109" s="20">
        <f t="shared" si="18"/>
        <v>0</v>
      </c>
      <c r="Q109" s="21" t="str">
        <f t="shared" si="19"/>
        <v/>
      </c>
      <c r="R109" s="22" t="str">
        <f t="shared" si="20"/>
        <v>STOCKOUT</v>
      </c>
      <c r="S109" s="22" t="str">
        <f t="shared" si="21"/>
        <v>N/A</v>
      </c>
      <c r="T109" s="18"/>
    </row>
    <row r="110" spans="1:20" ht="16.5" customHeight="1" x14ac:dyDescent="0.35">
      <c r="A110" s="29" t="str">
        <f>IF(JAN_26!A110="","",JAN_26!A110)</f>
        <v>Duphalax (Microlax)</v>
      </c>
      <c r="B110" s="29" t="str">
        <f>IF(JAN_26!B110="","",JAN_26!B110)</f>
        <v>sachet</v>
      </c>
      <c r="C110" s="16">
        <f>IF(JAN_26!C110="","",JAN_26!C110)</f>
        <v>250</v>
      </c>
      <c r="D110" s="16">
        <f>IF(NOV_26!A110="","",NOV_26!F110)</f>
        <v>0</v>
      </c>
      <c r="E110" s="19"/>
      <c r="F110" s="16">
        <f t="shared" si="11"/>
        <v>0</v>
      </c>
      <c r="G110" s="19"/>
      <c r="H110" s="19"/>
      <c r="I110" s="16">
        <f t="shared" si="12"/>
        <v>0</v>
      </c>
      <c r="J110" s="16" t="str">
        <f t="shared" si="13"/>
        <v/>
      </c>
      <c r="K110" s="16">
        <f t="shared" si="14"/>
        <v>0</v>
      </c>
      <c r="L110" s="16">
        <f t="shared" si="15"/>
        <v>0</v>
      </c>
      <c r="M110" s="23">
        <f>IF(A110="",0,(IF(ISNUMBER(OCT_26!G110),OCT_26!G110,0)+IF(ISNUMBER(NOV_26!G110),NOV_26!G110,0)+IF(ISNUMBER(DEC_26!G110),DEC_26!G110,0))/3)</f>
        <v>0</v>
      </c>
      <c r="N110" s="23">
        <f t="shared" si="16"/>
        <v>0</v>
      </c>
      <c r="O110" s="23">
        <f t="shared" si="17"/>
        <v>0</v>
      </c>
      <c r="P110" s="23">
        <f t="shared" si="18"/>
        <v>0</v>
      </c>
      <c r="Q110" s="24" t="str">
        <f t="shared" si="19"/>
        <v/>
      </c>
      <c r="R110" s="25" t="str">
        <f t="shared" si="20"/>
        <v>STOCKOUT</v>
      </c>
      <c r="S110" s="25" t="str">
        <f t="shared" si="21"/>
        <v>N/A</v>
      </c>
      <c r="T110" s="18"/>
    </row>
    <row r="111" spans="1:20" ht="16.5" customHeight="1" x14ac:dyDescent="0.35">
      <c r="A111" s="28" t="str">
        <f>IF(JAN_26!A111="","",JAN_26!A111)</f>
        <v>Entamizole</v>
      </c>
      <c r="B111" s="28" t="str">
        <f>IF(JAN_26!B111="","",JAN_26!B111)</f>
        <v>tab</v>
      </c>
      <c r="C111" s="15">
        <f>IF(JAN_26!C111="","",JAN_26!C111)</f>
        <v>110</v>
      </c>
      <c r="D111" s="15">
        <f>IF(NOV_26!A111="","",NOV_26!F111)</f>
        <v>0</v>
      </c>
      <c r="E111" s="19"/>
      <c r="F111" s="15">
        <f t="shared" si="11"/>
        <v>0</v>
      </c>
      <c r="G111" s="19"/>
      <c r="H111" s="19"/>
      <c r="I111" s="15">
        <f t="shared" si="12"/>
        <v>0</v>
      </c>
      <c r="J111" s="15" t="str">
        <f t="shared" si="13"/>
        <v/>
      </c>
      <c r="K111" s="15">
        <f t="shared" si="14"/>
        <v>0</v>
      </c>
      <c r="L111" s="15">
        <f t="shared" si="15"/>
        <v>0</v>
      </c>
      <c r="M111" s="20">
        <f>IF(A111="",0,(IF(ISNUMBER(OCT_26!G111),OCT_26!G111,0)+IF(ISNUMBER(NOV_26!G111),NOV_26!G111,0)+IF(ISNUMBER(DEC_26!G111),DEC_26!G111,0))/3)</f>
        <v>0</v>
      </c>
      <c r="N111" s="20">
        <f t="shared" si="16"/>
        <v>0</v>
      </c>
      <c r="O111" s="20">
        <f t="shared" si="17"/>
        <v>0</v>
      </c>
      <c r="P111" s="20">
        <f t="shared" si="18"/>
        <v>0</v>
      </c>
      <c r="Q111" s="21" t="str">
        <f t="shared" si="19"/>
        <v/>
      </c>
      <c r="R111" s="22" t="str">
        <f t="shared" si="20"/>
        <v>STOCKOUT</v>
      </c>
      <c r="S111" s="22" t="str">
        <f t="shared" si="21"/>
        <v>N/A</v>
      </c>
      <c r="T111" s="18"/>
    </row>
    <row r="112" spans="1:20" ht="16.5" customHeight="1" x14ac:dyDescent="0.35">
      <c r="A112" s="29" t="str">
        <f>IF(JAN_26!A112="","",JAN_26!A112)</f>
        <v>ergometrin</v>
      </c>
      <c r="B112" s="29" t="str">
        <f>IF(JAN_26!B112="","",JAN_26!B112)</f>
        <v>amp</v>
      </c>
      <c r="C112" s="16">
        <f>IF(JAN_26!C112="","",JAN_26!C112)</f>
        <v>500</v>
      </c>
      <c r="D112" s="16">
        <f>IF(NOV_26!A112="","",NOV_26!F112)</f>
        <v>0</v>
      </c>
      <c r="E112" s="19"/>
      <c r="F112" s="16">
        <f t="shared" si="11"/>
        <v>0</v>
      </c>
      <c r="G112" s="19"/>
      <c r="H112" s="19"/>
      <c r="I112" s="16">
        <f t="shared" si="12"/>
        <v>0</v>
      </c>
      <c r="J112" s="16" t="str">
        <f t="shared" si="13"/>
        <v/>
      </c>
      <c r="K112" s="16">
        <f t="shared" si="14"/>
        <v>0</v>
      </c>
      <c r="L112" s="16">
        <f t="shared" si="15"/>
        <v>0</v>
      </c>
      <c r="M112" s="23">
        <f>IF(A112="",0,(IF(ISNUMBER(OCT_26!G112),OCT_26!G112,0)+IF(ISNUMBER(NOV_26!G112),NOV_26!G112,0)+IF(ISNUMBER(DEC_26!G112),DEC_26!G112,0))/3)</f>
        <v>0</v>
      </c>
      <c r="N112" s="23">
        <f t="shared" si="16"/>
        <v>0</v>
      </c>
      <c r="O112" s="23">
        <f t="shared" si="17"/>
        <v>0</v>
      </c>
      <c r="P112" s="23">
        <f t="shared" si="18"/>
        <v>0</v>
      </c>
      <c r="Q112" s="24" t="str">
        <f t="shared" si="19"/>
        <v/>
      </c>
      <c r="R112" s="25" t="str">
        <f t="shared" si="20"/>
        <v>STOCKOUT</v>
      </c>
      <c r="S112" s="25" t="str">
        <f t="shared" si="21"/>
        <v>N/A</v>
      </c>
      <c r="T112" s="18"/>
    </row>
    <row r="113" spans="1:20" ht="16.5" customHeight="1" x14ac:dyDescent="0.35">
      <c r="A113" s="28" t="str">
        <f>IF(JAN_26!A113="","",JAN_26!A113)</f>
        <v>Erythromycin</v>
      </c>
      <c r="B113" s="28" t="str">
        <f>IF(JAN_26!B113="","",JAN_26!B113)</f>
        <v>inj</v>
      </c>
      <c r="C113" s="15">
        <f>IF(JAN_26!C113="","",JAN_26!C113)</f>
        <v>500</v>
      </c>
      <c r="D113" s="15">
        <f>IF(NOV_26!A113="","",NOV_26!F113)</f>
        <v>0</v>
      </c>
      <c r="E113" s="19"/>
      <c r="F113" s="15">
        <f t="shared" si="11"/>
        <v>0</v>
      </c>
      <c r="G113" s="19"/>
      <c r="H113" s="19"/>
      <c r="I113" s="15">
        <f t="shared" si="12"/>
        <v>0</v>
      </c>
      <c r="J113" s="15" t="str">
        <f t="shared" si="13"/>
        <v/>
      </c>
      <c r="K113" s="15">
        <f t="shared" si="14"/>
        <v>0</v>
      </c>
      <c r="L113" s="15">
        <f t="shared" si="15"/>
        <v>0</v>
      </c>
      <c r="M113" s="20">
        <f>IF(A113="",0,(IF(ISNUMBER(OCT_26!G113),OCT_26!G113,0)+IF(ISNUMBER(NOV_26!G113),NOV_26!G113,0)+IF(ISNUMBER(DEC_26!G113),DEC_26!G113,0))/3)</f>
        <v>0</v>
      </c>
      <c r="N113" s="20">
        <f t="shared" si="16"/>
        <v>0</v>
      </c>
      <c r="O113" s="20">
        <f t="shared" si="17"/>
        <v>0</v>
      </c>
      <c r="P113" s="20">
        <f t="shared" si="18"/>
        <v>0</v>
      </c>
      <c r="Q113" s="21" t="str">
        <f t="shared" si="19"/>
        <v/>
      </c>
      <c r="R113" s="22" t="str">
        <f t="shared" si="20"/>
        <v>STOCKOUT</v>
      </c>
      <c r="S113" s="22" t="str">
        <f t="shared" si="21"/>
        <v>N/A</v>
      </c>
      <c r="T113" s="18"/>
    </row>
    <row r="114" spans="1:20" ht="16.5" customHeight="1" x14ac:dyDescent="0.35">
      <c r="A114" s="29" t="str">
        <f>IF(JAN_26!A114="","",JAN_26!A114)</f>
        <v>Erythromycine 500mg</v>
      </c>
      <c r="B114" s="29" t="str">
        <f>IF(JAN_26!B114="","",JAN_26!B114)</f>
        <v>tabs</v>
      </c>
      <c r="C114" s="16">
        <f>IF(JAN_26!C114="","",JAN_26!C114)</f>
        <v>80</v>
      </c>
      <c r="D114" s="16">
        <f>IF(NOV_26!A114="","",NOV_26!F114)</f>
        <v>150</v>
      </c>
      <c r="E114" s="19"/>
      <c r="F114" s="16">
        <f t="shared" si="11"/>
        <v>150</v>
      </c>
      <c r="G114" s="19"/>
      <c r="H114" s="19"/>
      <c r="I114" s="16">
        <f t="shared" si="12"/>
        <v>0</v>
      </c>
      <c r="J114" s="16" t="str">
        <f t="shared" si="13"/>
        <v/>
      </c>
      <c r="K114" s="16">
        <f t="shared" si="14"/>
        <v>0</v>
      </c>
      <c r="L114" s="16">
        <f t="shared" si="15"/>
        <v>12000</v>
      </c>
      <c r="M114" s="23">
        <f>IF(A114="",0,(IF(ISNUMBER(OCT_26!G114),OCT_26!G114,0)+IF(ISNUMBER(NOV_26!G114),NOV_26!G114,0)+IF(ISNUMBER(DEC_26!G114),DEC_26!G114,0))/3)</f>
        <v>0</v>
      </c>
      <c r="N114" s="23">
        <f t="shared" si="16"/>
        <v>0</v>
      </c>
      <c r="O114" s="23">
        <f t="shared" si="17"/>
        <v>0</v>
      </c>
      <c r="P114" s="23">
        <f t="shared" si="18"/>
        <v>0</v>
      </c>
      <c r="Q114" s="24" t="str">
        <f t="shared" si="19"/>
        <v/>
      </c>
      <c r="R114" s="25" t="str">
        <f t="shared" si="20"/>
        <v>OVERSTOCK</v>
      </c>
      <c r="S114" s="25" t="str">
        <f t="shared" si="21"/>
        <v>N/A</v>
      </c>
      <c r="T114" s="18"/>
    </row>
    <row r="115" spans="1:20" ht="16.5" customHeight="1" x14ac:dyDescent="0.35">
      <c r="A115" s="28" t="str">
        <f>IF(JAN_26!A115="","",JAN_26!A115)</f>
        <v>FENA</v>
      </c>
      <c r="B115" s="28" t="str">
        <f>IF(JAN_26!B115="","",JAN_26!B115)</f>
        <v>tabs</v>
      </c>
      <c r="C115" s="15">
        <f>IF(JAN_26!C115="","",JAN_26!C115)</f>
        <v>200</v>
      </c>
      <c r="D115" s="15">
        <f>IF(NOV_26!A115="","",NOV_26!F115)</f>
        <v>0</v>
      </c>
      <c r="E115" s="19"/>
      <c r="F115" s="15">
        <f t="shared" si="11"/>
        <v>0</v>
      </c>
      <c r="G115" s="19"/>
      <c r="H115" s="19"/>
      <c r="I115" s="15">
        <f t="shared" si="12"/>
        <v>0</v>
      </c>
      <c r="J115" s="15" t="str">
        <f t="shared" si="13"/>
        <v/>
      </c>
      <c r="K115" s="15">
        <f t="shared" si="14"/>
        <v>0</v>
      </c>
      <c r="L115" s="15">
        <f t="shared" si="15"/>
        <v>0</v>
      </c>
      <c r="M115" s="20">
        <f>IF(A115="",0,(IF(ISNUMBER(OCT_26!G115),OCT_26!G115,0)+IF(ISNUMBER(NOV_26!G115),NOV_26!G115,0)+IF(ISNUMBER(DEC_26!G115),DEC_26!G115,0))/3)</f>
        <v>0</v>
      </c>
      <c r="N115" s="20">
        <f t="shared" si="16"/>
        <v>0</v>
      </c>
      <c r="O115" s="20">
        <f t="shared" si="17"/>
        <v>0</v>
      </c>
      <c r="P115" s="20">
        <f t="shared" si="18"/>
        <v>0</v>
      </c>
      <c r="Q115" s="21" t="str">
        <f t="shared" si="19"/>
        <v/>
      </c>
      <c r="R115" s="22" t="str">
        <f t="shared" si="20"/>
        <v>STOCKOUT</v>
      </c>
      <c r="S115" s="22" t="str">
        <f t="shared" si="21"/>
        <v>N/A</v>
      </c>
      <c r="T115" s="18"/>
    </row>
    <row r="116" spans="1:20" ht="16.5" customHeight="1" x14ac:dyDescent="0.35">
      <c r="A116" s="29" t="str">
        <f>IF(JAN_26!A116="","",JAN_26!A116)</f>
        <v>Ferosulphate</v>
      </c>
      <c r="B116" s="29" t="str">
        <f>IF(JAN_26!B116="","",JAN_26!B116)</f>
        <v>tab</v>
      </c>
      <c r="C116" s="16">
        <f>IF(JAN_26!C116="","",JAN_26!C116)</f>
        <v>10</v>
      </c>
      <c r="D116" s="16">
        <f>IF(NOV_26!A116="","",NOV_26!F116)</f>
        <v>0</v>
      </c>
      <c r="E116" s="19"/>
      <c r="F116" s="16">
        <f t="shared" si="11"/>
        <v>0</v>
      </c>
      <c r="G116" s="19"/>
      <c r="H116" s="19"/>
      <c r="I116" s="16">
        <f t="shared" si="12"/>
        <v>0</v>
      </c>
      <c r="J116" s="16" t="str">
        <f t="shared" si="13"/>
        <v/>
      </c>
      <c r="K116" s="16">
        <f t="shared" si="14"/>
        <v>0</v>
      </c>
      <c r="L116" s="16">
        <f t="shared" si="15"/>
        <v>0</v>
      </c>
      <c r="M116" s="23">
        <f>IF(A116="",0,(IF(ISNUMBER(OCT_26!G116),OCT_26!G116,0)+IF(ISNUMBER(NOV_26!G116),NOV_26!G116,0)+IF(ISNUMBER(DEC_26!G116),DEC_26!G116,0))/3)</f>
        <v>0</v>
      </c>
      <c r="N116" s="23">
        <f t="shared" si="16"/>
        <v>0</v>
      </c>
      <c r="O116" s="23">
        <f t="shared" si="17"/>
        <v>0</v>
      </c>
      <c r="P116" s="23">
        <f t="shared" si="18"/>
        <v>0</v>
      </c>
      <c r="Q116" s="24" t="str">
        <f t="shared" si="19"/>
        <v/>
      </c>
      <c r="R116" s="25" t="str">
        <f t="shared" si="20"/>
        <v>STOCKOUT</v>
      </c>
      <c r="S116" s="25" t="str">
        <f t="shared" si="21"/>
        <v>N/A</v>
      </c>
      <c r="T116" s="18"/>
    </row>
    <row r="117" spans="1:20" ht="16.5" customHeight="1" x14ac:dyDescent="0.35">
      <c r="A117" s="28" t="str">
        <f>IF(JAN_26!A117="","",JAN_26!A117)</f>
        <v>ferrous sulfate</v>
      </c>
      <c r="B117" s="28" t="str">
        <f>IF(JAN_26!B117="","",JAN_26!B117)</f>
        <v>tab</v>
      </c>
      <c r="C117" s="15">
        <f>IF(JAN_26!C117="","",JAN_26!C117)</f>
        <v>10</v>
      </c>
      <c r="D117" s="15">
        <f>IF(NOV_26!A117="","",NOV_26!F117)</f>
        <v>0</v>
      </c>
      <c r="E117" s="19"/>
      <c r="F117" s="15">
        <f t="shared" si="11"/>
        <v>0</v>
      </c>
      <c r="G117" s="19"/>
      <c r="H117" s="19"/>
      <c r="I117" s="15">
        <f t="shared" si="12"/>
        <v>0</v>
      </c>
      <c r="J117" s="15" t="str">
        <f t="shared" si="13"/>
        <v/>
      </c>
      <c r="K117" s="15">
        <f t="shared" si="14"/>
        <v>0</v>
      </c>
      <c r="L117" s="15">
        <f t="shared" si="15"/>
        <v>0</v>
      </c>
      <c r="M117" s="20">
        <f>IF(A117="",0,(IF(ISNUMBER(OCT_26!G117),OCT_26!G117,0)+IF(ISNUMBER(NOV_26!G117),NOV_26!G117,0)+IF(ISNUMBER(DEC_26!G117),DEC_26!G117,0))/3)</f>
        <v>0</v>
      </c>
      <c r="N117" s="20">
        <f t="shared" si="16"/>
        <v>0</v>
      </c>
      <c r="O117" s="20">
        <f t="shared" si="17"/>
        <v>0</v>
      </c>
      <c r="P117" s="20">
        <f t="shared" si="18"/>
        <v>0</v>
      </c>
      <c r="Q117" s="21" t="str">
        <f t="shared" si="19"/>
        <v/>
      </c>
      <c r="R117" s="22" t="str">
        <f t="shared" si="20"/>
        <v>STOCKOUT</v>
      </c>
      <c r="S117" s="22" t="str">
        <f t="shared" si="21"/>
        <v>N/A</v>
      </c>
      <c r="T117" s="18"/>
    </row>
    <row r="118" spans="1:20" ht="16.5" customHeight="1" x14ac:dyDescent="0.35">
      <c r="A118" s="29" t="str">
        <f>IF(JAN_26!A118="","",JAN_26!A118)</f>
        <v>files</v>
      </c>
      <c r="B118" s="29" t="str">
        <f>IF(JAN_26!B118="","",JAN_26!B118)</f>
        <v>item</v>
      </c>
      <c r="C118" s="16">
        <f>IF(JAN_26!C118="","",JAN_26!C118)</f>
        <v>1000</v>
      </c>
      <c r="D118" s="16">
        <f>IF(NOV_26!A118="","",NOV_26!F118)</f>
        <v>0</v>
      </c>
      <c r="E118" s="19"/>
      <c r="F118" s="16">
        <f t="shared" si="11"/>
        <v>0</v>
      </c>
      <c r="G118" s="19"/>
      <c r="H118" s="19"/>
      <c r="I118" s="16">
        <f t="shared" si="12"/>
        <v>0</v>
      </c>
      <c r="J118" s="16" t="str">
        <f t="shared" si="13"/>
        <v/>
      </c>
      <c r="K118" s="16">
        <f t="shared" si="14"/>
        <v>0</v>
      </c>
      <c r="L118" s="16">
        <f t="shared" si="15"/>
        <v>0</v>
      </c>
      <c r="M118" s="23">
        <f>IF(A118="",0,(IF(ISNUMBER(OCT_26!G118),OCT_26!G118,0)+IF(ISNUMBER(NOV_26!G118),NOV_26!G118,0)+IF(ISNUMBER(DEC_26!G118),DEC_26!G118,0))/3)</f>
        <v>0</v>
      </c>
      <c r="N118" s="23">
        <f t="shared" si="16"/>
        <v>0</v>
      </c>
      <c r="O118" s="23">
        <f t="shared" si="17"/>
        <v>0</v>
      </c>
      <c r="P118" s="23">
        <f t="shared" si="18"/>
        <v>0</v>
      </c>
      <c r="Q118" s="24" t="str">
        <f t="shared" si="19"/>
        <v/>
      </c>
      <c r="R118" s="25" t="str">
        <f t="shared" si="20"/>
        <v>STOCKOUT</v>
      </c>
      <c r="S118" s="25" t="str">
        <f t="shared" si="21"/>
        <v>N/A</v>
      </c>
      <c r="T118" s="18"/>
    </row>
    <row r="119" spans="1:20" ht="16.5" customHeight="1" x14ac:dyDescent="0.35">
      <c r="A119" s="28" t="str">
        <f>IF(JAN_26!A119="","",JAN_26!A119)</f>
        <v>Fluconazole 200mg</v>
      </c>
      <c r="B119" s="28" t="str">
        <f>IF(JAN_26!B119="","",JAN_26!B119)</f>
        <v>tablet</v>
      </c>
      <c r="C119" s="15">
        <f>IF(JAN_26!C119="","",JAN_26!C119)</f>
        <v>400</v>
      </c>
      <c r="D119" s="15">
        <f>IF(NOV_26!A119="","",NOV_26!F119)</f>
        <v>0</v>
      </c>
      <c r="E119" s="19"/>
      <c r="F119" s="15">
        <f t="shared" si="11"/>
        <v>0</v>
      </c>
      <c r="G119" s="19"/>
      <c r="H119" s="19"/>
      <c r="I119" s="15">
        <f t="shared" si="12"/>
        <v>0</v>
      </c>
      <c r="J119" s="15" t="str">
        <f t="shared" si="13"/>
        <v/>
      </c>
      <c r="K119" s="15">
        <f t="shared" si="14"/>
        <v>0</v>
      </c>
      <c r="L119" s="15">
        <f t="shared" si="15"/>
        <v>0</v>
      </c>
      <c r="M119" s="20">
        <f>IF(A119="",0,(IF(ISNUMBER(OCT_26!G119),OCT_26!G119,0)+IF(ISNUMBER(NOV_26!G119),NOV_26!G119,0)+IF(ISNUMBER(DEC_26!G119),DEC_26!G119,0))/3)</f>
        <v>0</v>
      </c>
      <c r="N119" s="20">
        <f t="shared" si="16"/>
        <v>0</v>
      </c>
      <c r="O119" s="20">
        <f t="shared" si="17"/>
        <v>0</v>
      </c>
      <c r="P119" s="20">
        <f t="shared" si="18"/>
        <v>0</v>
      </c>
      <c r="Q119" s="21" t="str">
        <f t="shared" si="19"/>
        <v/>
      </c>
      <c r="R119" s="22" t="str">
        <f t="shared" si="20"/>
        <v>STOCKOUT</v>
      </c>
      <c r="S119" s="22" t="str">
        <f t="shared" si="21"/>
        <v>N/A</v>
      </c>
      <c r="T119" s="18"/>
    </row>
    <row r="120" spans="1:20" ht="16.5" customHeight="1" x14ac:dyDescent="0.35">
      <c r="A120" s="29" t="str">
        <f>IF(JAN_26!A120="","",JAN_26!A120)</f>
        <v>Fluconazole syrup</v>
      </c>
      <c r="B120" s="29" t="str">
        <f>IF(JAN_26!B120="","",JAN_26!B120)</f>
        <v>syrup</v>
      </c>
      <c r="C120" s="16">
        <f>IF(JAN_26!C120="","",JAN_26!C120)</f>
        <v>2150</v>
      </c>
      <c r="D120" s="16">
        <f>IF(NOV_26!A120="","",NOV_26!F120)</f>
        <v>0</v>
      </c>
      <c r="E120" s="19"/>
      <c r="F120" s="16">
        <f t="shared" si="11"/>
        <v>0</v>
      </c>
      <c r="G120" s="19"/>
      <c r="H120" s="19"/>
      <c r="I120" s="16">
        <f t="shared" si="12"/>
        <v>0</v>
      </c>
      <c r="J120" s="16" t="str">
        <f t="shared" si="13"/>
        <v/>
      </c>
      <c r="K120" s="16">
        <f t="shared" si="14"/>
        <v>0</v>
      </c>
      <c r="L120" s="16">
        <f t="shared" si="15"/>
        <v>0</v>
      </c>
      <c r="M120" s="23">
        <f>IF(A120="",0,(IF(ISNUMBER(OCT_26!G120),OCT_26!G120,0)+IF(ISNUMBER(NOV_26!G120),NOV_26!G120,0)+IF(ISNUMBER(DEC_26!G120),DEC_26!G120,0))/3)</f>
        <v>0</v>
      </c>
      <c r="N120" s="23">
        <f t="shared" si="16"/>
        <v>0</v>
      </c>
      <c r="O120" s="23">
        <f t="shared" si="17"/>
        <v>0</v>
      </c>
      <c r="P120" s="23">
        <f t="shared" si="18"/>
        <v>0</v>
      </c>
      <c r="Q120" s="24" t="str">
        <f t="shared" si="19"/>
        <v/>
      </c>
      <c r="R120" s="25" t="str">
        <f t="shared" si="20"/>
        <v>STOCKOUT</v>
      </c>
      <c r="S120" s="25" t="str">
        <f t="shared" si="21"/>
        <v>N/A</v>
      </c>
      <c r="T120" s="18"/>
    </row>
    <row r="121" spans="1:20" ht="16.5" customHeight="1" x14ac:dyDescent="0.35">
      <c r="A121" s="28" t="str">
        <f>IF(JAN_26!A121="","",JAN_26!A121)</f>
        <v>Frusemide injection</v>
      </c>
      <c r="B121" s="28" t="str">
        <f>IF(JAN_26!B121="","",JAN_26!B121)</f>
        <v>amp</v>
      </c>
      <c r="C121" s="15">
        <f>IF(JAN_26!C121="","",JAN_26!C121)</f>
        <v>100</v>
      </c>
      <c r="D121" s="15">
        <f>IF(NOV_26!A121="","",NOV_26!F121)</f>
        <v>100</v>
      </c>
      <c r="E121" s="19"/>
      <c r="F121" s="15">
        <f t="shared" si="11"/>
        <v>100</v>
      </c>
      <c r="G121" s="19"/>
      <c r="H121" s="19"/>
      <c r="I121" s="15">
        <f t="shared" si="12"/>
        <v>0</v>
      </c>
      <c r="J121" s="15" t="str">
        <f t="shared" si="13"/>
        <v/>
      </c>
      <c r="K121" s="15">
        <f t="shared" si="14"/>
        <v>0</v>
      </c>
      <c r="L121" s="15">
        <f t="shared" si="15"/>
        <v>10000</v>
      </c>
      <c r="M121" s="20">
        <f>IF(A121="",0,(IF(ISNUMBER(OCT_26!G121),OCT_26!G121,0)+IF(ISNUMBER(NOV_26!G121),NOV_26!G121,0)+IF(ISNUMBER(DEC_26!G121),DEC_26!G121,0))/3)</f>
        <v>0</v>
      </c>
      <c r="N121" s="20">
        <f t="shared" si="16"/>
        <v>0</v>
      </c>
      <c r="O121" s="20">
        <f t="shared" si="17"/>
        <v>0</v>
      </c>
      <c r="P121" s="20">
        <f t="shared" si="18"/>
        <v>0</v>
      </c>
      <c r="Q121" s="21" t="str">
        <f t="shared" si="19"/>
        <v/>
      </c>
      <c r="R121" s="22" t="str">
        <f t="shared" si="20"/>
        <v>OVERSTOCK</v>
      </c>
      <c r="S121" s="22" t="str">
        <f t="shared" si="21"/>
        <v>N/A</v>
      </c>
      <c r="T121" s="18"/>
    </row>
    <row r="122" spans="1:20" ht="16.5" customHeight="1" x14ac:dyDescent="0.35">
      <c r="A122" s="29" t="str">
        <f>IF(JAN_26!A122="","",JAN_26!A122)</f>
        <v>Frusemide tablets</v>
      </c>
      <c r="B122" s="29" t="str">
        <f>IF(JAN_26!B122="","",JAN_26!B122)</f>
        <v>tablet</v>
      </c>
      <c r="C122" s="16">
        <f>IF(JAN_26!C122="","",JAN_26!C122)</f>
        <v>10</v>
      </c>
      <c r="D122" s="16">
        <f>IF(NOV_26!A122="","",NOV_26!F122)</f>
        <v>300</v>
      </c>
      <c r="E122" s="19"/>
      <c r="F122" s="16">
        <f t="shared" si="11"/>
        <v>300</v>
      </c>
      <c r="G122" s="19"/>
      <c r="H122" s="19"/>
      <c r="I122" s="16">
        <f t="shared" si="12"/>
        <v>0</v>
      </c>
      <c r="J122" s="16" t="str">
        <f t="shared" si="13"/>
        <v/>
      </c>
      <c r="K122" s="16">
        <f t="shared" si="14"/>
        <v>0</v>
      </c>
      <c r="L122" s="16">
        <f t="shared" si="15"/>
        <v>3000</v>
      </c>
      <c r="M122" s="23">
        <f>IF(A122="",0,(IF(ISNUMBER(OCT_26!G122),OCT_26!G122,0)+IF(ISNUMBER(NOV_26!G122),NOV_26!G122,0)+IF(ISNUMBER(DEC_26!G122),DEC_26!G122,0))/3)</f>
        <v>0</v>
      </c>
      <c r="N122" s="23">
        <f t="shared" si="16"/>
        <v>0</v>
      </c>
      <c r="O122" s="23">
        <f t="shared" si="17"/>
        <v>0</v>
      </c>
      <c r="P122" s="23">
        <f t="shared" si="18"/>
        <v>0</v>
      </c>
      <c r="Q122" s="24" t="str">
        <f t="shared" si="19"/>
        <v/>
      </c>
      <c r="R122" s="25" t="str">
        <f t="shared" si="20"/>
        <v>OVERSTOCK</v>
      </c>
      <c r="S122" s="25" t="str">
        <f t="shared" si="21"/>
        <v>N/A</v>
      </c>
      <c r="T122" s="18"/>
    </row>
    <row r="123" spans="1:20" ht="16.5" customHeight="1" x14ac:dyDescent="0.35">
      <c r="A123" s="28" t="str">
        <f>IF(JAN_26!A123="","",JAN_26!A123)</f>
        <v>G- tablets</v>
      </c>
      <c r="B123" s="28" t="str">
        <f>IF(JAN_26!B123="","",JAN_26!B123)</f>
        <v>tablet</v>
      </c>
      <c r="C123" s="15">
        <f>IF(JAN_26!C123="","",JAN_26!C123)</f>
        <v>15</v>
      </c>
      <c r="D123" s="15">
        <f>IF(NOV_26!A123="","",NOV_26!F123)</f>
        <v>0</v>
      </c>
      <c r="E123" s="19"/>
      <c r="F123" s="15">
        <f t="shared" si="11"/>
        <v>0</v>
      </c>
      <c r="G123" s="19"/>
      <c r="H123" s="19"/>
      <c r="I123" s="15">
        <f t="shared" si="12"/>
        <v>0</v>
      </c>
      <c r="J123" s="15" t="str">
        <f t="shared" si="13"/>
        <v/>
      </c>
      <c r="K123" s="15">
        <f t="shared" si="14"/>
        <v>0</v>
      </c>
      <c r="L123" s="15">
        <f t="shared" si="15"/>
        <v>0</v>
      </c>
      <c r="M123" s="20">
        <f>IF(A123="",0,(IF(ISNUMBER(OCT_26!G123),OCT_26!G123,0)+IF(ISNUMBER(NOV_26!G123),NOV_26!G123,0)+IF(ISNUMBER(DEC_26!G123),DEC_26!G123,0))/3)</f>
        <v>0</v>
      </c>
      <c r="N123" s="20">
        <f t="shared" si="16"/>
        <v>0</v>
      </c>
      <c r="O123" s="20">
        <f t="shared" si="17"/>
        <v>0</v>
      </c>
      <c r="P123" s="20">
        <f t="shared" si="18"/>
        <v>0</v>
      </c>
      <c r="Q123" s="21" t="str">
        <f t="shared" si="19"/>
        <v/>
      </c>
      <c r="R123" s="22" t="str">
        <f t="shared" si="20"/>
        <v>STOCKOUT</v>
      </c>
      <c r="S123" s="22" t="str">
        <f t="shared" si="21"/>
        <v>N/A</v>
      </c>
      <c r="T123" s="18"/>
    </row>
    <row r="124" spans="1:20" ht="16.5" customHeight="1" x14ac:dyDescent="0.35">
      <c r="A124" s="29" t="str">
        <f>IF(JAN_26!A124="","",JAN_26!A124)</f>
        <v>gastrokit</v>
      </c>
      <c r="B124" s="29" t="str">
        <f>IF(JAN_26!B124="","",JAN_26!B124)</f>
        <v>tablet</v>
      </c>
      <c r="C124" s="16">
        <f>IF(JAN_26!C124="","",JAN_26!C124)</f>
        <v>1150</v>
      </c>
      <c r="D124" s="16">
        <f>IF(NOV_26!A124="","",NOV_26!F124)</f>
        <v>0</v>
      </c>
      <c r="E124" s="19"/>
      <c r="F124" s="16">
        <f t="shared" si="11"/>
        <v>0</v>
      </c>
      <c r="G124" s="19"/>
      <c r="H124" s="19"/>
      <c r="I124" s="16">
        <f t="shared" si="12"/>
        <v>0</v>
      </c>
      <c r="J124" s="16" t="str">
        <f t="shared" si="13"/>
        <v/>
      </c>
      <c r="K124" s="16">
        <f t="shared" si="14"/>
        <v>0</v>
      </c>
      <c r="L124" s="16">
        <f t="shared" si="15"/>
        <v>0</v>
      </c>
      <c r="M124" s="23">
        <f>IF(A124="",0,(IF(ISNUMBER(OCT_26!G124),OCT_26!G124,0)+IF(ISNUMBER(NOV_26!G124),NOV_26!G124,0)+IF(ISNUMBER(DEC_26!G124),DEC_26!G124,0))/3)</f>
        <v>0</v>
      </c>
      <c r="N124" s="23">
        <f t="shared" si="16"/>
        <v>0</v>
      </c>
      <c r="O124" s="23">
        <f t="shared" si="17"/>
        <v>0</v>
      </c>
      <c r="P124" s="23">
        <f t="shared" si="18"/>
        <v>0</v>
      </c>
      <c r="Q124" s="24" t="str">
        <f t="shared" si="19"/>
        <v/>
      </c>
      <c r="R124" s="25" t="str">
        <f t="shared" si="20"/>
        <v>STOCKOUT</v>
      </c>
      <c r="S124" s="25" t="str">
        <f t="shared" si="21"/>
        <v>N/A</v>
      </c>
      <c r="T124" s="18"/>
    </row>
    <row r="125" spans="1:20" ht="16.5" customHeight="1" x14ac:dyDescent="0.35">
      <c r="A125" s="28" t="str">
        <f>IF(JAN_26!A125="","",JAN_26!A125)</f>
        <v>Genta (250mg)</v>
      </c>
      <c r="B125" s="28" t="str">
        <f>IF(JAN_26!B125="","",JAN_26!B125)</f>
        <v>amp</v>
      </c>
      <c r="C125" s="15">
        <f>IF(JAN_26!C125="","",JAN_26!C125)</f>
        <v>250</v>
      </c>
      <c r="D125" s="15">
        <f>IF(NOV_26!A125="","",NOV_26!F125)</f>
        <v>0</v>
      </c>
      <c r="E125" s="19"/>
      <c r="F125" s="15">
        <f t="shared" si="11"/>
        <v>0</v>
      </c>
      <c r="G125" s="19"/>
      <c r="H125" s="19"/>
      <c r="I125" s="15">
        <f t="shared" si="12"/>
        <v>0</v>
      </c>
      <c r="J125" s="15" t="str">
        <f t="shared" si="13"/>
        <v/>
      </c>
      <c r="K125" s="15">
        <f t="shared" si="14"/>
        <v>0</v>
      </c>
      <c r="L125" s="15">
        <f t="shared" si="15"/>
        <v>0</v>
      </c>
      <c r="M125" s="20">
        <f>IF(A125="",0,(IF(ISNUMBER(OCT_26!G125),OCT_26!G125,0)+IF(ISNUMBER(NOV_26!G125),NOV_26!G125,0)+IF(ISNUMBER(DEC_26!G125),DEC_26!G125,0))/3)</f>
        <v>0</v>
      </c>
      <c r="N125" s="20">
        <f t="shared" si="16"/>
        <v>0</v>
      </c>
      <c r="O125" s="20">
        <f t="shared" si="17"/>
        <v>0</v>
      </c>
      <c r="P125" s="20">
        <f t="shared" si="18"/>
        <v>0</v>
      </c>
      <c r="Q125" s="21" t="str">
        <f t="shared" si="19"/>
        <v/>
      </c>
      <c r="R125" s="22" t="str">
        <f t="shared" si="20"/>
        <v>STOCKOUT</v>
      </c>
      <c r="S125" s="22" t="str">
        <f t="shared" si="21"/>
        <v>N/A</v>
      </c>
      <c r="T125" s="18"/>
    </row>
    <row r="126" spans="1:20" ht="16.5" customHeight="1" x14ac:dyDescent="0.35">
      <c r="A126" s="29" t="str">
        <f>IF(JAN_26!A126="","",JAN_26!A126)</f>
        <v>genta eydrop</v>
      </c>
      <c r="B126" s="29" t="str">
        <f>IF(JAN_26!B126="","",JAN_26!B126)</f>
        <v>syrup</v>
      </c>
      <c r="C126" s="16">
        <f>IF(JAN_26!C126="","",JAN_26!C126)</f>
        <v>500</v>
      </c>
      <c r="D126" s="16">
        <f>IF(NOV_26!A126="","",NOV_26!F126)</f>
        <v>0</v>
      </c>
      <c r="E126" s="19"/>
      <c r="F126" s="16">
        <f t="shared" si="11"/>
        <v>0</v>
      </c>
      <c r="G126" s="19"/>
      <c r="H126" s="19"/>
      <c r="I126" s="16">
        <f t="shared" si="12"/>
        <v>0</v>
      </c>
      <c r="J126" s="16" t="str">
        <f t="shared" si="13"/>
        <v/>
      </c>
      <c r="K126" s="16">
        <f t="shared" si="14"/>
        <v>0</v>
      </c>
      <c r="L126" s="16">
        <f t="shared" si="15"/>
        <v>0</v>
      </c>
      <c r="M126" s="23">
        <f>IF(A126="",0,(IF(ISNUMBER(OCT_26!G126),OCT_26!G126,0)+IF(ISNUMBER(NOV_26!G126),NOV_26!G126,0)+IF(ISNUMBER(DEC_26!G126),DEC_26!G126,0))/3)</f>
        <v>0</v>
      </c>
      <c r="N126" s="23">
        <f t="shared" si="16"/>
        <v>0</v>
      </c>
      <c r="O126" s="23">
        <f t="shared" si="17"/>
        <v>0</v>
      </c>
      <c r="P126" s="23">
        <f t="shared" si="18"/>
        <v>0</v>
      </c>
      <c r="Q126" s="24" t="str">
        <f t="shared" si="19"/>
        <v/>
      </c>
      <c r="R126" s="25" t="str">
        <f t="shared" si="20"/>
        <v>STOCKOUT</v>
      </c>
      <c r="S126" s="25" t="str">
        <f t="shared" si="21"/>
        <v>N/A</v>
      </c>
      <c r="T126" s="18"/>
    </row>
    <row r="127" spans="1:20" ht="16.5" customHeight="1" x14ac:dyDescent="0.35">
      <c r="A127" s="28" t="str">
        <f>IF(JAN_26!A127="","",JAN_26!A127)</f>
        <v>Gentamycine Injection</v>
      </c>
      <c r="B127" s="28" t="str">
        <f>IF(JAN_26!B127="","",JAN_26!B127)</f>
        <v>amp</v>
      </c>
      <c r="C127" s="15">
        <f>IF(JAN_26!C127="","",JAN_26!C127)</f>
        <v>200</v>
      </c>
      <c r="D127" s="15">
        <f>IF(NOV_26!A127="","",NOV_26!F127)</f>
        <v>355</v>
      </c>
      <c r="E127" s="19"/>
      <c r="F127" s="15">
        <f t="shared" si="11"/>
        <v>355</v>
      </c>
      <c r="G127" s="19"/>
      <c r="H127" s="19"/>
      <c r="I127" s="15">
        <f t="shared" si="12"/>
        <v>0</v>
      </c>
      <c r="J127" s="15" t="str">
        <f t="shared" si="13"/>
        <v/>
      </c>
      <c r="K127" s="15">
        <f t="shared" si="14"/>
        <v>0</v>
      </c>
      <c r="L127" s="15">
        <f t="shared" si="15"/>
        <v>71000</v>
      </c>
      <c r="M127" s="20">
        <f>IF(A127="",0,(IF(ISNUMBER(OCT_26!G127),OCT_26!G127,0)+IF(ISNUMBER(NOV_26!G127),NOV_26!G127,0)+IF(ISNUMBER(DEC_26!G127),DEC_26!G127,0))/3)</f>
        <v>0</v>
      </c>
      <c r="N127" s="20">
        <f t="shared" si="16"/>
        <v>0</v>
      </c>
      <c r="O127" s="20">
        <f t="shared" si="17"/>
        <v>0</v>
      </c>
      <c r="P127" s="20">
        <f t="shared" si="18"/>
        <v>0</v>
      </c>
      <c r="Q127" s="21" t="str">
        <f t="shared" si="19"/>
        <v/>
      </c>
      <c r="R127" s="22" t="str">
        <f t="shared" si="20"/>
        <v>OVERSTOCK</v>
      </c>
      <c r="S127" s="22" t="str">
        <f t="shared" si="21"/>
        <v>N/A</v>
      </c>
      <c r="T127" s="18"/>
    </row>
    <row r="128" spans="1:20" ht="16.5" customHeight="1" x14ac:dyDescent="0.35">
      <c r="A128" s="29" t="str">
        <f>IF(JAN_26!A128="","",JAN_26!A128)</f>
        <v>Gentian violet</v>
      </c>
      <c r="B128" s="29" t="str">
        <f>IF(JAN_26!B128="","",JAN_26!B128)</f>
        <v>bottle</v>
      </c>
      <c r="C128" s="16">
        <f>IF(JAN_26!C128="","",JAN_26!C128)</f>
        <v>1000</v>
      </c>
      <c r="D128" s="16">
        <f>IF(NOV_26!A128="","",NOV_26!F128)</f>
        <v>0</v>
      </c>
      <c r="E128" s="19"/>
      <c r="F128" s="16">
        <f t="shared" si="11"/>
        <v>0</v>
      </c>
      <c r="G128" s="19"/>
      <c r="H128" s="19"/>
      <c r="I128" s="16">
        <f t="shared" si="12"/>
        <v>0</v>
      </c>
      <c r="J128" s="16" t="str">
        <f t="shared" si="13"/>
        <v/>
      </c>
      <c r="K128" s="16">
        <f t="shared" si="14"/>
        <v>0</v>
      </c>
      <c r="L128" s="16">
        <f t="shared" si="15"/>
        <v>0</v>
      </c>
      <c r="M128" s="23">
        <f>IF(A128="",0,(IF(ISNUMBER(OCT_26!G128),OCT_26!G128,0)+IF(ISNUMBER(NOV_26!G128),NOV_26!G128,0)+IF(ISNUMBER(DEC_26!G128),DEC_26!G128,0))/3)</f>
        <v>0</v>
      </c>
      <c r="N128" s="23">
        <f t="shared" si="16"/>
        <v>0</v>
      </c>
      <c r="O128" s="23">
        <f t="shared" si="17"/>
        <v>0</v>
      </c>
      <c r="P128" s="23">
        <f t="shared" si="18"/>
        <v>0</v>
      </c>
      <c r="Q128" s="24" t="str">
        <f t="shared" si="19"/>
        <v/>
      </c>
      <c r="R128" s="25" t="str">
        <f t="shared" si="20"/>
        <v>STOCKOUT</v>
      </c>
      <c r="S128" s="25" t="str">
        <f t="shared" si="21"/>
        <v>N/A</v>
      </c>
      <c r="T128" s="18"/>
    </row>
    <row r="129" spans="1:20" ht="16.5" customHeight="1" x14ac:dyDescent="0.35">
      <c r="A129" s="28" t="str">
        <f>IF(JAN_26!A129="","",JAN_26!A129)</f>
        <v>Glibenclamide</v>
      </c>
      <c r="B129" s="28" t="str">
        <f>IF(JAN_26!B129="","",JAN_26!B129)</f>
        <v>tab</v>
      </c>
      <c r="C129" s="15">
        <f>IF(JAN_26!C129="","",JAN_26!C129)</f>
        <v>10</v>
      </c>
      <c r="D129" s="15">
        <f>IF(NOV_26!A129="","",NOV_26!F129)</f>
        <v>100</v>
      </c>
      <c r="E129" s="19"/>
      <c r="F129" s="15">
        <f t="shared" si="11"/>
        <v>100</v>
      </c>
      <c r="G129" s="19"/>
      <c r="H129" s="19"/>
      <c r="I129" s="15">
        <f t="shared" si="12"/>
        <v>0</v>
      </c>
      <c r="J129" s="15" t="str">
        <f t="shared" si="13"/>
        <v/>
      </c>
      <c r="K129" s="15">
        <f t="shared" si="14"/>
        <v>0</v>
      </c>
      <c r="L129" s="15">
        <f t="shared" si="15"/>
        <v>1000</v>
      </c>
      <c r="M129" s="20">
        <f>IF(A129="",0,(IF(ISNUMBER(OCT_26!G129),OCT_26!G129,0)+IF(ISNUMBER(NOV_26!G129),NOV_26!G129,0)+IF(ISNUMBER(DEC_26!G129),DEC_26!G129,0))/3)</f>
        <v>0</v>
      </c>
      <c r="N129" s="20">
        <f t="shared" si="16"/>
        <v>0</v>
      </c>
      <c r="O129" s="20">
        <f t="shared" si="17"/>
        <v>0</v>
      </c>
      <c r="P129" s="20">
        <f t="shared" si="18"/>
        <v>0</v>
      </c>
      <c r="Q129" s="21" t="str">
        <f t="shared" si="19"/>
        <v/>
      </c>
      <c r="R129" s="22" t="str">
        <f t="shared" si="20"/>
        <v>OVERSTOCK</v>
      </c>
      <c r="S129" s="22" t="str">
        <f t="shared" si="21"/>
        <v>N/A</v>
      </c>
      <c r="T129" s="18"/>
    </row>
    <row r="130" spans="1:20" ht="16.5" customHeight="1" x14ac:dyDescent="0.35">
      <c r="A130" s="29" t="str">
        <f>IF(JAN_26!A130="","",JAN_26!A130)</f>
        <v>Glocuse 10%</v>
      </c>
      <c r="B130" s="29" t="str">
        <f>IF(JAN_26!B130="","",JAN_26!B130)</f>
        <v>Item</v>
      </c>
      <c r="C130" s="16">
        <f>IF(JAN_26!C130="","",JAN_26!C130)</f>
        <v>1000</v>
      </c>
      <c r="D130" s="16">
        <f>IF(NOV_26!A130="","",NOV_26!F130)</f>
        <v>10</v>
      </c>
      <c r="E130" s="19"/>
      <c r="F130" s="16">
        <f t="shared" si="11"/>
        <v>10</v>
      </c>
      <c r="G130" s="19"/>
      <c r="H130" s="19"/>
      <c r="I130" s="16">
        <f t="shared" si="12"/>
        <v>0</v>
      </c>
      <c r="J130" s="16" t="str">
        <f t="shared" si="13"/>
        <v/>
      </c>
      <c r="K130" s="16">
        <f t="shared" si="14"/>
        <v>0</v>
      </c>
      <c r="L130" s="16">
        <f t="shared" si="15"/>
        <v>10000</v>
      </c>
      <c r="M130" s="23">
        <f>IF(A130="",0,(IF(ISNUMBER(OCT_26!G130),OCT_26!G130,0)+IF(ISNUMBER(NOV_26!G130),NOV_26!G130,0)+IF(ISNUMBER(DEC_26!G130),DEC_26!G130,0))/3)</f>
        <v>0</v>
      </c>
      <c r="N130" s="23">
        <f t="shared" si="16"/>
        <v>0</v>
      </c>
      <c r="O130" s="23">
        <f t="shared" si="17"/>
        <v>0</v>
      </c>
      <c r="P130" s="23">
        <f t="shared" si="18"/>
        <v>0</v>
      </c>
      <c r="Q130" s="24" t="str">
        <f t="shared" si="19"/>
        <v/>
      </c>
      <c r="R130" s="25" t="str">
        <f t="shared" si="20"/>
        <v>OVERSTOCK</v>
      </c>
      <c r="S130" s="25" t="str">
        <f t="shared" si="21"/>
        <v>N/A</v>
      </c>
      <c r="T130" s="18"/>
    </row>
    <row r="131" spans="1:20" ht="16.5" customHeight="1" x14ac:dyDescent="0.35">
      <c r="A131" s="28" t="str">
        <f>IF(JAN_26!A131="","",JAN_26!A131)</f>
        <v>Glovessterile size 7.5 (pair)</v>
      </c>
      <c r="B131" s="28" t="str">
        <f>IF(JAN_26!B131="","",JAN_26!B131)</f>
        <v>pair/piece</v>
      </c>
      <c r="C131" s="15">
        <f>IF(JAN_26!C131="","",JAN_26!C131)</f>
        <v>300</v>
      </c>
      <c r="D131" s="15">
        <f>IF(NOV_26!A131="","",NOV_26!F131)</f>
        <v>123</v>
      </c>
      <c r="E131" s="19"/>
      <c r="F131" s="15">
        <f t="shared" ref="F131:F194" si="22">IF(A131="","",D131+IF(ISNUMBER(E131),E131,0)-IF(ISNUMBER(G131),G131,0))</f>
        <v>123</v>
      </c>
      <c r="G131" s="19"/>
      <c r="H131" s="19"/>
      <c r="I131" s="15">
        <f t="shared" ref="I131:I194" si="23">IF(AND(ISNUMBER(G131),ISNUMBER(C131)),G131*C131,0)</f>
        <v>0</v>
      </c>
      <c r="J131" s="15" t="str">
        <f t="shared" ref="J131:J194" si="24">IF(AND(ISNUMBER(G131),ISNUMBER(H131)),H131-I131,"")</f>
        <v/>
      </c>
      <c r="K131" s="15">
        <f t="shared" ref="K131:K194" si="25">IF(OR(A131="",M131=0),0,MAX(O131-F131,0))</f>
        <v>0</v>
      </c>
      <c r="L131" s="15">
        <f t="shared" ref="L131:L194" si="26">IF(AND(ISNUMBER(C131),ISNUMBER(F131)),F131*C131,0)</f>
        <v>36900</v>
      </c>
      <c r="M131" s="20">
        <f>IF(A131="",0,(IF(ISNUMBER(OCT_26!G131),OCT_26!G131,0)+IF(ISNUMBER(NOV_26!G131),NOV_26!G131,0)+IF(ISNUMBER(DEC_26!G131),DEC_26!G131,0))/3)</f>
        <v>0</v>
      </c>
      <c r="N131" s="20">
        <f t="shared" ref="N131:N194" si="27">IF(M131=0,0,M131*Lead_Time_Months)</f>
        <v>0</v>
      </c>
      <c r="O131" s="20">
        <f t="shared" ref="O131:O194" si="28">IF(M131=0,0,M131*Max_Stock_Months)</f>
        <v>0</v>
      </c>
      <c r="P131" s="20">
        <f t="shared" ref="P131:P194" si="29">IF(M131=0,0,M131*Security_Stock_Months)</f>
        <v>0</v>
      </c>
      <c r="Q131" s="21" t="str">
        <f t="shared" ref="Q131:Q194" si="30">IF(OR(A131="",M131=0,F131&lt;=0),"",ROUND(F131/M131,1))</f>
        <v/>
      </c>
      <c r="R131" s="22" t="str">
        <f t="shared" ref="R131:R194" si="31">IF(A131="","",IF(F131&lt;=0,"STOCKOUT",IF(F131&lt;=P131,"LOW STOCK",IF(F131&gt;O131,"OVERSTOCK","ADEQUATE"))))</f>
        <v>OVERSTOCK</v>
      </c>
      <c r="S131" s="22" t="str">
        <f t="shared" ref="S131:S194" si="32">IF(AND(ISNUMBER(G131),ISNUMBER(H131)),IF(J131&gt;=0,"BALANCED","DEFICIT"),"N/A")</f>
        <v>N/A</v>
      </c>
      <c r="T131" s="18"/>
    </row>
    <row r="132" spans="1:20" ht="16.5" customHeight="1" x14ac:dyDescent="0.35">
      <c r="A132" s="29" t="str">
        <f>IF(JAN_26!A132="","",JAN_26!A132)</f>
        <v>Glovessterile size 8 (pair)</v>
      </c>
      <c r="B132" s="29" t="str">
        <f>IF(JAN_26!B132="","",JAN_26!B132)</f>
        <v>pair/piece</v>
      </c>
      <c r="C132" s="16">
        <f>IF(JAN_26!C132="","",JAN_26!C132)</f>
        <v>300</v>
      </c>
      <c r="D132" s="16">
        <f>IF(NOV_26!A132="","",NOV_26!F132)</f>
        <v>100</v>
      </c>
      <c r="E132" s="19"/>
      <c r="F132" s="16">
        <f t="shared" si="22"/>
        <v>100</v>
      </c>
      <c r="G132" s="19"/>
      <c r="H132" s="19"/>
      <c r="I132" s="16">
        <f t="shared" si="23"/>
        <v>0</v>
      </c>
      <c r="J132" s="16" t="str">
        <f t="shared" si="24"/>
        <v/>
      </c>
      <c r="K132" s="16">
        <f t="shared" si="25"/>
        <v>0</v>
      </c>
      <c r="L132" s="16">
        <f t="shared" si="26"/>
        <v>30000</v>
      </c>
      <c r="M132" s="23">
        <f>IF(A132="",0,(IF(ISNUMBER(OCT_26!G132),OCT_26!G132,0)+IF(ISNUMBER(NOV_26!G132),NOV_26!G132,0)+IF(ISNUMBER(DEC_26!G132),DEC_26!G132,0))/3)</f>
        <v>0</v>
      </c>
      <c r="N132" s="23">
        <f t="shared" si="27"/>
        <v>0</v>
      </c>
      <c r="O132" s="23">
        <f t="shared" si="28"/>
        <v>0</v>
      </c>
      <c r="P132" s="23">
        <f t="shared" si="29"/>
        <v>0</v>
      </c>
      <c r="Q132" s="24" t="str">
        <f t="shared" si="30"/>
        <v/>
      </c>
      <c r="R132" s="25" t="str">
        <f t="shared" si="31"/>
        <v>OVERSTOCK</v>
      </c>
      <c r="S132" s="25" t="str">
        <f t="shared" si="32"/>
        <v>N/A</v>
      </c>
      <c r="T132" s="18"/>
    </row>
    <row r="133" spans="1:20" ht="16.5" customHeight="1" x14ac:dyDescent="0.35">
      <c r="A133" s="28" t="str">
        <f>IF(JAN_26!A133="","",JAN_26!A133)</f>
        <v>Glucose 5%</v>
      </c>
      <c r="B133" s="28" t="str">
        <f>IF(JAN_26!B133="","",JAN_26!B133)</f>
        <v>Item</v>
      </c>
      <c r="C133" s="15">
        <f>IF(JAN_26!C133="","",JAN_26!C133)</f>
        <v>1000</v>
      </c>
      <c r="D133" s="15">
        <f>IF(NOV_26!A133="","",NOV_26!F133)</f>
        <v>420</v>
      </c>
      <c r="E133" s="19"/>
      <c r="F133" s="15">
        <f t="shared" si="22"/>
        <v>420</v>
      </c>
      <c r="G133" s="19"/>
      <c r="H133" s="19"/>
      <c r="I133" s="15">
        <f t="shared" si="23"/>
        <v>0</v>
      </c>
      <c r="J133" s="15" t="str">
        <f t="shared" si="24"/>
        <v/>
      </c>
      <c r="K133" s="15">
        <f t="shared" si="25"/>
        <v>0</v>
      </c>
      <c r="L133" s="15">
        <f t="shared" si="26"/>
        <v>420000</v>
      </c>
      <c r="M133" s="20">
        <f>IF(A133="",0,(IF(ISNUMBER(OCT_26!G133),OCT_26!G133,0)+IF(ISNUMBER(NOV_26!G133),NOV_26!G133,0)+IF(ISNUMBER(DEC_26!G133),DEC_26!G133,0))/3)</f>
        <v>0</v>
      </c>
      <c r="N133" s="20">
        <f t="shared" si="27"/>
        <v>0</v>
      </c>
      <c r="O133" s="20">
        <f t="shared" si="28"/>
        <v>0</v>
      </c>
      <c r="P133" s="20">
        <f t="shared" si="29"/>
        <v>0</v>
      </c>
      <c r="Q133" s="21" t="str">
        <f t="shared" si="30"/>
        <v/>
      </c>
      <c r="R133" s="22" t="str">
        <f t="shared" si="31"/>
        <v>OVERSTOCK</v>
      </c>
      <c r="S133" s="22" t="str">
        <f t="shared" si="32"/>
        <v>N/A</v>
      </c>
      <c r="T133" s="18"/>
    </row>
    <row r="134" spans="1:20" ht="16.5" customHeight="1" x14ac:dyDescent="0.35">
      <c r="A134" s="29" t="str">
        <f>IF(JAN_26!A134="","",JAN_26!A134)</f>
        <v>Griseoflovine</v>
      </c>
      <c r="B134" s="29" t="str">
        <f>IF(JAN_26!B134="","",JAN_26!B134)</f>
        <v>tablet</v>
      </c>
      <c r="C134" s="16">
        <f>IF(JAN_26!C134="","",JAN_26!C134)</f>
        <v>50</v>
      </c>
      <c r="D134" s="16">
        <f>IF(NOV_26!A134="","",NOV_26!F134)</f>
        <v>70</v>
      </c>
      <c r="E134" s="19"/>
      <c r="F134" s="16">
        <f t="shared" si="22"/>
        <v>70</v>
      </c>
      <c r="G134" s="19"/>
      <c r="H134" s="19"/>
      <c r="I134" s="16">
        <f t="shared" si="23"/>
        <v>0</v>
      </c>
      <c r="J134" s="16" t="str">
        <f t="shared" si="24"/>
        <v/>
      </c>
      <c r="K134" s="16">
        <f t="shared" si="25"/>
        <v>0</v>
      </c>
      <c r="L134" s="16">
        <f t="shared" si="26"/>
        <v>3500</v>
      </c>
      <c r="M134" s="23">
        <f>IF(A134="",0,(IF(ISNUMBER(OCT_26!G134),OCT_26!G134,0)+IF(ISNUMBER(NOV_26!G134),NOV_26!G134,0)+IF(ISNUMBER(DEC_26!G134),DEC_26!G134,0))/3)</f>
        <v>0</v>
      </c>
      <c r="N134" s="23">
        <f t="shared" si="27"/>
        <v>0</v>
      </c>
      <c r="O134" s="23">
        <f t="shared" si="28"/>
        <v>0</v>
      </c>
      <c r="P134" s="23">
        <f t="shared" si="29"/>
        <v>0</v>
      </c>
      <c r="Q134" s="24" t="str">
        <f t="shared" si="30"/>
        <v/>
      </c>
      <c r="R134" s="25" t="str">
        <f t="shared" si="31"/>
        <v>OVERSTOCK</v>
      </c>
      <c r="S134" s="25" t="str">
        <f t="shared" si="32"/>
        <v>N/A</v>
      </c>
      <c r="T134" s="18"/>
    </row>
    <row r="135" spans="1:20" ht="16.5" customHeight="1" x14ac:dyDescent="0.35">
      <c r="A135" s="28" t="str">
        <f>IF(JAN_26!A135="","",JAN_26!A135)</f>
        <v>guaze</v>
      </c>
      <c r="B135" s="28" t="str">
        <f>IF(JAN_26!B135="","",JAN_26!B135)</f>
        <v>item</v>
      </c>
      <c r="C135" s="15">
        <f>IF(JAN_26!C135="","",JAN_26!C135)</f>
        <v>100</v>
      </c>
      <c r="D135" s="15">
        <f>IF(NOV_26!A135="","",NOV_26!F135)</f>
        <v>0</v>
      </c>
      <c r="E135" s="19"/>
      <c r="F135" s="15">
        <f t="shared" si="22"/>
        <v>0</v>
      </c>
      <c r="G135" s="19"/>
      <c r="H135" s="19"/>
      <c r="I135" s="15">
        <f t="shared" si="23"/>
        <v>0</v>
      </c>
      <c r="J135" s="15" t="str">
        <f t="shared" si="24"/>
        <v/>
      </c>
      <c r="K135" s="15">
        <f t="shared" si="25"/>
        <v>0</v>
      </c>
      <c r="L135" s="15">
        <f t="shared" si="26"/>
        <v>0</v>
      </c>
      <c r="M135" s="20">
        <f>IF(A135="",0,(IF(ISNUMBER(OCT_26!G135),OCT_26!G135,0)+IF(ISNUMBER(NOV_26!G135),NOV_26!G135,0)+IF(ISNUMBER(DEC_26!G135),DEC_26!G135,0))/3)</f>
        <v>0</v>
      </c>
      <c r="N135" s="20">
        <f t="shared" si="27"/>
        <v>0</v>
      </c>
      <c r="O135" s="20">
        <f t="shared" si="28"/>
        <v>0</v>
      </c>
      <c r="P135" s="20">
        <f t="shared" si="29"/>
        <v>0</v>
      </c>
      <c r="Q135" s="21" t="str">
        <f t="shared" si="30"/>
        <v/>
      </c>
      <c r="R135" s="22" t="str">
        <f t="shared" si="31"/>
        <v>STOCKOUT</v>
      </c>
      <c r="S135" s="22" t="str">
        <f t="shared" si="32"/>
        <v>N/A</v>
      </c>
      <c r="T135" s="18"/>
    </row>
    <row r="136" spans="1:20" ht="16.5" customHeight="1" x14ac:dyDescent="0.35">
      <c r="A136" s="29" t="str">
        <f>IF(JAN_26!A136="","",JAN_26!A136)</f>
        <v>GYNANFORT</v>
      </c>
      <c r="B136" s="29" t="str">
        <f>IF(JAN_26!B136="","",JAN_26!B136)</f>
        <v>Ovule</v>
      </c>
      <c r="C136" s="16">
        <f>IF(JAN_26!C136="","",JAN_26!C136)</f>
        <v>350</v>
      </c>
      <c r="D136" s="16">
        <f>IF(NOV_26!A136="","",NOV_26!F136)</f>
        <v>0</v>
      </c>
      <c r="E136" s="19"/>
      <c r="F136" s="16">
        <f t="shared" si="22"/>
        <v>0</v>
      </c>
      <c r="G136" s="19"/>
      <c r="H136" s="19"/>
      <c r="I136" s="16">
        <f t="shared" si="23"/>
        <v>0</v>
      </c>
      <c r="J136" s="16" t="str">
        <f t="shared" si="24"/>
        <v/>
      </c>
      <c r="K136" s="16">
        <f t="shared" si="25"/>
        <v>0</v>
      </c>
      <c r="L136" s="16">
        <f t="shared" si="26"/>
        <v>0</v>
      </c>
      <c r="M136" s="23">
        <f>IF(A136="",0,(IF(ISNUMBER(OCT_26!G136),OCT_26!G136,0)+IF(ISNUMBER(NOV_26!G136),NOV_26!G136,0)+IF(ISNUMBER(DEC_26!G136),DEC_26!G136,0))/3)</f>
        <v>0</v>
      </c>
      <c r="N136" s="23">
        <f t="shared" si="27"/>
        <v>0</v>
      </c>
      <c r="O136" s="23">
        <f t="shared" si="28"/>
        <v>0</v>
      </c>
      <c r="P136" s="23">
        <f t="shared" si="29"/>
        <v>0</v>
      </c>
      <c r="Q136" s="24" t="str">
        <f t="shared" si="30"/>
        <v/>
      </c>
      <c r="R136" s="25" t="str">
        <f t="shared" si="31"/>
        <v>STOCKOUT</v>
      </c>
      <c r="S136" s="25" t="str">
        <f t="shared" si="32"/>
        <v>N/A</v>
      </c>
      <c r="T136" s="18"/>
    </row>
    <row r="137" spans="1:20" ht="16.5" customHeight="1" x14ac:dyDescent="0.35">
      <c r="A137" s="28" t="str">
        <f>IF(JAN_26!A137="","",JAN_26!A137)</f>
        <v>HCT</v>
      </c>
      <c r="B137" s="28" t="str">
        <f>IF(JAN_26!B137="","",JAN_26!B137)</f>
        <v>tablet</v>
      </c>
      <c r="C137" s="15">
        <f>IF(JAN_26!C137="","",JAN_26!C137)</f>
        <v>10</v>
      </c>
      <c r="D137" s="15">
        <f>IF(NOV_26!A137="","",NOV_26!F137)</f>
        <v>1010</v>
      </c>
      <c r="E137" s="19"/>
      <c r="F137" s="15">
        <f t="shared" si="22"/>
        <v>1010</v>
      </c>
      <c r="G137" s="19"/>
      <c r="H137" s="19"/>
      <c r="I137" s="15">
        <f t="shared" si="23"/>
        <v>0</v>
      </c>
      <c r="J137" s="15" t="str">
        <f t="shared" si="24"/>
        <v/>
      </c>
      <c r="K137" s="15">
        <f t="shared" si="25"/>
        <v>0</v>
      </c>
      <c r="L137" s="15">
        <f t="shared" si="26"/>
        <v>10100</v>
      </c>
      <c r="M137" s="20">
        <f>IF(A137="",0,(IF(ISNUMBER(OCT_26!G137),OCT_26!G137,0)+IF(ISNUMBER(NOV_26!G137),NOV_26!G137,0)+IF(ISNUMBER(DEC_26!G137),DEC_26!G137,0))/3)</f>
        <v>0</v>
      </c>
      <c r="N137" s="20">
        <f t="shared" si="27"/>
        <v>0</v>
      </c>
      <c r="O137" s="20">
        <f t="shared" si="28"/>
        <v>0</v>
      </c>
      <c r="P137" s="20">
        <f t="shared" si="29"/>
        <v>0</v>
      </c>
      <c r="Q137" s="21" t="str">
        <f t="shared" si="30"/>
        <v/>
      </c>
      <c r="R137" s="22" t="str">
        <f t="shared" si="31"/>
        <v>OVERSTOCK</v>
      </c>
      <c r="S137" s="22" t="str">
        <f t="shared" si="32"/>
        <v>N/A</v>
      </c>
      <c r="T137" s="18"/>
    </row>
    <row r="138" spans="1:20" ht="16.5" customHeight="1" x14ac:dyDescent="0.35">
      <c r="A138" s="29" t="str">
        <f>IF(JAN_26!A138="","",JAN_26!A138)</f>
        <v>hydrogen peroxide</v>
      </c>
      <c r="B138" s="29" t="str">
        <f>IF(JAN_26!B138="","",JAN_26!B138)</f>
        <v>bottle</v>
      </c>
      <c r="C138" s="16">
        <f>IF(JAN_26!C138="","",JAN_26!C138)</f>
        <v>1500</v>
      </c>
      <c r="D138" s="16">
        <f>IF(NOV_26!A138="","",NOV_26!F138)</f>
        <v>0</v>
      </c>
      <c r="E138" s="19"/>
      <c r="F138" s="16">
        <f t="shared" si="22"/>
        <v>0</v>
      </c>
      <c r="G138" s="19"/>
      <c r="H138" s="19"/>
      <c r="I138" s="16">
        <f t="shared" si="23"/>
        <v>0</v>
      </c>
      <c r="J138" s="16" t="str">
        <f t="shared" si="24"/>
        <v/>
      </c>
      <c r="K138" s="16">
        <f t="shared" si="25"/>
        <v>0</v>
      </c>
      <c r="L138" s="16">
        <f t="shared" si="26"/>
        <v>0</v>
      </c>
      <c r="M138" s="23">
        <f>IF(A138="",0,(IF(ISNUMBER(OCT_26!G138),OCT_26!G138,0)+IF(ISNUMBER(NOV_26!G138),NOV_26!G138,0)+IF(ISNUMBER(DEC_26!G138),DEC_26!G138,0))/3)</f>
        <v>0</v>
      </c>
      <c r="N138" s="23">
        <f t="shared" si="27"/>
        <v>0</v>
      </c>
      <c r="O138" s="23">
        <f t="shared" si="28"/>
        <v>0</v>
      </c>
      <c r="P138" s="23">
        <f t="shared" si="29"/>
        <v>0</v>
      </c>
      <c r="Q138" s="24" t="str">
        <f t="shared" si="30"/>
        <v/>
      </c>
      <c r="R138" s="25" t="str">
        <f t="shared" si="31"/>
        <v>STOCKOUT</v>
      </c>
      <c r="S138" s="25" t="str">
        <f t="shared" si="32"/>
        <v>N/A</v>
      </c>
      <c r="T138" s="18"/>
    </row>
    <row r="139" spans="1:20" ht="16.5" customHeight="1" x14ac:dyDescent="0.35">
      <c r="A139" s="28" t="str">
        <f>IF(JAN_26!A139="","",JAN_26!A139)</f>
        <v>hyoscine inject</v>
      </c>
      <c r="B139" s="28" t="str">
        <f>IF(JAN_26!B139="","",JAN_26!B139)</f>
        <v>amp</v>
      </c>
      <c r="C139" s="15">
        <f>IF(JAN_26!C139="","",JAN_26!C139)</f>
        <v>400</v>
      </c>
      <c r="D139" s="15">
        <f>IF(NOV_26!A139="","",NOV_26!F139)</f>
        <v>0</v>
      </c>
      <c r="E139" s="19"/>
      <c r="F139" s="15">
        <f t="shared" si="22"/>
        <v>0</v>
      </c>
      <c r="G139" s="19"/>
      <c r="H139" s="19"/>
      <c r="I139" s="15">
        <f t="shared" si="23"/>
        <v>0</v>
      </c>
      <c r="J139" s="15" t="str">
        <f t="shared" si="24"/>
        <v/>
      </c>
      <c r="K139" s="15">
        <f t="shared" si="25"/>
        <v>0</v>
      </c>
      <c r="L139" s="15">
        <f t="shared" si="26"/>
        <v>0</v>
      </c>
      <c r="M139" s="20">
        <f>IF(A139="",0,(IF(ISNUMBER(OCT_26!G139),OCT_26!G139,0)+IF(ISNUMBER(NOV_26!G139),NOV_26!G139,0)+IF(ISNUMBER(DEC_26!G139),DEC_26!G139,0))/3)</f>
        <v>0</v>
      </c>
      <c r="N139" s="20">
        <f t="shared" si="27"/>
        <v>0</v>
      </c>
      <c r="O139" s="20">
        <f t="shared" si="28"/>
        <v>0</v>
      </c>
      <c r="P139" s="20">
        <f t="shared" si="29"/>
        <v>0</v>
      </c>
      <c r="Q139" s="21" t="str">
        <f t="shared" si="30"/>
        <v/>
      </c>
      <c r="R139" s="22" t="str">
        <f t="shared" si="31"/>
        <v>STOCKOUT</v>
      </c>
      <c r="S139" s="22" t="str">
        <f t="shared" si="32"/>
        <v>N/A</v>
      </c>
      <c r="T139" s="18"/>
    </row>
    <row r="140" spans="1:20" ht="16.5" customHeight="1" x14ac:dyDescent="0.35">
      <c r="A140" s="29" t="str">
        <f>IF(JAN_26!A140="","",JAN_26!A140)</f>
        <v>hyoscine tabs</v>
      </c>
      <c r="B140" s="29" t="str">
        <f>IF(JAN_26!B140="","",JAN_26!B140)</f>
        <v>tablet</v>
      </c>
      <c r="C140" s="16">
        <f>IF(JAN_26!C140="","",JAN_26!C140)</f>
        <v>25</v>
      </c>
      <c r="D140" s="16">
        <f>IF(NOV_26!A140="","",NOV_26!F140)</f>
        <v>0</v>
      </c>
      <c r="E140" s="19"/>
      <c r="F140" s="16">
        <f t="shared" si="22"/>
        <v>0</v>
      </c>
      <c r="G140" s="19"/>
      <c r="H140" s="19"/>
      <c r="I140" s="16">
        <f t="shared" si="23"/>
        <v>0</v>
      </c>
      <c r="J140" s="16" t="str">
        <f t="shared" si="24"/>
        <v/>
      </c>
      <c r="K140" s="16">
        <f t="shared" si="25"/>
        <v>0</v>
      </c>
      <c r="L140" s="16">
        <f t="shared" si="26"/>
        <v>0</v>
      </c>
      <c r="M140" s="23">
        <f>IF(A140="",0,(IF(ISNUMBER(OCT_26!G140),OCT_26!G140,0)+IF(ISNUMBER(NOV_26!G140),NOV_26!G140,0)+IF(ISNUMBER(DEC_26!G140),DEC_26!G140,0))/3)</f>
        <v>0</v>
      </c>
      <c r="N140" s="23">
        <f t="shared" si="27"/>
        <v>0</v>
      </c>
      <c r="O140" s="23">
        <f t="shared" si="28"/>
        <v>0</v>
      </c>
      <c r="P140" s="23">
        <f t="shared" si="29"/>
        <v>0</v>
      </c>
      <c r="Q140" s="24" t="str">
        <f t="shared" si="30"/>
        <v/>
      </c>
      <c r="R140" s="25" t="str">
        <f t="shared" si="31"/>
        <v>STOCKOUT</v>
      </c>
      <c r="S140" s="25" t="str">
        <f t="shared" si="32"/>
        <v>N/A</v>
      </c>
      <c r="T140" s="18"/>
    </row>
    <row r="141" spans="1:20" ht="16.5" customHeight="1" x14ac:dyDescent="0.35">
      <c r="A141" s="28" t="str">
        <f>IF(JAN_26!A141="","",JAN_26!A141)</f>
        <v>Ibumol (para + ibu) syrup</v>
      </c>
      <c r="B141" s="28" t="str">
        <f>IF(JAN_26!B141="","",JAN_26!B141)</f>
        <v>syrup</v>
      </c>
      <c r="C141" s="15">
        <f>IF(JAN_26!C141="","",JAN_26!C141)</f>
        <v>1500</v>
      </c>
      <c r="D141" s="15">
        <f>IF(NOV_26!A141="","",NOV_26!F141)</f>
        <v>0</v>
      </c>
      <c r="E141" s="19"/>
      <c r="F141" s="15">
        <f t="shared" si="22"/>
        <v>0</v>
      </c>
      <c r="G141" s="19"/>
      <c r="H141" s="19"/>
      <c r="I141" s="15">
        <f t="shared" si="23"/>
        <v>0</v>
      </c>
      <c r="J141" s="15" t="str">
        <f t="shared" si="24"/>
        <v/>
      </c>
      <c r="K141" s="15">
        <f t="shared" si="25"/>
        <v>0</v>
      </c>
      <c r="L141" s="15">
        <f t="shared" si="26"/>
        <v>0</v>
      </c>
      <c r="M141" s="20">
        <f>IF(A141="",0,(IF(ISNUMBER(OCT_26!G141),OCT_26!G141,0)+IF(ISNUMBER(NOV_26!G141),NOV_26!G141,0)+IF(ISNUMBER(DEC_26!G141),DEC_26!G141,0))/3)</f>
        <v>0</v>
      </c>
      <c r="N141" s="20">
        <f t="shared" si="27"/>
        <v>0</v>
      </c>
      <c r="O141" s="20">
        <f t="shared" si="28"/>
        <v>0</v>
      </c>
      <c r="P141" s="20">
        <f t="shared" si="29"/>
        <v>0</v>
      </c>
      <c r="Q141" s="21" t="str">
        <f t="shared" si="30"/>
        <v/>
      </c>
      <c r="R141" s="22" t="str">
        <f t="shared" si="31"/>
        <v>STOCKOUT</v>
      </c>
      <c r="S141" s="22" t="str">
        <f t="shared" si="32"/>
        <v>N/A</v>
      </c>
      <c r="T141" s="18"/>
    </row>
    <row r="142" spans="1:20" ht="16.5" customHeight="1" x14ac:dyDescent="0.35">
      <c r="A142" s="29" t="str">
        <f>IF(JAN_26!A142="","",JAN_26!A142)</f>
        <v>ibumol (para + ibu) tab</v>
      </c>
      <c r="B142" s="29" t="str">
        <f>IF(JAN_26!B142="","",JAN_26!B142)</f>
        <v>tablet</v>
      </c>
      <c r="C142" s="16">
        <f>IF(JAN_26!C142="","",JAN_26!C142)</f>
        <v>90</v>
      </c>
      <c r="D142" s="16">
        <f>IF(NOV_26!A142="","",NOV_26!F142)</f>
        <v>0</v>
      </c>
      <c r="E142" s="19"/>
      <c r="F142" s="16">
        <f t="shared" si="22"/>
        <v>0</v>
      </c>
      <c r="G142" s="19"/>
      <c r="H142" s="19"/>
      <c r="I142" s="16">
        <f t="shared" si="23"/>
        <v>0</v>
      </c>
      <c r="J142" s="16" t="str">
        <f t="shared" si="24"/>
        <v/>
      </c>
      <c r="K142" s="16">
        <f t="shared" si="25"/>
        <v>0</v>
      </c>
      <c r="L142" s="16">
        <f t="shared" si="26"/>
        <v>0</v>
      </c>
      <c r="M142" s="23">
        <f>IF(A142="",0,(IF(ISNUMBER(OCT_26!G142),OCT_26!G142,0)+IF(ISNUMBER(NOV_26!G142),NOV_26!G142,0)+IF(ISNUMBER(DEC_26!G142),DEC_26!G142,0))/3)</f>
        <v>0</v>
      </c>
      <c r="N142" s="23">
        <f t="shared" si="27"/>
        <v>0</v>
      </c>
      <c r="O142" s="23">
        <f t="shared" si="28"/>
        <v>0</v>
      </c>
      <c r="P142" s="23">
        <f t="shared" si="29"/>
        <v>0</v>
      </c>
      <c r="Q142" s="24" t="str">
        <f t="shared" si="30"/>
        <v/>
      </c>
      <c r="R142" s="25" t="str">
        <f t="shared" si="31"/>
        <v>STOCKOUT</v>
      </c>
      <c r="S142" s="25" t="str">
        <f t="shared" si="32"/>
        <v>N/A</v>
      </c>
      <c r="T142" s="18"/>
    </row>
    <row r="143" spans="1:20" ht="16.5" customHeight="1" x14ac:dyDescent="0.35">
      <c r="A143" s="28" t="str">
        <f>IF(JAN_26!A143="","",JAN_26!A143)</f>
        <v>Ibuprofen</v>
      </c>
      <c r="B143" s="28" t="str">
        <f>IF(JAN_26!B143="","",JAN_26!B143)</f>
        <v>tablet</v>
      </c>
      <c r="C143" s="15">
        <f>IF(JAN_26!C143="","",JAN_26!C143)</f>
        <v>15</v>
      </c>
      <c r="D143" s="15">
        <f>IF(NOV_26!A143="","",NOV_26!F143)</f>
        <v>880</v>
      </c>
      <c r="E143" s="19"/>
      <c r="F143" s="15">
        <f t="shared" si="22"/>
        <v>880</v>
      </c>
      <c r="G143" s="19"/>
      <c r="H143" s="19"/>
      <c r="I143" s="15">
        <f t="shared" si="23"/>
        <v>0</v>
      </c>
      <c r="J143" s="15" t="str">
        <f t="shared" si="24"/>
        <v/>
      </c>
      <c r="K143" s="15">
        <f t="shared" si="25"/>
        <v>0</v>
      </c>
      <c r="L143" s="15">
        <f t="shared" si="26"/>
        <v>13200</v>
      </c>
      <c r="M143" s="20">
        <f>IF(A143="",0,(IF(ISNUMBER(OCT_26!G143),OCT_26!G143,0)+IF(ISNUMBER(NOV_26!G143),NOV_26!G143,0)+IF(ISNUMBER(DEC_26!G143),DEC_26!G143,0))/3)</f>
        <v>0</v>
      </c>
      <c r="N143" s="20">
        <f t="shared" si="27"/>
        <v>0</v>
      </c>
      <c r="O143" s="20">
        <f t="shared" si="28"/>
        <v>0</v>
      </c>
      <c r="P143" s="20">
        <f t="shared" si="29"/>
        <v>0</v>
      </c>
      <c r="Q143" s="21" t="str">
        <f t="shared" si="30"/>
        <v/>
      </c>
      <c r="R143" s="22" t="str">
        <f t="shared" si="31"/>
        <v>OVERSTOCK</v>
      </c>
      <c r="S143" s="22" t="str">
        <f t="shared" si="32"/>
        <v>N/A</v>
      </c>
      <c r="T143" s="18"/>
    </row>
    <row r="144" spans="1:20" ht="16.5" customHeight="1" x14ac:dyDescent="0.35">
      <c r="A144" s="29" t="str">
        <f>IF(JAN_26!A144="","",JAN_26!A144)</f>
        <v>ibuprofen syrup</v>
      </c>
      <c r="B144" s="29" t="str">
        <f>IF(JAN_26!B144="","",JAN_26!B144)</f>
        <v>bottle</v>
      </c>
      <c r="C144" s="16">
        <f>IF(JAN_26!C144="","",JAN_26!C144)</f>
        <v>1500</v>
      </c>
      <c r="D144" s="16">
        <f>IF(NOV_26!A144="","",NOV_26!F144)</f>
        <v>0</v>
      </c>
      <c r="E144" s="19"/>
      <c r="F144" s="16">
        <f t="shared" si="22"/>
        <v>0</v>
      </c>
      <c r="G144" s="19"/>
      <c r="H144" s="19"/>
      <c r="I144" s="16">
        <f t="shared" si="23"/>
        <v>0</v>
      </c>
      <c r="J144" s="16" t="str">
        <f t="shared" si="24"/>
        <v/>
      </c>
      <c r="K144" s="16">
        <f t="shared" si="25"/>
        <v>0</v>
      </c>
      <c r="L144" s="16">
        <f t="shared" si="26"/>
        <v>0</v>
      </c>
      <c r="M144" s="23">
        <f>IF(A144="",0,(IF(ISNUMBER(OCT_26!G144),OCT_26!G144,0)+IF(ISNUMBER(NOV_26!G144),NOV_26!G144,0)+IF(ISNUMBER(DEC_26!G144),DEC_26!G144,0))/3)</f>
        <v>0</v>
      </c>
      <c r="N144" s="23">
        <f t="shared" si="27"/>
        <v>0</v>
      </c>
      <c r="O144" s="23">
        <f t="shared" si="28"/>
        <v>0</v>
      </c>
      <c r="P144" s="23">
        <f t="shared" si="29"/>
        <v>0</v>
      </c>
      <c r="Q144" s="24" t="str">
        <f t="shared" si="30"/>
        <v/>
      </c>
      <c r="R144" s="25" t="str">
        <f t="shared" si="31"/>
        <v>STOCKOUT</v>
      </c>
      <c r="S144" s="25" t="str">
        <f t="shared" si="32"/>
        <v>N/A</v>
      </c>
      <c r="T144" s="18"/>
    </row>
    <row r="145" spans="1:20" ht="16.5" customHeight="1" x14ac:dyDescent="0.35">
      <c r="A145" s="28" t="str">
        <f>IF(JAN_26!A145="","",JAN_26!A145)</f>
        <v>iodine</v>
      </c>
      <c r="B145" s="28" t="str">
        <f>IF(JAN_26!B145="","",JAN_26!B145)</f>
        <v>bottle</v>
      </c>
      <c r="C145" s="15">
        <f>IF(JAN_26!C145="","",JAN_26!C145)</f>
        <v>1500</v>
      </c>
      <c r="D145" s="15">
        <f>IF(NOV_26!A145="","",NOV_26!F145)</f>
        <v>0</v>
      </c>
      <c r="E145" s="19"/>
      <c r="F145" s="15">
        <f t="shared" si="22"/>
        <v>0</v>
      </c>
      <c r="G145" s="19"/>
      <c r="H145" s="19"/>
      <c r="I145" s="15">
        <f t="shared" si="23"/>
        <v>0</v>
      </c>
      <c r="J145" s="15" t="str">
        <f t="shared" si="24"/>
        <v/>
      </c>
      <c r="K145" s="15">
        <f t="shared" si="25"/>
        <v>0</v>
      </c>
      <c r="L145" s="15">
        <f t="shared" si="26"/>
        <v>0</v>
      </c>
      <c r="M145" s="20">
        <f>IF(A145="",0,(IF(ISNUMBER(OCT_26!G145),OCT_26!G145,0)+IF(ISNUMBER(NOV_26!G145),NOV_26!G145,0)+IF(ISNUMBER(DEC_26!G145),DEC_26!G145,0))/3)</f>
        <v>0</v>
      </c>
      <c r="N145" s="20">
        <f t="shared" si="27"/>
        <v>0</v>
      </c>
      <c r="O145" s="20">
        <f t="shared" si="28"/>
        <v>0</v>
      </c>
      <c r="P145" s="20">
        <f t="shared" si="29"/>
        <v>0</v>
      </c>
      <c r="Q145" s="21" t="str">
        <f t="shared" si="30"/>
        <v/>
      </c>
      <c r="R145" s="22" t="str">
        <f t="shared" si="31"/>
        <v>STOCKOUT</v>
      </c>
      <c r="S145" s="22" t="str">
        <f t="shared" si="32"/>
        <v>N/A</v>
      </c>
      <c r="T145" s="18"/>
    </row>
    <row r="146" spans="1:20" ht="16.5" customHeight="1" x14ac:dyDescent="0.35">
      <c r="A146" s="29" t="str">
        <f>IF(JAN_26!A146="","",JAN_26!A146)</f>
        <v>Iron/Folicacid/vit B12 Syrup 200ml</v>
      </c>
      <c r="B146" s="29" t="str">
        <f>IF(JAN_26!B146="","",JAN_26!B146)</f>
        <v>bottle</v>
      </c>
      <c r="C146" s="16">
        <f>IF(JAN_26!C146="","",JAN_26!C146)</f>
        <v>1000</v>
      </c>
      <c r="D146" s="16">
        <f>IF(NOV_26!A146="","",NOV_26!F146)</f>
        <v>17</v>
      </c>
      <c r="E146" s="19"/>
      <c r="F146" s="16">
        <f t="shared" si="22"/>
        <v>17</v>
      </c>
      <c r="G146" s="19"/>
      <c r="H146" s="19"/>
      <c r="I146" s="16">
        <f t="shared" si="23"/>
        <v>0</v>
      </c>
      <c r="J146" s="16" t="str">
        <f t="shared" si="24"/>
        <v/>
      </c>
      <c r="K146" s="16">
        <f t="shared" si="25"/>
        <v>0</v>
      </c>
      <c r="L146" s="16">
        <f t="shared" si="26"/>
        <v>17000</v>
      </c>
      <c r="M146" s="23">
        <f>IF(A146="",0,(IF(ISNUMBER(OCT_26!G146),OCT_26!G146,0)+IF(ISNUMBER(NOV_26!G146),NOV_26!G146,0)+IF(ISNUMBER(DEC_26!G146),DEC_26!G146,0))/3)</f>
        <v>0</v>
      </c>
      <c r="N146" s="23">
        <f t="shared" si="27"/>
        <v>0</v>
      </c>
      <c r="O146" s="23">
        <f t="shared" si="28"/>
        <v>0</v>
      </c>
      <c r="P146" s="23">
        <f t="shared" si="29"/>
        <v>0</v>
      </c>
      <c r="Q146" s="24" t="str">
        <f t="shared" si="30"/>
        <v/>
      </c>
      <c r="R146" s="25" t="str">
        <f t="shared" si="31"/>
        <v>OVERSTOCK</v>
      </c>
      <c r="S146" s="25" t="str">
        <f t="shared" si="32"/>
        <v>N/A</v>
      </c>
      <c r="T146" s="18"/>
    </row>
    <row r="147" spans="1:20" ht="16.5" customHeight="1" x14ac:dyDescent="0.35">
      <c r="A147" s="28" t="str">
        <f>IF(JAN_26!A147="","",JAN_26!A147)</f>
        <v>jadelle</v>
      </c>
      <c r="B147" s="28" t="str">
        <f>IF(JAN_26!B147="","",JAN_26!B147)</f>
        <v>item</v>
      </c>
      <c r="C147" s="15">
        <f>IF(JAN_26!C147="","",JAN_26!C147)</f>
        <v>4000</v>
      </c>
      <c r="D147" s="15">
        <f>IF(NOV_26!A147="","",NOV_26!F147)</f>
        <v>0</v>
      </c>
      <c r="E147" s="19"/>
      <c r="F147" s="15">
        <f t="shared" si="22"/>
        <v>0</v>
      </c>
      <c r="G147" s="19"/>
      <c r="H147" s="19"/>
      <c r="I147" s="15">
        <f t="shared" si="23"/>
        <v>0</v>
      </c>
      <c r="J147" s="15" t="str">
        <f t="shared" si="24"/>
        <v/>
      </c>
      <c r="K147" s="15">
        <f t="shared" si="25"/>
        <v>0</v>
      </c>
      <c r="L147" s="15">
        <f t="shared" si="26"/>
        <v>0</v>
      </c>
      <c r="M147" s="20">
        <f>IF(A147="",0,(IF(ISNUMBER(OCT_26!G147),OCT_26!G147,0)+IF(ISNUMBER(NOV_26!G147),NOV_26!G147,0)+IF(ISNUMBER(DEC_26!G147),DEC_26!G147,0))/3)</f>
        <v>0</v>
      </c>
      <c r="N147" s="20">
        <f t="shared" si="27"/>
        <v>0</v>
      </c>
      <c r="O147" s="20">
        <f t="shared" si="28"/>
        <v>0</v>
      </c>
      <c r="P147" s="20">
        <f t="shared" si="29"/>
        <v>0</v>
      </c>
      <c r="Q147" s="21" t="str">
        <f t="shared" si="30"/>
        <v/>
      </c>
      <c r="R147" s="22" t="str">
        <f t="shared" si="31"/>
        <v>STOCKOUT</v>
      </c>
      <c r="S147" s="22" t="str">
        <f t="shared" si="32"/>
        <v>N/A</v>
      </c>
      <c r="T147" s="18"/>
    </row>
    <row r="148" spans="1:20" ht="16.5" customHeight="1" x14ac:dyDescent="0.35">
      <c r="A148" s="29" t="str">
        <f>IF(JAN_26!A148="","",JAN_26!A148)</f>
        <v>ketamin</v>
      </c>
      <c r="B148" s="29" t="str">
        <f>IF(JAN_26!B148="","",JAN_26!B148)</f>
        <v>vial</v>
      </c>
      <c r="C148" s="16">
        <f>IF(JAN_26!C148="","",JAN_26!C148)</f>
        <v>1000</v>
      </c>
      <c r="D148" s="16">
        <f>IF(NOV_26!A148="","",NOV_26!F148)</f>
        <v>20</v>
      </c>
      <c r="E148" s="19"/>
      <c r="F148" s="16">
        <f t="shared" si="22"/>
        <v>20</v>
      </c>
      <c r="G148" s="19"/>
      <c r="H148" s="19"/>
      <c r="I148" s="16">
        <f t="shared" si="23"/>
        <v>0</v>
      </c>
      <c r="J148" s="16" t="str">
        <f t="shared" si="24"/>
        <v/>
      </c>
      <c r="K148" s="16">
        <f t="shared" si="25"/>
        <v>0</v>
      </c>
      <c r="L148" s="16">
        <f t="shared" si="26"/>
        <v>20000</v>
      </c>
      <c r="M148" s="23">
        <f>IF(A148="",0,(IF(ISNUMBER(OCT_26!G148),OCT_26!G148,0)+IF(ISNUMBER(NOV_26!G148),NOV_26!G148,0)+IF(ISNUMBER(DEC_26!G148),DEC_26!G148,0))/3)</f>
        <v>0</v>
      </c>
      <c r="N148" s="23">
        <f t="shared" si="27"/>
        <v>0</v>
      </c>
      <c r="O148" s="23">
        <f t="shared" si="28"/>
        <v>0</v>
      </c>
      <c r="P148" s="23">
        <f t="shared" si="29"/>
        <v>0</v>
      </c>
      <c r="Q148" s="24" t="str">
        <f t="shared" si="30"/>
        <v/>
      </c>
      <c r="R148" s="25" t="str">
        <f t="shared" si="31"/>
        <v>OVERSTOCK</v>
      </c>
      <c r="S148" s="25" t="str">
        <f t="shared" si="32"/>
        <v>N/A</v>
      </c>
      <c r="T148" s="18"/>
    </row>
    <row r="149" spans="1:20" ht="16.5" customHeight="1" x14ac:dyDescent="0.35">
      <c r="A149" s="28" t="str">
        <f>IF(JAN_26!A149="","",JAN_26!A149)</f>
        <v>ketoconazole cream</v>
      </c>
      <c r="B149" s="28" t="str">
        <f>IF(JAN_26!B149="","",JAN_26!B149)</f>
        <v>item</v>
      </c>
      <c r="C149" s="15">
        <f>IF(JAN_26!C149="","",JAN_26!C149)</f>
        <v>1000</v>
      </c>
      <c r="D149" s="15">
        <f>IF(NOV_26!A149="","",NOV_26!F149)</f>
        <v>0</v>
      </c>
      <c r="E149" s="19"/>
      <c r="F149" s="15">
        <f t="shared" si="22"/>
        <v>0</v>
      </c>
      <c r="G149" s="19"/>
      <c r="H149" s="19"/>
      <c r="I149" s="15">
        <f t="shared" si="23"/>
        <v>0</v>
      </c>
      <c r="J149" s="15" t="str">
        <f t="shared" si="24"/>
        <v/>
      </c>
      <c r="K149" s="15">
        <f t="shared" si="25"/>
        <v>0</v>
      </c>
      <c r="L149" s="15">
        <f t="shared" si="26"/>
        <v>0</v>
      </c>
      <c r="M149" s="20">
        <f>IF(A149="",0,(IF(ISNUMBER(OCT_26!G149),OCT_26!G149,0)+IF(ISNUMBER(NOV_26!G149),NOV_26!G149,0)+IF(ISNUMBER(DEC_26!G149),DEC_26!G149,0))/3)</f>
        <v>0</v>
      </c>
      <c r="N149" s="20">
        <f t="shared" si="27"/>
        <v>0</v>
      </c>
      <c r="O149" s="20">
        <f t="shared" si="28"/>
        <v>0</v>
      </c>
      <c r="P149" s="20">
        <f t="shared" si="29"/>
        <v>0</v>
      </c>
      <c r="Q149" s="21" t="str">
        <f t="shared" si="30"/>
        <v/>
      </c>
      <c r="R149" s="22" t="str">
        <f t="shared" si="31"/>
        <v>STOCKOUT</v>
      </c>
      <c r="S149" s="22" t="str">
        <f t="shared" si="32"/>
        <v>N/A</v>
      </c>
      <c r="T149" s="18"/>
    </row>
    <row r="150" spans="1:20" ht="16.5" customHeight="1" x14ac:dyDescent="0.35">
      <c r="A150" s="29" t="str">
        <f>IF(JAN_26!A150="","",JAN_26!A150)</f>
        <v>ketoconazole TABLETS</v>
      </c>
      <c r="B150" s="29" t="str">
        <f>IF(JAN_26!B150="","",JAN_26!B150)</f>
        <v>tablet</v>
      </c>
      <c r="C150" s="16">
        <f>IF(JAN_26!C150="","",JAN_26!C150)</f>
        <v>100</v>
      </c>
      <c r="D150" s="16">
        <f>IF(NOV_26!A150="","",NOV_26!F150)</f>
        <v>0</v>
      </c>
      <c r="E150" s="19"/>
      <c r="F150" s="16">
        <f t="shared" si="22"/>
        <v>0</v>
      </c>
      <c r="G150" s="19"/>
      <c r="H150" s="19"/>
      <c r="I150" s="16">
        <f t="shared" si="23"/>
        <v>0</v>
      </c>
      <c r="J150" s="16" t="str">
        <f t="shared" si="24"/>
        <v/>
      </c>
      <c r="K150" s="16">
        <f t="shared" si="25"/>
        <v>0</v>
      </c>
      <c r="L150" s="16">
        <f t="shared" si="26"/>
        <v>0</v>
      </c>
      <c r="M150" s="23">
        <f>IF(A150="",0,(IF(ISNUMBER(OCT_26!G150),OCT_26!G150,0)+IF(ISNUMBER(NOV_26!G150),NOV_26!G150,0)+IF(ISNUMBER(DEC_26!G150),DEC_26!G150,0))/3)</f>
        <v>0</v>
      </c>
      <c r="N150" s="23">
        <f t="shared" si="27"/>
        <v>0</v>
      </c>
      <c r="O150" s="23">
        <f t="shared" si="28"/>
        <v>0</v>
      </c>
      <c r="P150" s="23">
        <f t="shared" si="29"/>
        <v>0</v>
      </c>
      <c r="Q150" s="24" t="str">
        <f t="shared" si="30"/>
        <v/>
      </c>
      <c r="R150" s="25" t="str">
        <f t="shared" si="31"/>
        <v>STOCKOUT</v>
      </c>
      <c r="S150" s="25" t="str">
        <f t="shared" si="32"/>
        <v>N/A</v>
      </c>
      <c r="T150" s="18"/>
    </row>
    <row r="151" spans="1:20" ht="16.5" customHeight="1" x14ac:dyDescent="0.35">
      <c r="A151" s="28" t="str">
        <f>IF(JAN_26!A151="","",JAN_26!A151)</f>
        <v>KLIPAL</v>
      </c>
      <c r="B151" s="28" t="str">
        <f>IF(JAN_26!B151="","",JAN_26!B151)</f>
        <v>tablet</v>
      </c>
      <c r="C151" s="15">
        <f>IF(JAN_26!C151="","",JAN_26!C151)</f>
        <v>200</v>
      </c>
      <c r="D151" s="15">
        <f>IF(NOV_26!A151="","",NOV_26!F151)</f>
        <v>0</v>
      </c>
      <c r="E151" s="19"/>
      <c r="F151" s="15">
        <f t="shared" si="22"/>
        <v>0</v>
      </c>
      <c r="G151" s="19"/>
      <c r="H151" s="19"/>
      <c r="I151" s="15">
        <f t="shared" si="23"/>
        <v>0</v>
      </c>
      <c r="J151" s="15" t="str">
        <f t="shared" si="24"/>
        <v/>
      </c>
      <c r="K151" s="15">
        <f t="shared" si="25"/>
        <v>0</v>
      </c>
      <c r="L151" s="15">
        <f t="shared" si="26"/>
        <v>0</v>
      </c>
      <c r="M151" s="20">
        <f>IF(A151="",0,(IF(ISNUMBER(OCT_26!G151),OCT_26!G151,0)+IF(ISNUMBER(NOV_26!G151),NOV_26!G151,0)+IF(ISNUMBER(DEC_26!G151),DEC_26!G151,0))/3)</f>
        <v>0</v>
      </c>
      <c r="N151" s="20">
        <f t="shared" si="27"/>
        <v>0</v>
      </c>
      <c r="O151" s="20">
        <f t="shared" si="28"/>
        <v>0</v>
      </c>
      <c r="P151" s="20">
        <f t="shared" si="29"/>
        <v>0</v>
      </c>
      <c r="Q151" s="21" t="str">
        <f t="shared" si="30"/>
        <v/>
      </c>
      <c r="R151" s="22" t="str">
        <f t="shared" si="31"/>
        <v>STOCKOUT</v>
      </c>
      <c r="S151" s="22" t="str">
        <f t="shared" si="32"/>
        <v>N/A</v>
      </c>
      <c r="T151" s="18"/>
    </row>
    <row r="152" spans="1:20" ht="16.5" customHeight="1" x14ac:dyDescent="0.35">
      <c r="A152" s="29" t="str">
        <f>IF(JAN_26!A152="","",JAN_26!A152)</f>
        <v>levefloxacine</v>
      </c>
      <c r="B152" s="29" t="str">
        <f>IF(JAN_26!B152="","",JAN_26!B152)</f>
        <v>tabs</v>
      </c>
      <c r="C152" s="16">
        <f>IF(JAN_26!C152="","",JAN_26!C152)</f>
        <v>150</v>
      </c>
      <c r="D152" s="16">
        <f>IF(NOV_26!A152="","",NOV_26!F152)</f>
        <v>0</v>
      </c>
      <c r="E152" s="19"/>
      <c r="F152" s="16">
        <f t="shared" si="22"/>
        <v>0</v>
      </c>
      <c r="G152" s="19"/>
      <c r="H152" s="19"/>
      <c r="I152" s="16">
        <f t="shared" si="23"/>
        <v>0</v>
      </c>
      <c r="J152" s="16" t="str">
        <f t="shared" si="24"/>
        <v/>
      </c>
      <c r="K152" s="16">
        <f t="shared" si="25"/>
        <v>0</v>
      </c>
      <c r="L152" s="16">
        <f t="shared" si="26"/>
        <v>0</v>
      </c>
      <c r="M152" s="23">
        <f>IF(A152="",0,(IF(ISNUMBER(OCT_26!G152),OCT_26!G152,0)+IF(ISNUMBER(NOV_26!G152),NOV_26!G152,0)+IF(ISNUMBER(DEC_26!G152),DEC_26!G152,0))/3)</f>
        <v>0</v>
      </c>
      <c r="N152" s="23">
        <f t="shared" si="27"/>
        <v>0</v>
      </c>
      <c r="O152" s="23">
        <f t="shared" si="28"/>
        <v>0</v>
      </c>
      <c r="P152" s="23">
        <f t="shared" si="29"/>
        <v>0</v>
      </c>
      <c r="Q152" s="24" t="str">
        <f t="shared" si="30"/>
        <v/>
      </c>
      <c r="R152" s="25" t="str">
        <f t="shared" si="31"/>
        <v>STOCKOUT</v>
      </c>
      <c r="S152" s="25" t="str">
        <f t="shared" si="32"/>
        <v>N/A</v>
      </c>
      <c r="T152" s="18"/>
    </row>
    <row r="153" spans="1:20" ht="16.5" customHeight="1" x14ac:dyDescent="0.35">
      <c r="A153" s="28" t="str">
        <f>IF(JAN_26!A153="","",JAN_26!A153)</f>
        <v>lidocaine</v>
      </c>
      <c r="B153" s="28" t="str">
        <f>IF(JAN_26!B153="","",JAN_26!B153)</f>
        <v>vial</v>
      </c>
      <c r="C153" s="15">
        <f>IF(JAN_26!C153="","",JAN_26!C153)</f>
        <v>1200</v>
      </c>
      <c r="D153" s="15">
        <f>IF(NOV_26!A153="","",NOV_26!F153)</f>
        <v>47</v>
      </c>
      <c r="E153" s="19"/>
      <c r="F153" s="15">
        <f t="shared" si="22"/>
        <v>47</v>
      </c>
      <c r="G153" s="19"/>
      <c r="H153" s="19"/>
      <c r="I153" s="15">
        <f t="shared" si="23"/>
        <v>0</v>
      </c>
      <c r="J153" s="15" t="str">
        <f t="shared" si="24"/>
        <v/>
      </c>
      <c r="K153" s="15">
        <f t="shared" si="25"/>
        <v>0</v>
      </c>
      <c r="L153" s="15">
        <f t="shared" si="26"/>
        <v>56400</v>
      </c>
      <c r="M153" s="20">
        <f>IF(A153="",0,(IF(ISNUMBER(OCT_26!G153),OCT_26!G153,0)+IF(ISNUMBER(NOV_26!G153),NOV_26!G153,0)+IF(ISNUMBER(DEC_26!G153),DEC_26!G153,0))/3)</f>
        <v>0</v>
      </c>
      <c r="N153" s="20">
        <f t="shared" si="27"/>
        <v>0</v>
      </c>
      <c r="O153" s="20">
        <f t="shared" si="28"/>
        <v>0</v>
      </c>
      <c r="P153" s="20">
        <f t="shared" si="29"/>
        <v>0</v>
      </c>
      <c r="Q153" s="21" t="str">
        <f t="shared" si="30"/>
        <v/>
      </c>
      <c r="R153" s="22" t="str">
        <f t="shared" si="31"/>
        <v>OVERSTOCK</v>
      </c>
      <c r="S153" s="22" t="str">
        <f t="shared" si="32"/>
        <v>N/A</v>
      </c>
      <c r="T153" s="18"/>
    </row>
    <row r="154" spans="1:20" ht="16.5" customHeight="1" x14ac:dyDescent="0.35">
      <c r="A154" s="29" t="str">
        <f>IF(JAN_26!A154="","",JAN_26!A154)</f>
        <v>lidocaine (1%)</v>
      </c>
      <c r="B154" s="29" t="str">
        <f>IF(JAN_26!B154="","",JAN_26!B154)</f>
        <v>inj</v>
      </c>
      <c r="C154" s="16">
        <f>IF(JAN_26!C154="","",JAN_26!C154)</f>
        <v>500</v>
      </c>
      <c r="D154" s="16">
        <f>IF(NOV_26!A154="","",NOV_26!F154)</f>
        <v>0</v>
      </c>
      <c r="E154" s="19"/>
      <c r="F154" s="16">
        <f t="shared" si="22"/>
        <v>0</v>
      </c>
      <c r="G154" s="19"/>
      <c r="H154" s="19"/>
      <c r="I154" s="16">
        <f t="shared" si="23"/>
        <v>0</v>
      </c>
      <c r="J154" s="16" t="str">
        <f t="shared" si="24"/>
        <v/>
      </c>
      <c r="K154" s="16">
        <f t="shared" si="25"/>
        <v>0</v>
      </c>
      <c r="L154" s="16">
        <f t="shared" si="26"/>
        <v>0</v>
      </c>
      <c r="M154" s="23">
        <f>IF(A154="",0,(IF(ISNUMBER(OCT_26!G154),OCT_26!G154,0)+IF(ISNUMBER(NOV_26!G154),NOV_26!G154,0)+IF(ISNUMBER(DEC_26!G154),DEC_26!G154,0))/3)</f>
        <v>0</v>
      </c>
      <c r="N154" s="23">
        <f t="shared" si="27"/>
        <v>0</v>
      </c>
      <c r="O154" s="23">
        <f t="shared" si="28"/>
        <v>0</v>
      </c>
      <c r="P154" s="23">
        <f t="shared" si="29"/>
        <v>0</v>
      </c>
      <c r="Q154" s="24" t="str">
        <f t="shared" si="30"/>
        <v/>
      </c>
      <c r="R154" s="25" t="str">
        <f t="shared" si="31"/>
        <v>STOCKOUT</v>
      </c>
      <c r="S154" s="25" t="str">
        <f t="shared" si="32"/>
        <v>N/A</v>
      </c>
      <c r="T154" s="18"/>
    </row>
    <row r="155" spans="1:20" ht="16.5" customHeight="1" x14ac:dyDescent="0.35">
      <c r="A155" s="28" t="str">
        <f>IF(JAN_26!A155="","",JAN_26!A155)</f>
        <v>lidocaine + adrenaline</v>
      </c>
      <c r="B155" s="28" t="str">
        <f>IF(JAN_26!B155="","",JAN_26!B155)</f>
        <v>vial</v>
      </c>
      <c r="C155" s="15">
        <f>IF(JAN_26!C155="","",JAN_26!C155)</f>
        <v>1500</v>
      </c>
      <c r="D155" s="15">
        <f>IF(NOV_26!A155="","",NOV_26!F155)</f>
        <v>0</v>
      </c>
      <c r="E155" s="19"/>
      <c r="F155" s="15">
        <f t="shared" si="22"/>
        <v>0</v>
      </c>
      <c r="G155" s="19"/>
      <c r="H155" s="19"/>
      <c r="I155" s="15">
        <f t="shared" si="23"/>
        <v>0</v>
      </c>
      <c r="J155" s="15" t="str">
        <f t="shared" si="24"/>
        <v/>
      </c>
      <c r="K155" s="15">
        <f t="shared" si="25"/>
        <v>0</v>
      </c>
      <c r="L155" s="15">
        <f t="shared" si="26"/>
        <v>0</v>
      </c>
      <c r="M155" s="20">
        <f>IF(A155="",0,(IF(ISNUMBER(OCT_26!G155),OCT_26!G155,0)+IF(ISNUMBER(NOV_26!G155),NOV_26!G155,0)+IF(ISNUMBER(DEC_26!G155),DEC_26!G155,0))/3)</f>
        <v>0</v>
      </c>
      <c r="N155" s="20">
        <f t="shared" si="27"/>
        <v>0</v>
      </c>
      <c r="O155" s="20">
        <f t="shared" si="28"/>
        <v>0</v>
      </c>
      <c r="P155" s="20">
        <f t="shared" si="29"/>
        <v>0</v>
      </c>
      <c r="Q155" s="21" t="str">
        <f t="shared" si="30"/>
        <v/>
      </c>
      <c r="R155" s="22" t="str">
        <f t="shared" si="31"/>
        <v>STOCKOUT</v>
      </c>
      <c r="S155" s="22" t="str">
        <f t="shared" si="32"/>
        <v>N/A</v>
      </c>
      <c r="T155" s="18"/>
    </row>
    <row r="156" spans="1:20" ht="16.5" customHeight="1" x14ac:dyDescent="0.35">
      <c r="A156" s="29" t="str">
        <f>IF(JAN_26!A156="","",JAN_26!A156)</f>
        <v>Lisinopril 10 mg</v>
      </c>
      <c r="B156" s="29" t="str">
        <f>IF(JAN_26!B156="","",JAN_26!B156)</f>
        <v>tablet</v>
      </c>
      <c r="C156" s="16">
        <f>IF(JAN_26!C156="","",JAN_26!C156)</f>
        <v>300</v>
      </c>
      <c r="D156" s="16">
        <f>IF(NOV_26!A156="","",NOV_26!F156)</f>
        <v>0</v>
      </c>
      <c r="E156" s="19"/>
      <c r="F156" s="16">
        <f t="shared" si="22"/>
        <v>0</v>
      </c>
      <c r="G156" s="19"/>
      <c r="H156" s="19"/>
      <c r="I156" s="16">
        <f t="shared" si="23"/>
        <v>0</v>
      </c>
      <c r="J156" s="16" t="str">
        <f t="shared" si="24"/>
        <v/>
      </c>
      <c r="K156" s="16">
        <f t="shared" si="25"/>
        <v>0</v>
      </c>
      <c r="L156" s="16">
        <f t="shared" si="26"/>
        <v>0</v>
      </c>
      <c r="M156" s="23">
        <f>IF(A156="",0,(IF(ISNUMBER(OCT_26!G156),OCT_26!G156,0)+IF(ISNUMBER(NOV_26!G156),NOV_26!G156,0)+IF(ISNUMBER(DEC_26!G156),DEC_26!G156,0))/3)</f>
        <v>0</v>
      </c>
      <c r="N156" s="23">
        <f t="shared" si="27"/>
        <v>0</v>
      </c>
      <c r="O156" s="23">
        <f t="shared" si="28"/>
        <v>0</v>
      </c>
      <c r="P156" s="23">
        <f t="shared" si="29"/>
        <v>0</v>
      </c>
      <c r="Q156" s="24" t="str">
        <f t="shared" si="30"/>
        <v/>
      </c>
      <c r="R156" s="25" t="str">
        <f t="shared" si="31"/>
        <v>STOCKOUT</v>
      </c>
      <c r="S156" s="25" t="str">
        <f t="shared" si="32"/>
        <v>N/A</v>
      </c>
      <c r="T156" s="18"/>
    </row>
    <row r="157" spans="1:20" ht="16.5" customHeight="1" x14ac:dyDescent="0.35">
      <c r="A157" s="28" t="str">
        <f>IF(JAN_26!A157="","",JAN_26!A157)</f>
        <v>Lisinoprile 20mg</v>
      </c>
      <c r="B157" s="28" t="str">
        <f>IF(JAN_26!B157="","",JAN_26!B157)</f>
        <v>tablet</v>
      </c>
      <c r="C157" s="15">
        <f>IF(JAN_26!C157="","",JAN_26!C157)</f>
        <v>350</v>
      </c>
      <c r="D157" s="15">
        <f>IF(NOV_26!A157="","",NOV_26!F157)</f>
        <v>0</v>
      </c>
      <c r="E157" s="19"/>
      <c r="F157" s="15">
        <f t="shared" si="22"/>
        <v>0</v>
      </c>
      <c r="G157" s="19"/>
      <c r="H157" s="19"/>
      <c r="I157" s="15">
        <f t="shared" si="23"/>
        <v>0</v>
      </c>
      <c r="J157" s="15" t="str">
        <f t="shared" si="24"/>
        <v/>
      </c>
      <c r="K157" s="15">
        <f t="shared" si="25"/>
        <v>0</v>
      </c>
      <c r="L157" s="15">
        <f t="shared" si="26"/>
        <v>0</v>
      </c>
      <c r="M157" s="20">
        <f>IF(A157="",0,(IF(ISNUMBER(OCT_26!G157),OCT_26!G157,0)+IF(ISNUMBER(NOV_26!G157),NOV_26!G157,0)+IF(ISNUMBER(DEC_26!G157),DEC_26!G157,0))/3)</f>
        <v>0</v>
      </c>
      <c r="N157" s="20">
        <f t="shared" si="27"/>
        <v>0</v>
      </c>
      <c r="O157" s="20">
        <f t="shared" si="28"/>
        <v>0</v>
      </c>
      <c r="P157" s="20">
        <f t="shared" si="29"/>
        <v>0</v>
      </c>
      <c r="Q157" s="21" t="str">
        <f t="shared" si="30"/>
        <v/>
      </c>
      <c r="R157" s="22" t="str">
        <f t="shared" si="31"/>
        <v>STOCKOUT</v>
      </c>
      <c r="S157" s="22" t="str">
        <f t="shared" si="32"/>
        <v>N/A</v>
      </c>
      <c r="T157" s="18"/>
    </row>
    <row r="158" spans="1:20" ht="16.5" customHeight="1" x14ac:dyDescent="0.35">
      <c r="A158" s="29" t="str">
        <f>IF(JAN_26!A158="","",JAN_26!A158)</f>
        <v>litacod tab</v>
      </c>
      <c r="B158" s="29" t="str">
        <f>IF(JAN_26!B158="","",JAN_26!B158)</f>
        <v>tablet</v>
      </c>
      <c r="C158" s="16">
        <f>IF(JAN_26!C158="","",JAN_26!C158)</f>
        <v>75</v>
      </c>
      <c r="D158" s="16">
        <f>IF(NOV_26!A158="","",NOV_26!F158)</f>
        <v>0</v>
      </c>
      <c r="E158" s="19"/>
      <c r="F158" s="16">
        <f t="shared" si="22"/>
        <v>0</v>
      </c>
      <c r="G158" s="19"/>
      <c r="H158" s="19"/>
      <c r="I158" s="16">
        <f t="shared" si="23"/>
        <v>0</v>
      </c>
      <c r="J158" s="16" t="str">
        <f t="shared" si="24"/>
        <v/>
      </c>
      <c r="K158" s="16">
        <f t="shared" si="25"/>
        <v>0</v>
      </c>
      <c r="L158" s="16">
        <f t="shared" si="26"/>
        <v>0</v>
      </c>
      <c r="M158" s="23">
        <f>IF(A158="",0,(IF(ISNUMBER(OCT_26!G158),OCT_26!G158,0)+IF(ISNUMBER(NOV_26!G158),NOV_26!G158,0)+IF(ISNUMBER(DEC_26!G158),DEC_26!G158,0))/3)</f>
        <v>0</v>
      </c>
      <c r="N158" s="23">
        <f t="shared" si="27"/>
        <v>0</v>
      </c>
      <c r="O158" s="23">
        <f t="shared" si="28"/>
        <v>0</v>
      </c>
      <c r="P158" s="23">
        <f t="shared" si="29"/>
        <v>0</v>
      </c>
      <c r="Q158" s="24" t="str">
        <f t="shared" si="30"/>
        <v/>
      </c>
      <c r="R158" s="25" t="str">
        <f t="shared" si="31"/>
        <v>STOCKOUT</v>
      </c>
      <c r="S158" s="25" t="str">
        <f t="shared" si="32"/>
        <v>N/A</v>
      </c>
      <c r="T158" s="18"/>
    </row>
    <row r="159" spans="1:20" ht="16.5" customHeight="1" x14ac:dyDescent="0.35">
      <c r="A159" s="28" t="str">
        <f>IF(JAN_26!A159="","",JAN_26!A159)</f>
        <v>litacold sp</v>
      </c>
      <c r="B159" s="28" t="str">
        <f>IF(JAN_26!B159="","",JAN_26!B159)</f>
        <v>bottle</v>
      </c>
      <c r="C159" s="15">
        <f>IF(JAN_26!C159="","",JAN_26!C159)</f>
        <v>1700</v>
      </c>
      <c r="D159" s="15">
        <f>IF(NOV_26!A159="","",NOV_26!F159)</f>
        <v>0</v>
      </c>
      <c r="E159" s="19"/>
      <c r="F159" s="15">
        <f t="shared" si="22"/>
        <v>0</v>
      </c>
      <c r="G159" s="19"/>
      <c r="H159" s="19"/>
      <c r="I159" s="15">
        <f t="shared" si="23"/>
        <v>0</v>
      </c>
      <c r="J159" s="15" t="str">
        <f t="shared" si="24"/>
        <v/>
      </c>
      <c r="K159" s="15">
        <f t="shared" si="25"/>
        <v>0</v>
      </c>
      <c r="L159" s="15">
        <f t="shared" si="26"/>
        <v>0</v>
      </c>
      <c r="M159" s="20">
        <f>IF(A159="",0,(IF(ISNUMBER(OCT_26!G159),OCT_26!G159,0)+IF(ISNUMBER(NOV_26!G159),NOV_26!G159,0)+IF(ISNUMBER(DEC_26!G159),DEC_26!G159,0))/3)</f>
        <v>0</v>
      </c>
      <c r="N159" s="20">
        <f t="shared" si="27"/>
        <v>0</v>
      </c>
      <c r="O159" s="20">
        <f t="shared" si="28"/>
        <v>0</v>
      </c>
      <c r="P159" s="20">
        <f t="shared" si="29"/>
        <v>0</v>
      </c>
      <c r="Q159" s="21" t="str">
        <f t="shared" si="30"/>
        <v/>
      </c>
      <c r="R159" s="22" t="str">
        <f t="shared" si="31"/>
        <v>STOCKOUT</v>
      </c>
      <c r="S159" s="22" t="str">
        <f t="shared" si="32"/>
        <v>N/A</v>
      </c>
      <c r="T159" s="18"/>
    </row>
    <row r="160" spans="1:20" ht="16.5" customHeight="1" x14ac:dyDescent="0.35">
      <c r="A160" s="29" t="str">
        <f>IF(JAN_26!A160="","",JAN_26!A160)</f>
        <v>LLINS</v>
      </c>
      <c r="B160" s="29" t="str">
        <f>IF(JAN_26!B160="","",JAN_26!B160)</f>
        <v>item</v>
      </c>
      <c r="C160" s="16" t="str">
        <f>IF(JAN_26!C160="","",JAN_26!C160)</f>
        <v/>
      </c>
      <c r="D160" s="16">
        <f>IF(NOV_26!A160="","",NOV_26!F160)</f>
        <v>0</v>
      </c>
      <c r="E160" s="19"/>
      <c r="F160" s="16">
        <f t="shared" si="22"/>
        <v>0</v>
      </c>
      <c r="G160" s="19"/>
      <c r="H160" s="19"/>
      <c r="I160" s="16">
        <f t="shared" si="23"/>
        <v>0</v>
      </c>
      <c r="J160" s="16" t="str">
        <f t="shared" si="24"/>
        <v/>
      </c>
      <c r="K160" s="16">
        <f t="shared" si="25"/>
        <v>0</v>
      </c>
      <c r="L160" s="16">
        <f t="shared" si="26"/>
        <v>0</v>
      </c>
      <c r="M160" s="23">
        <f>IF(A160="",0,(IF(ISNUMBER(OCT_26!G160),OCT_26!G160,0)+IF(ISNUMBER(NOV_26!G160),NOV_26!G160,0)+IF(ISNUMBER(DEC_26!G160),DEC_26!G160,0))/3)</f>
        <v>0</v>
      </c>
      <c r="N160" s="23">
        <f t="shared" si="27"/>
        <v>0</v>
      </c>
      <c r="O160" s="23">
        <f t="shared" si="28"/>
        <v>0</v>
      </c>
      <c r="P160" s="23">
        <f t="shared" si="29"/>
        <v>0</v>
      </c>
      <c r="Q160" s="24" t="str">
        <f t="shared" si="30"/>
        <v/>
      </c>
      <c r="R160" s="25" t="str">
        <f t="shared" si="31"/>
        <v>STOCKOUT</v>
      </c>
      <c r="S160" s="25" t="str">
        <f t="shared" si="32"/>
        <v>N/A</v>
      </c>
      <c r="T160" s="18"/>
    </row>
    <row r="161" spans="1:20" ht="16.5" customHeight="1" x14ac:dyDescent="0.35">
      <c r="A161" s="28" t="str">
        <f>IF(JAN_26!A161="","",JAN_26!A161)</f>
        <v>Loperamide</v>
      </c>
      <c r="B161" s="28" t="str">
        <f>IF(JAN_26!B161="","",JAN_26!B161)</f>
        <v>tablet</v>
      </c>
      <c r="C161" s="15">
        <f>IF(JAN_26!C161="","",JAN_26!C161)</f>
        <v>50</v>
      </c>
      <c r="D161" s="15">
        <f>IF(NOV_26!A161="","",NOV_26!F161)</f>
        <v>0</v>
      </c>
      <c r="E161" s="19"/>
      <c r="F161" s="15">
        <f t="shared" si="22"/>
        <v>0</v>
      </c>
      <c r="G161" s="19"/>
      <c r="H161" s="19"/>
      <c r="I161" s="15">
        <f t="shared" si="23"/>
        <v>0</v>
      </c>
      <c r="J161" s="15" t="str">
        <f t="shared" si="24"/>
        <v/>
      </c>
      <c r="K161" s="15">
        <f t="shared" si="25"/>
        <v>0</v>
      </c>
      <c r="L161" s="15">
        <f t="shared" si="26"/>
        <v>0</v>
      </c>
      <c r="M161" s="20">
        <f>IF(A161="",0,(IF(ISNUMBER(OCT_26!G161),OCT_26!G161,0)+IF(ISNUMBER(NOV_26!G161),NOV_26!G161,0)+IF(ISNUMBER(DEC_26!G161),DEC_26!G161,0))/3)</f>
        <v>0</v>
      </c>
      <c r="N161" s="20">
        <f t="shared" si="27"/>
        <v>0</v>
      </c>
      <c r="O161" s="20">
        <f t="shared" si="28"/>
        <v>0</v>
      </c>
      <c r="P161" s="20">
        <f t="shared" si="29"/>
        <v>0</v>
      </c>
      <c r="Q161" s="21" t="str">
        <f t="shared" si="30"/>
        <v/>
      </c>
      <c r="R161" s="22" t="str">
        <f t="shared" si="31"/>
        <v>STOCKOUT</v>
      </c>
      <c r="S161" s="22" t="str">
        <f t="shared" si="32"/>
        <v>N/A</v>
      </c>
      <c r="T161" s="18"/>
    </row>
    <row r="162" spans="1:20" ht="16.5" customHeight="1" x14ac:dyDescent="0.35">
      <c r="A162" s="29" t="str">
        <f>IF(JAN_26!A162="","",JAN_26!A162)</f>
        <v>loratadine</v>
      </c>
      <c r="B162" s="29" t="str">
        <f>IF(JAN_26!B162="","",JAN_26!B162)</f>
        <v>tab</v>
      </c>
      <c r="C162" s="16">
        <f>IF(JAN_26!C162="","",JAN_26!C162)</f>
        <v>250</v>
      </c>
      <c r="D162" s="16">
        <f>IF(NOV_26!A162="","",NOV_26!F162)</f>
        <v>0</v>
      </c>
      <c r="E162" s="19"/>
      <c r="F162" s="16">
        <f t="shared" si="22"/>
        <v>0</v>
      </c>
      <c r="G162" s="19"/>
      <c r="H162" s="19"/>
      <c r="I162" s="16">
        <f t="shared" si="23"/>
        <v>0</v>
      </c>
      <c r="J162" s="16" t="str">
        <f t="shared" si="24"/>
        <v/>
      </c>
      <c r="K162" s="16">
        <f t="shared" si="25"/>
        <v>0</v>
      </c>
      <c r="L162" s="16">
        <f t="shared" si="26"/>
        <v>0</v>
      </c>
      <c r="M162" s="23">
        <f>IF(A162="",0,(IF(ISNUMBER(OCT_26!G162),OCT_26!G162,0)+IF(ISNUMBER(NOV_26!G162),NOV_26!G162,0)+IF(ISNUMBER(DEC_26!G162),DEC_26!G162,0))/3)</f>
        <v>0</v>
      </c>
      <c r="N162" s="23">
        <f t="shared" si="27"/>
        <v>0</v>
      </c>
      <c r="O162" s="23">
        <f t="shared" si="28"/>
        <v>0</v>
      </c>
      <c r="P162" s="23">
        <f t="shared" si="29"/>
        <v>0</v>
      </c>
      <c r="Q162" s="24" t="str">
        <f t="shared" si="30"/>
        <v/>
      </c>
      <c r="R162" s="25" t="str">
        <f t="shared" si="31"/>
        <v>STOCKOUT</v>
      </c>
      <c r="S162" s="25" t="str">
        <f t="shared" si="32"/>
        <v>N/A</v>
      </c>
      <c r="T162" s="18"/>
    </row>
    <row r="163" spans="1:20" ht="16.5" customHeight="1" x14ac:dyDescent="0.35">
      <c r="A163" s="28" t="str">
        <f>IF(JAN_26!A163="","",JAN_26!A163)</f>
        <v>Loxen inj</v>
      </c>
      <c r="B163" s="28" t="str">
        <f>IF(JAN_26!B163="","",JAN_26!B163)</f>
        <v>amp</v>
      </c>
      <c r="C163" s="15">
        <f>IF(JAN_26!C163="","",JAN_26!C163)</f>
        <v>2000</v>
      </c>
      <c r="D163" s="15">
        <f>IF(NOV_26!A163="","",NOV_26!F163)</f>
        <v>0</v>
      </c>
      <c r="E163" s="19"/>
      <c r="F163" s="15">
        <f t="shared" si="22"/>
        <v>0</v>
      </c>
      <c r="G163" s="19"/>
      <c r="H163" s="19"/>
      <c r="I163" s="15">
        <f t="shared" si="23"/>
        <v>0</v>
      </c>
      <c r="J163" s="15" t="str">
        <f t="shared" si="24"/>
        <v/>
      </c>
      <c r="K163" s="15">
        <f t="shared" si="25"/>
        <v>0</v>
      </c>
      <c r="L163" s="15">
        <f t="shared" si="26"/>
        <v>0</v>
      </c>
      <c r="M163" s="20">
        <f>IF(A163="",0,(IF(ISNUMBER(OCT_26!G163),OCT_26!G163,0)+IF(ISNUMBER(NOV_26!G163),NOV_26!G163,0)+IF(ISNUMBER(DEC_26!G163),DEC_26!G163,0))/3)</f>
        <v>0</v>
      </c>
      <c r="N163" s="20">
        <f t="shared" si="27"/>
        <v>0</v>
      </c>
      <c r="O163" s="20">
        <f t="shared" si="28"/>
        <v>0</v>
      </c>
      <c r="P163" s="20">
        <f t="shared" si="29"/>
        <v>0</v>
      </c>
      <c r="Q163" s="21" t="str">
        <f t="shared" si="30"/>
        <v/>
      </c>
      <c r="R163" s="22" t="str">
        <f t="shared" si="31"/>
        <v>STOCKOUT</v>
      </c>
      <c r="S163" s="22" t="str">
        <f t="shared" si="32"/>
        <v>N/A</v>
      </c>
      <c r="T163" s="18"/>
    </row>
    <row r="164" spans="1:20" ht="16.5" customHeight="1" x14ac:dyDescent="0.35">
      <c r="A164" s="29" t="str">
        <f>IF(JAN_26!A164="","",JAN_26!A164)</f>
        <v>Maalox</v>
      </c>
      <c r="B164" s="29" t="str">
        <f>IF(JAN_26!B164="","",JAN_26!B164)</f>
        <v>sachet</v>
      </c>
      <c r="C164" s="16">
        <f>IF(JAN_26!C164="","",JAN_26!C164)</f>
        <v>200</v>
      </c>
      <c r="D164" s="16">
        <f>IF(NOV_26!A164="","",NOV_26!F164)</f>
        <v>0</v>
      </c>
      <c r="E164" s="19"/>
      <c r="F164" s="16">
        <f t="shared" si="22"/>
        <v>0</v>
      </c>
      <c r="G164" s="19"/>
      <c r="H164" s="19"/>
      <c r="I164" s="16">
        <f t="shared" si="23"/>
        <v>0</v>
      </c>
      <c r="J164" s="16" t="str">
        <f t="shared" si="24"/>
        <v/>
      </c>
      <c r="K164" s="16">
        <f t="shared" si="25"/>
        <v>0</v>
      </c>
      <c r="L164" s="16">
        <f t="shared" si="26"/>
        <v>0</v>
      </c>
      <c r="M164" s="23">
        <f>IF(A164="",0,(IF(ISNUMBER(OCT_26!G164),OCT_26!G164,0)+IF(ISNUMBER(NOV_26!G164),NOV_26!G164,0)+IF(ISNUMBER(DEC_26!G164),DEC_26!G164,0))/3)</f>
        <v>0</v>
      </c>
      <c r="N164" s="23">
        <f t="shared" si="27"/>
        <v>0</v>
      </c>
      <c r="O164" s="23">
        <f t="shared" si="28"/>
        <v>0</v>
      </c>
      <c r="P164" s="23">
        <f t="shared" si="29"/>
        <v>0</v>
      </c>
      <c r="Q164" s="24" t="str">
        <f t="shared" si="30"/>
        <v/>
      </c>
      <c r="R164" s="25" t="str">
        <f t="shared" si="31"/>
        <v>STOCKOUT</v>
      </c>
      <c r="S164" s="25" t="str">
        <f t="shared" si="32"/>
        <v>N/A</v>
      </c>
      <c r="T164" s="18"/>
    </row>
    <row r="165" spans="1:20" ht="16.5" customHeight="1" x14ac:dyDescent="0.35">
      <c r="A165" s="28" t="str">
        <f>IF(JAN_26!A165="","",JAN_26!A165)</f>
        <v>Malacure 40/320</v>
      </c>
      <c r="B165" s="28" t="str">
        <f>IF(JAN_26!B165="","",JAN_26!B165)</f>
        <v>box</v>
      </c>
      <c r="C165" s="15">
        <f>IF(JAN_26!C165="","",JAN_26!C165)</f>
        <v>4000</v>
      </c>
      <c r="D165" s="15">
        <f>IF(NOV_26!A165="","",NOV_26!F165)</f>
        <v>0</v>
      </c>
      <c r="E165" s="19"/>
      <c r="F165" s="15">
        <f t="shared" si="22"/>
        <v>0</v>
      </c>
      <c r="G165" s="19"/>
      <c r="H165" s="19"/>
      <c r="I165" s="15">
        <f t="shared" si="23"/>
        <v>0</v>
      </c>
      <c r="J165" s="15" t="str">
        <f t="shared" si="24"/>
        <v/>
      </c>
      <c r="K165" s="15">
        <f t="shared" si="25"/>
        <v>0</v>
      </c>
      <c r="L165" s="15">
        <f t="shared" si="26"/>
        <v>0</v>
      </c>
      <c r="M165" s="20">
        <f>IF(A165="",0,(IF(ISNUMBER(OCT_26!G165),OCT_26!G165,0)+IF(ISNUMBER(NOV_26!G165),NOV_26!G165,0)+IF(ISNUMBER(DEC_26!G165),DEC_26!G165,0))/3)</f>
        <v>0</v>
      </c>
      <c r="N165" s="20">
        <f t="shared" si="27"/>
        <v>0</v>
      </c>
      <c r="O165" s="20">
        <f t="shared" si="28"/>
        <v>0</v>
      </c>
      <c r="P165" s="20">
        <f t="shared" si="29"/>
        <v>0</v>
      </c>
      <c r="Q165" s="21" t="str">
        <f t="shared" si="30"/>
        <v/>
      </c>
      <c r="R165" s="22" t="str">
        <f t="shared" si="31"/>
        <v>STOCKOUT</v>
      </c>
      <c r="S165" s="22" t="str">
        <f t="shared" si="32"/>
        <v>N/A</v>
      </c>
      <c r="T165" s="18"/>
    </row>
    <row r="166" spans="1:20" ht="16.5" customHeight="1" x14ac:dyDescent="0.35">
      <c r="A166" s="29" t="str">
        <f>IF(JAN_26!A166="","",JAN_26!A166)</f>
        <v>Maxidrol eye drop</v>
      </c>
      <c r="B166" s="29" t="str">
        <f>IF(JAN_26!B166="","",JAN_26!B166)</f>
        <v>bottle</v>
      </c>
      <c r="C166" s="16">
        <f>IF(JAN_26!C166="","",JAN_26!C166)</f>
        <v>1600</v>
      </c>
      <c r="D166" s="16">
        <f>IF(NOV_26!A166="","",NOV_26!F166)</f>
        <v>0</v>
      </c>
      <c r="E166" s="19"/>
      <c r="F166" s="16">
        <f t="shared" si="22"/>
        <v>0</v>
      </c>
      <c r="G166" s="19"/>
      <c r="H166" s="19"/>
      <c r="I166" s="16">
        <f t="shared" si="23"/>
        <v>0</v>
      </c>
      <c r="J166" s="16" t="str">
        <f t="shared" si="24"/>
        <v/>
      </c>
      <c r="K166" s="16">
        <f t="shared" si="25"/>
        <v>0</v>
      </c>
      <c r="L166" s="16">
        <f t="shared" si="26"/>
        <v>0</v>
      </c>
      <c r="M166" s="23">
        <f>IF(A166="",0,(IF(ISNUMBER(OCT_26!G166),OCT_26!G166,0)+IF(ISNUMBER(NOV_26!G166),NOV_26!G166,0)+IF(ISNUMBER(DEC_26!G166),DEC_26!G166,0))/3)</f>
        <v>0</v>
      </c>
      <c r="N166" s="23">
        <f t="shared" si="27"/>
        <v>0</v>
      </c>
      <c r="O166" s="23">
        <f t="shared" si="28"/>
        <v>0</v>
      </c>
      <c r="P166" s="23">
        <f t="shared" si="29"/>
        <v>0</v>
      </c>
      <c r="Q166" s="24" t="str">
        <f t="shared" si="30"/>
        <v/>
      </c>
      <c r="R166" s="25" t="str">
        <f t="shared" si="31"/>
        <v>STOCKOUT</v>
      </c>
      <c r="S166" s="25" t="str">
        <f t="shared" si="32"/>
        <v>N/A</v>
      </c>
      <c r="T166" s="18"/>
    </row>
    <row r="167" spans="1:20" ht="16.5" customHeight="1" x14ac:dyDescent="0.35">
      <c r="A167" s="28" t="str">
        <f>IF(JAN_26!A167="","",JAN_26!A167)</f>
        <v>Mebendazole</v>
      </c>
      <c r="B167" s="28" t="str">
        <f>IF(JAN_26!B167="","",JAN_26!B167)</f>
        <v>Cards</v>
      </c>
      <c r="C167" s="15">
        <f>IF(JAN_26!C167="","",JAN_26!C167)</f>
        <v>200</v>
      </c>
      <c r="D167" s="15">
        <f>IF(NOV_26!A167="","",NOV_26!F167)</f>
        <v>0</v>
      </c>
      <c r="E167" s="19"/>
      <c r="F167" s="15">
        <f t="shared" si="22"/>
        <v>0</v>
      </c>
      <c r="G167" s="19"/>
      <c r="H167" s="19"/>
      <c r="I167" s="15">
        <f t="shared" si="23"/>
        <v>0</v>
      </c>
      <c r="J167" s="15" t="str">
        <f t="shared" si="24"/>
        <v/>
      </c>
      <c r="K167" s="15">
        <f t="shared" si="25"/>
        <v>0</v>
      </c>
      <c r="L167" s="15">
        <f t="shared" si="26"/>
        <v>0</v>
      </c>
      <c r="M167" s="20">
        <f>IF(A167="",0,(IF(ISNUMBER(OCT_26!G167),OCT_26!G167,0)+IF(ISNUMBER(NOV_26!G167),NOV_26!G167,0)+IF(ISNUMBER(DEC_26!G167),DEC_26!G167,0))/3)</f>
        <v>0</v>
      </c>
      <c r="N167" s="20">
        <f t="shared" si="27"/>
        <v>0</v>
      </c>
      <c r="O167" s="20">
        <f t="shared" si="28"/>
        <v>0</v>
      </c>
      <c r="P167" s="20">
        <f t="shared" si="29"/>
        <v>0</v>
      </c>
      <c r="Q167" s="21" t="str">
        <f t="shared" si="30"/>
        <v/>
      </c>
      <c r="R167" s="22" t="str">
        <f t="shared" si="31"/>
        <v>STOCKOUT</v>
      </c>
      <c r="S167" s="22" t="str">
        <f t="shared" si="32"/>
        <v>N/A</v>
      </c>
      <c r="T167" s="18"/>
    </row>
    <row r="168" spans="1:20" ht="16.5" customHeight="1" x14ac:dyDescent="0.35">
      <c r="A168" s="29" t="str">
        <f>IF(JAN_26!A168="","",JAN_26!A168)</f>
        <v>Metformin</v>
      </c>
      <c r="B168" s="29" t="str">
        <f>IF(JAN_26!B168="","",JAN_26!B168)</f>
        <v>box</v>
      </c>
      <c r="C168" s="16">
        <f>IF(JAN_26!C168="","",JAN_26!C168)</f>
        <v>30</v>
      </c>
      <c r="D168" s="16">
        <f>IF(NOV_26!A168="","",NOV_26!F168)</f>
        <v>200</v>
      </c>
      <c r="E168" s="19"/>
      <c r="F168" s="16">
        <f t="shared" si="22"/>
        <v>200</v>
      </c>
      <c r="G168" s="19"/>
      <c r="H168" s="19"/>
      <c r="I168" s="16">
        <f t="shared" si="23"/>
        <v>0</v>
      </c>
      <c r="J168" s="16" t="str">
        <f t="shared" si="24"/>
        <v/>
      </c>
      <c r="K168" s="16">
        <f t="shared" si="25"/>
        <v>0</v>
      </c>
      <c r="L168" s="16">
        <f t="shared" si="26"/>
        <v>6000</v>
      </c>
      <c r="M168" s="23">
        <f>IF(A168="",0,(IF(ISNUMBER(OCT_26!G168),OCT_26!G168,0)+IF(ISNUMBER(NOV_26!G168),NOV_26!G168,0)+IF(ISNUMBER(DEC_26!G168),DEC_26!G168,0))/3)</f>
        <v>0</v>
      </c>
      <c r="N168" s="23">
        <f t="shared" si="27"/>
        <v>0</v>
      </c>
      <c r="O168" s="23">
        <f t="shared" si="28"/>
        <v>0</v>
      </c>
      <c r="P168" s="23">
        <f t="shared" si="29"/>
        <v>0</v>
      </c>
      <c r="Q168" s="24" t="str">
        <f t="shared" si="30"/>
        <v/>
      </c>
      <c r="R168" s="25" t="str">
        <f t="shared" si="31"/>
        <v>OVERSTOCK</v>
      </c>
      <c r="S168" s="25" t="str">
        <f t="shared" si="32"/>
        <v>N/A</v>
      </c>
      <c r="T168" s="18"/>
    </row>
    <row r="169" spans="1:20" ht="16.5" customHeight="1" x14ac:dyDescent="0.35">
      <c r="A169" s="28" t="str">
        <f>IF(JAN_26!A169="","",JAN_26!A169)</f>
        <v>Metro-infusion</v>
      </c>
      <c r="B169" s="28" t="str">
        <f>IF(JAN_26!B169="","",JAN_26!B169)</f>
        <v>item</v>
      </c>
      <c r="C169" s="15">
        <f>IF(JAN_26!C169="","",JAN_26!C169)</f>
        <v>1000</v>
      </c>
      <c r="D169" s="15">
        <f>IF(NOV_26!A169="","",NOV_26!F169)</f>
        <v>23</v>
      </c>
      <c r="E169" s="19"/>
      <c r="F169" s="15">
        <f t="shared" si="22"/>
        <v>23</v>
      </c>
      <c r="G169" s="19"/>
      <c r="H169" s="19"/>
      <c r="I169" s="15">
        <f t="shared" si="23"/>
        <v>0</v>
      </c>
      <c r="J169" s="15" t="str">
        <f t="shared" si="24"/>
        <v/>
      </c>
      <c r="K169" s="15">
        <f t="shared" si="25"/>
        <v>0</v>
      </c>
      <c r="L169" s="15">
        <f t="shared" si="26"/>
        <v>23000</v>
      </c>
      <c r="M169" s="20">
        <f>IF(A169="",0,(IF(ISNUMBER(OCT_26!G169),OCT_26!G169,0)+IF(ISNUMBER(NOV_26!G169),NOV_26!G169,0)+IF(ISNUMBER(DEC_26!G169),DEC_26!G169,0))/3)</f>
        <v>0</v>
      </c>
      <c r="N169" s="20">
        <f t="shared" si="27"/>
        <v>0</v>
      </c>
      <c r="O169" s="20">
        <f t="shared" si="28"/>
        <v>0</v>
      </c>
      <c r="P169" s="20">
        <f t="shared" si="29"/>
        <v>0</v>
      </c>
      <c r="Q169" s="21" t="str">
        <f t="shared" si="30"/>
        <v/>
      </c>
      <c r="R169" s="22" t="str">
        <f t="shared" si="31"/>
        <v>OVERSTOCK</v>
      </c>
      <c r="S169" s="22" t="str">
        <f t="shared" si="32"/>
        <v>N/A</v>
      </c>
      <c r="T169" s="18"/>
    </row>
    <row r="170" spans="1:20" ht="16.5" customHeight="1" x14ac:dyDescent="0.35">
      <c r="A170" s="29" t="str">
        <f>IF(JAN_26!A170="","",JAN_26!A170)</f>
        <v>Metro-syrup</v>
      </c>
      <c r="B170" s="29" t="str">
        <f>IF(JAN_26!B170="","",JAN_26!B170)</f>
        <v>bottle</v>
      </c>
      <c r="C170" s="16">
        <f>IF(JAN_26!C170="","",JAN_26!C170)</f>
        <v>1000</v>
      </c>
      <c r="D170" s="16">
        <f>IF(NOV_26!A170="","",NOV_26!F170)</f>
        <v>99</v>
      </c>
      <c r="E170" s="19"/>
      <c r="F170" s="16">
        <f t="shared" si="22"/>
        <v>99</v>
      </c>
      <c r="G170" s="19"/>
      <c r="H170" s="19"/>
      <c r="I170" s="16">
        <f t="shared" si="23"/>
        <v>0</v>
      </c>
      <c r="J170" s="16" t="str">
        <f t="shared" si="24"/>
        <v/>
      </c>
      <c r="K170" s="16">
        <f t="shared" si="25"/>
        <v>0</v>
      </c>
      <c r="L170" s="16">
        <f t="shared" si="26"/>
        <v>99000</v>
      </c>
      <c r="M170" s="23">
        <f>IF(A170="",0,(IF(ISNUMBER(OCT_26!G170),OCT_26!G170,0)+IF(ISNUMBER(NOV_26!G170),NOV_26!G170,0)+IF(ISNUMBER(DEC_26!G170),DEC_26!G170,0))/3)</f>
        <v>0</v>
      </c>
      <c r="N170" s="23">
        <f t="shared" si="27"/>
        <v>0</v>
      </c>
      <c r="O170" s="23">
        <f t="shared" si="28"/>
        <v>0</v>
      </c>
      <c r="P170" s="23">
        <f t="shared" si="29"/>
        <v>0</v>
      </c>
      <c r="Q170" s="24" t="str">
        <f t="shared" si="30"/>
        <v/>
      </c>
      <c r="R170" s="25" t="str">
        <f t="shared" si="31"/>
        <v>OVERSTOCK</v>
      </c>
      <c r="S170" s="25" t="str">
        <f t="shared" si="32"/>
        <v>N/A</v>
      </c>
      <c r="T170" s="18"/>
    </row>
    <row r="171" spans="1:20" ht="16.5" customHeight="1" x14ac:dyDescent="0.35">
      <c r="A171" s="28" t="str">
        <f>IF(JAN_26!A171="","",JAN_26!A171)</f>
        <v>Metrochopramide inj</v>
      </c>
      <c r="B171" s="28" t="str">
        <f>IF(JAN_26!B171="","",JAN_26!B171)</f>
        <v>amp</v>
      </c>
      <c r="C171" s="15">
        <f>IF(JAN_26!C171="","",JAN_26!C171)</f>
        <v>500</v>
      </c>
      <c r="D171" s="15">
        <f>IF(NOV_26!A171="","",NOV_26!F171)</f>
        <v>8</v>
      </c>
      <c r="E171" s="19"/>
      <c r="F171" s="15">
        <f t="shared" si="22"/>
        <v>8</v>
      </c>
      <c r="G171" s="19"/>
      <c r="H171" s="19"/>
      <c r="I171" s="15">
        <f t="shared" si="23"/>
        <v>0</v>
      </c>
      <c r="J171" s="15" t="str">
        <f t="shared" si="24"/>
        <v/>
      </c>
      <c r="K171" s="15">
        <f t="shared" si="25"/>
        <v>0</v>
      </c>
      <c r="L171" s="15">
        <f t="shared" si="26"/>
        <v>4000</v>
      </c>
      <c r="M171" s="20">
        <f>IF(A171="",0,(IF(ISNUMBER(OCT_26!G171),OCT_26!G171,0)+IF(ISNUMBER(NOV_26!G171),NOV_26!G171,0)+IF(ISNUMBER(DEC_26!G171),DEC_26!G171,0))/3)</f>
        <v>0</v>
      </c>
      <c r="N171" s="20">
        <f t="shared" si="27"/>
        <v>0</v>
      </c>
      <c r="O171" s="20">
        <f t="shared" si="28"/>
        <v>0</v>
      </c>
      <c r="P171" s="20">
        <f t="shared" si="29"/>
        <v>0</v>
      </c>
      <c r="Q171" s="21" t="str">
        <f t="shared" si="30"/>
        <v/>
      </c>
      <c r="R171" s="22" t="str">
        <f t="shared" si="31"/>
        <v>OVERSTOCK</v>
      </c>
      <c r="S171" s="22" t="str">
        <f t="shared" si="32"/>
        <v>N/A</v>
      </c>
      <c r="T171" s="18"/>
    </row>
    <row r="172" spans="1:20" ht="16.5" customHeight="1" x14ac:dyDescent="0.35">
      <c r="A172" s="29" t="str">
        <f>IF(JAN_26!A172="","",JAN_26!A172)</f>
        <v>Metronidazole(250 mg) tabs</v>
      </c>
      <c r="B172" s="29" t="str">
        <f>IF(JAN_26!B172="","",JAN_26!B172)</f>
        <v>tablet</v>
      </c>
      <c r="C172" s="16">
        <f>IF(JAN_26!C172="","",JAN_26!C172)</f>
        <v>15</v>
      </c>
      <c r="D172" s="16">
        <f>IF(NOV_26!A172="","",NOV_26!F172)</f>
        <v>0</v>
      </c>
      <c r="E172" s="19"/>
      <c r="F172" s="16">
        <f t="shared" si="22"/>
        <v>0</v>
      </c>
      <c r="G172" s="19"/>
      <c r="H172" s="19"/>
      <c r="I172" s="16">
        <f t="shared" si="23"/>
        <v>0</v>
      </c>
      <c r="J172" s="16" t="str">
        <f t="shared" si="24"/>
        <v/>
      </c>
      <c r="K172" s="16">
        <f t="shared" si="25"/>
        <v>0</v>
      </c>
      <c r="L172" s="16">
        <f t="shared" si="26"/>
        <v>0</v>
      </c>
      <c r="M172" s="23">
        <f>IF(A172="",0,(IF(ISNUMBER(OCT_26!G172),OCT_26!G172,0)+IF(ISNUMBER(NOV_26!G172),NOV_26!G172,0)+IF(ISNUMBER(DEC_26!G172),DEC_26!G172,0))/3)</f>
        <v>0</v>
      </c>
      <c r="N172" s="23">
        <f t="shared" si="27"/>
        <v>0</v>
      </c>
      <c r="O172" s="23">
        <f t="shared" si="28"/>
        <v>0</v>
      </c>
      <c r="P172" s="23">
        <f t="shared" si="29"/>
        <v>0</v>
      </c>
      <c r="Q172" s="24" t="str">
        <f t="shared" si="30"/>
        <v/>
      </c>
      <c r="R172" s="25" t="str">
        <f t="shared" si="31"/>
        <v>STOCKOUT</v>
      </c>
      <c r="S172" s="25" t="str">
        <f t="shared" si="32"/>
        <v>N/A</v>
      </c>
      <c r="T172" s="18"/>
    </row>
    <row r="173" spans="1:20" ht="16.5" customHeight="1" x14ac:dyDescent="0.35">
      <c r="A173" s="28" t="str">
        <f>IF(JAN_26!A173="","",JAN_26!A173)</f>
        <v>Metronidazole(500mg) tabs</v>
      </c>
      <c r="B173" s="28" t="str">
        <f>IF(JAN_26!B173="","",JAN_26!B173)</f>
        <v>tablet</v>
      </c>
      <c r="C173" s="15">
        <f>IF(JAN_26!C173="","",JAN_26!C173)</f>
        <v>30</v>
      </c>
      <c r="D173" s="15">
        <f>IF(NOV_26!A173="","",NOV_26!F173)</f>
        <v>0</v>
      </c>
      <c r="E173" s="19"/>
      <c r="F173" s="15">
        <f t="shared" si="22"/>
        <v>0</v>
      </c>
      <c r="G173" s="19"/>
      <c r="H173" s="19"/>
      <c r="I173" s="15">
        <f t="shared" si="23"/>
        <v>0</v>
      </c>
      <c r="J173" s="15" t="str">
        <f t="shared" si="24"/>
        <v/>
      </c>
      <c r="K173" s="15">
        <f t="shared" si="25"/>
        <v>0</v>
      </c>
      <c r="L173" s="15">
        <f t="shared" si="26"/>
        <v>0</v>
      </c>
      <c r="M173" s="20">
        <f>IF(A173="",0,(IF(ISNUMBER(OCT_26!G173),OCT_26!G173,0)+IF(ISNUMBER(NOV_26!G173),NOV_26!G173,0)+IF(ISNUMBER(DEC_26!G173),DEC_26!G173,0))/3)</f>
        <v>0</v>
      </c>
      <c r="N173" s="20">
        <f t="shared" si="27"/>
        <v>0</v>
      </c>
      <c r="O173" s="20">
        <f t="shared" si="28"/>
        <v>0</v>
      </c>
      <c r="P173" s="20">
        <f t="shared" si="29"/>
        <v>0</v>
      </c>
      <c r="Q173" s="21" t="str">
        <f t="shared" si="30"/>
        <v/>
      </c>
      <c r="R173" s="22" t="str">
        <f t="shared" si="31"/>
        <v>STOCKOUT</v>
      </c>
      <c r="S173" s="22" t="str">
        <f t="shared" si="32"/>
        <v>N/A</v>
      </c>
      <c r="T173" s="18"/>
    </row>
    <row r="174" spans="1:20" ht="16.5" customHeight="1" x14ac:dyDescent="0.35">
      <c r="A174" s="29" t="str">
        <f>IF(JAN_26!A174="","",JAN_26!A174)</f>
        <v>Miconazole</v>
      </c>
      <c r="B174" s="29" t="str">
        <f>IF(JAN_26!B174="","",JAN_26!B174)</f>
        <v>item</v>
      </c>
      <c r="C174" s="16">
        <f>IF(JAN_26!C174="","",JAN_26!C174)</f>
        <v>1000</v>
      </c>
      <c r="D174" s="16">
        <f>IF(NOV_26!A174="","",NOV_26!F174)</f>
        <v>98</v>
      </c>
      <c r="E174" s="19"/>
      <c r="F174" s="16">
        <f t="shared" si="22"/>
        <v>98</v>
      </c>
      <c r="G174" s="19"/>
      <c r="H174" s="19"/>
      <c r="I174" s="16">
        <f t="shared" si="23"/>
        <v>0</v>
      </c>
      <c r="J174" s="16" t="str">
        <f t="shared" si="24"/>
        <v/>
      </c>
      <c r="K174" s="16">
        <f t="shared" si="25"/>
        <v>0</v>
      </c>
      <c r="L174" s="16">
        <f t="shared" si="26"/>
        <v>98000</v>
      </c>
      <c r="M174" s="23">
        <f>IF(A174="",0,(IF(ISNUMBER(OCT_26!G174),OCT_26!G174,0)+IF(ISNUMBER(NOV_26!G174),NOV_26!G174,0)+IF(ISNUMBER(DEC_26!G174),DEC_26!G174,0))/3)</f>
        <v>0</v>
      </c>
      <c r="N174" s="23">
        <f t="shared" si="27"/>
        <v>0</v>
      </c>
      <c r="O174" s="23">
        <f t="shared" si="28"/>
        <v>0</v>
      </c>
      <c r="P174" s="23">
        <f t="shared" si="29"/>
        <v>0</v>
      </c>
      <c r="Q174" s="24" t="str">
        <f t="shared" si="30"/>
        <v/>
      </c>
      <c r="R174" s="25" t="str">
        <f t="shared" si="31"/>
        <v>OVERSTOCK</v>
      </c>
      <c r="S174" s="25" t="str">
        <f t="shared" si="32"/>
        <v>N/A</v>
      </c>
      <c r="T174" s="18"/>
    </row>
    <row r="175" spans="1:20" ht="16.5" customHeight="1" x14ac:dyDescent="0.35">
      <c r="A175" s="28" t="str">
        <f>IF(JAN_26!A175="","",JAN_26!A175)</f>
        <v>microlut</v>
      </c>
      <c r="B175" s="28" t="str">
        <f>IF(JAN_26!B175="","",JAN_26!B175)</f>
        <v>tab</v>
      </c>
      <c r="C175" s="15" t="str">
        <f>IF(JAN_26!C175="","",JAN_26!C175)</f>
        <v/>
      </c>
      <c r="D175" s="15">
        <f>IF(NOV_26!A175="","",NOV_26!F175)</f>
        <v>0</v>
      </c>
      <c r="E175" s="19"/>
      <c r="F175" s="15">
        <f t="shared" si="22"/>
        <v>0</v>
      </c>
      <c r="G175" s="19"/>
      <c r="H175" s="19"/>
      <c r="I175" s="15">
        <f t="shared" si="23"/>
        <v>0</v>
      </c>
      <c r="J175" s="15" t="str">
        <f t="shared" si="24"/>
        <v/>
      </c>
      <c r="K175" s="15">
        <f t="shared" si="25"/>
        <v>0</v>
      </c>
      <c r="L175" s="15">
        <f t="shared" si="26"/>
        <v>0</v>
      </c>
      <c r="M175" s="20">
        <f>IF(A175="",0,(IF(ISNUMBER(OCT_26!G175),OCT_26!G175,0)+IF(ISNUMBER(NOV_26!G175),NOV_26!G175,0)+IF(ISNUMBER(DEC_26!G175),DEC_26!G175,0))/3)</f>
        <v>0</v>
      </c>
      <c r="N175" s="20">
        <f t="shared" si="27"/>
        <v>0</v>
      </c>
      <c r="O175" s="20">
        <f t="shared" si="28"/>
        <v>0</v>
      </c>
      <c r="P175" s="20">
        <f t="shared" si="29"/>
        <v>0</v>
      </c>
      <c r="Q175" s="21" t="str">
        <f t="shared" si="30"/>
        <v/>
      </c>
      <c r="R175" s="22" t="str">
        <f t="shared" si="31"/>
        <v>STOCKOUT</v>
      </c>
      <c r="S175" s="22" t="str">
        <f t="shared" si="32"/>
        <v>N/A</v>
      </c>
      <c r="T175" s="18"/>
    </row>
    <row r="176" spans="1:20" ht="16.5" customHeight="1" x14ac:dyDescent="0.35">
      <c r="A176" s="29" t="str">
        <f>IF(JAN_26!A176="","",JAN_26!A176)</f>
        <v>mixtard</v>
      </c>
      <c r="B176" s="29" t="str">
        <f>IF(JAN_26!B176="","",JAN_26!B176)</f>
        <v>amp</v>
      </c>
      <c r="C176" s="16">
        <f>IF(JAN_26!C176="","",JAN_26!C176)</f>
        <v>8500</v>
      </c>
      <c r="D176" s="16">
        <f>IF(NOV_26!A176="","",NOV_26!F176)</f>
        <v>0</v>
      </c>
      <c r="E176" s="19"/>
      <c r="F176" s="16">
        <f t="shared" si="22"/>
        <v>0</v>
      </c>
      <c r="G176" s="19"/>
      <c r="H176" s="19"/>
      <c r="I176" s="16">
        <f t="shared" si="23"/>
        <v>0</v>
      </c>
      <c r="J176" s="16" t="str">
        <f t="shared" si="24"/>
        <v/>
      </c>
      <c r="K176" s="16">
        <f t="shared" si="25"/>
        <v>0</v>
      </c>
      <c r="L176" s="16">
        <f t="shared" si="26"/>
        <v>0</v>
      </c>
      <c r="M176" s="23">
        <f>IF(A176="",0,(IF(ISNUMBER(OCT_26!G176),OCT_26!G176,0)+IF(ISNUMBER(NOV_26!G176),NOV_26!G176,0)+IF(ISNUMBER(DEC_26!G176),DEC_26!G176,0))/3)</f>
        <v>0</v>
      </c>
      <c r="N176" s="23">
        <f t="shared" si="27"/>
        <v>0</v>
      </c>
      <c r="O176" s="23">
        <f t="shared" si="28"/>
        <v>0</v>
      </c>
      <c r="P176" s="23">
        <f t="shared" si="29"/>
        <v>0</v>
      </c>
      <c r="Q176" s="24" t="str">
        <f t="shared" si="30"/>
        <v/>
      </c>
      <c r="R176" s="25" t="str">
        <f t="shared" si="31"/>
        <v>STOCKOUT</v>
      </c>
      <c r="S176" s="25" t="str">
        <f t="shared" si="32"/>
        <v>N/A</v>
      </c>
      <c r="T176" s="18"/>
    </row>
    <row r="177" spans="1:20" ht="16.5" customHeight="1" x14ac:dyDescent="0.35">
      <c r="A177" s="28" t="str">
        <f>IF(JAN_26!A177="","",JAN_26!A177)</f>
        <v>Multivitamin</v>
      </c>
      <c r="B177" s="28" t="str">
        <f>IF(JAN_26!B177="","",JAN_26!B177)</f>
        <v>tablet</v>
      </c>
      <c r="C177" s="15">
        <f>IF(JAN_26!C177="","",JAN_26!C177)</f>
        <v>15</v>
      </c>
      <c r="D177" s="15">
        <f>IF(NOV_26!A177="","",NOV_26!F177)</f>
        <v>0</v>
      </c>
      <c r="E177" s="19"/>
      <c r="F177" s="15">
        <f t="shared" si="22"/>
        <v>0</v>
      </c>
      <c r="G177" s="19"/>
      <c r="H177" s="19"/>
      <c r="I177" s="15">
        <f t="shared" si="23"/>
        <v>0</v>
      </c>
      <c r="J177" s="15" t="str">
        <f t="shared" si="24"/>
        <v/>
      </c>
      <c r="K177" s="15">
        <f t="shared" si="25"/>
        <v>0</v>
      </c>
      <c r="L177" s="15">
        <f t="shared" si="26"/>
        <v>0</v>
      </c>
      <c r="M177" s="20">
        <f>IF(A177="",0,(IF(ISNUMBER(OCT_26!G177),OCT_26!G177,0)+IF(ISNUMBER(NOV_26!G177),NOV_26!G177,0)+IF(ISNUMBER(DEC_26!G177),DEC_26!G177,0))/3)</f>
        <v>0</v>
      </c>
      <c r="N177" s="20">
        <f t="shared" si="27"/>
        <v>0</v>
      </c>
      <c r="O177" s="20">
        <f t="shared" si="28"/>
        <v>0</v>
      </c>
      <c r="P177" s="20">
        <f t="shared" si="29"/>
        <v>0</v>
      </c>
      <c r="Q177" s="21" t="str">
        <f t="shared" si="30"/>
        <v/>
      </c>
      <c r="R177" s="22" t="str">
        <f t="shared" si="31"/>
        <v>STOCKOUT</v>
      </c>
      <c r="S177" s="22" t="str">
        <f t="shared" si="32"/>
        <v>N/A</v>
      </c>
      <c r="T177" s="18"/>
    </row>
    <row r="178" spans="1:20" ht="16.5" customHeight="1" x14ac:dyDescent="0.35">
      <c r="A178" s="29" t="str">
        <f>IF(JAN_26!A178="","",JAN_26!A178)</f>
        <v>Multivitamin sp</v>
      </c>
      <c r="B178" s="29" t="str">
        <f>IF(JAN_26!B178="","",JAN_26!B178)</f>
        <v>bottle</v>
      </c>
      <c r="C178" s="16">
        <f>IF(JAN_26!C178="","",JAN_26!C178)</f>
        <v>1000</v>
      </c>
      <c r="D178" s="16">
        <f>IF(NOV_26!A178="","",NOV_26!F178)</f>
        <v>0</v>
      </c>
      <c r="E178" s="19"/>
      <c r="F178" s="16">
        <f t="shared" si="22"/>
        <v>0</v>
      </c>
      <c r="G178" s="19"/>
      <c r="H178" s="19"/>
      <c r="I178" s="16">
        <f t="shared" si="23"/>
        <v>0</v>
      </c>
      <c r="J178" s="16" t="str">
        <f t="shared" si="24"/>
        <v/>
      </c>
      <c r="K178" s="16">
        <f t="shared" si="25"/>
        <v>0</v>
      </c>
      <c r="L178" s="16">
        <f t="shared" si="26"/>
        <v>0</v>
      </c>
      <c r="M178" s="23">
        <f>IF(A178="",0,(IF(ISNUMBER(OCT_26!G178),OCT_26!G178,0)+IF(ISNUMBER(NOV_26!G178),NOV_26!G178,0)+IF(ISNUMBER(DEC_26!G178),DEC_26!G178,0))/3)</f>
        <v>0</v>
      </c>
      <c r="N178" s="23">
        <f t="shared" si="27"/>
        <v>0</v>
      </c>
      <c r="O178" s="23">
        <f t="shared" si="28"/>
        <v>0</v>
      </c>
      <c r="P178" s="23">
        <f t="shared" si="29"/>
        <v>0</v>
      </c>
      <c r="Q178" s="24" t="str">
        <f t="shared" si="30"/>
        <v/>
      </c>
      <c r="R178" s="25" t="str">
        <f t="shared" si="31"/>
        <v>STOCKOUT</v>
      </c>
      <c r="S178" s="25" t="str">
        <f t="shared" si="32"/>
        <v>N/A</v>
      </c>
      <c r="T178" s="18"/>
    </row>
    <row r="179" spans="1:20" ht="16.5" customHeight="1" x14ac:dyDescent="0.35">
      <c r="A179" s="28" t="str">
        <f>IF(JAN_26!A179="","",JAN_26!A179)</f>
        <v>NEOMDEX</v>
      </c>
      <c r="B179" s="28" t="str">
        <f>IF(JAN_26!B179="","",JAN_26!B179)</f>
        <v>item</v>
      </c>
      <c r="C179" s="15">
        <f>IF(JAN_26!C179="","",JAN_26!C179)</f>
        <v>1000</v>
      </c>
      <c r="D179" s="15">
        <f>IF(NOV_26!A179="","",NOV_26!F179)</f>
        <v>0</v>
      </c>
      <c r="E179" s="19"/>
      <c r="F179" s="15">
        <f t="shared" si="22"/>
        <v>0</v>
      </c>
      <c r="G179" s="19"/>
      <c r="H179" s="19"/>
      <c r="I179" s="15">
        <f t="shared" si="23"/>
        <v>0</v>
      </c>
      <c r="J179" s="15" t="str">
        <f t="shared" si="24"/>
        <v/>
      </c>
      <c r="K179" s="15">
        <f t="shared" si="25"/>
        <v>0</v>
      </c>
      <c r="L179" s="15">
        <f t="shared" si="26"/>
        <v>0</v>
      </c>
      <c r="M179" s="20">
        <f>IF(A179="",0,(IF(ISNUMBER(OCT_26!G179),OCT_26!G179,0)+IF(ISNUMBER(NOV_26!G179),NOV_26!G179,0)+IF(ISNUMBER(DEC_26!G179),DEC_26!G179,0))/3)</f>
        <v>0</v>
      </c>
      <c r="N179" s="20">
        <f t="shared" si="27"/>
        <v>0</v>
      </c>
      <c r="O179" s="20">
        <f t="shared" si="28"/>
        <v>0</v>
      </c>
      <c r="P179" s="20">
        <f t="shared" si="29"/>
        <v>0</v>
      </c>
      <c r="Q179" s="21" t="str">
        <f t="shared" si="30"/>
        <v/>
      </c>
      <c r="R179" s="22" t="str">
        <f t="shared" si="31"/>
        <v>STOCKOUT</v>
      </c>
      <c r="S179" s="22" t="str">
        <f t="shared" si="32"/>
        <v>N/A</v>
      </c>
      <c r="T179" s="18"/>
    </row>
    <row r="180" spans="1:20" ht="16.5" customHeight="1" x14ac:dyDescent="0.35">
      <c r="A180" s="29" t="str">
        <f>IF(JAN_26!A180="","",JAN_26!A180)</f>
        <v>neomycin</v>
      </c>
      <c r="B180" s="29" t="str">
        <f>IF(JAN_26!B180="","",JAN_26!B180)</f>
        <v>packet</v>
      </c>
      <c r="C180" s="16">
        <f>IF(JAN_26!C180="","",JAN_26!C180)</f>
        <v>1000</v>
      </c>
      <c r="D180" s="16">
        <f>IF(NOV_26!A180="","",NOV_26!F180)</f>
        <v>100</v>
      </c>
      <c r="E180" s="19"/>
      <c r="F180" s="16">
        <f t="shared" si="22"/>
        <v>100</v>
      </c>
      <c r="G180" s="19"/>
      <c r="H180" s="19"/>
      <c r="I180" s="16">
        <f t="shared" si="23"/>
        <v>0</v>
      </c>
      <c r="J180" s="16" t="str">
        <f t="shared" si="24"/>
        <v/>
      </c>
      <c r="K180" s="16">
        <f t="shared" si="25"/>
        <v>0</v>
      </c>
      <c r="L180" s="16">
        <f t="shared" si="26"/>
        <v>100000</v>
      </c>
      <c r="M180" s="23">
        <f>IF(A180="",0,(IF(ISNUMBER(OCT_26!G180),OCT_26!G180,0)+IF(ISNUMBER(NOV_26!G180),NOV_26!G180,0)+IF(ISNUMBER(DEC_26!G180),DEC_26!G180,0))/3)</f>
        <v>0</v>
      </c>
      <c r="N180" s="23">
        <f t="shared" si="27"/>
        <v>0</v>
      </c>
      <c r="O180" s="23">
        <f t="shared" si="28"/>
        <v>0</v>
      </c>
      <c r="P180" s="23">
        <f t="shared" si="29"/>
        <v>0</v>
      </c>
      <c r="Q180" s="24" t="str">
        <f t="shared" si="30"/>
        <v/>
      </c>
      <c r="R180" s="25" t="str">
        <f t="shared" si="31"/>
        <v>OVERSTOCK</v>
      </c>
      <c r="S180" s="25" t="str">
        <f t="shared" si="32"/>
        <v>N/A</v>
      </c>
      <c r="T180" s="18"/>
    </row>
    <row r="181" spans="1:20" ht="16.5" customHeight="1" x14ac:dyDescent="0.35">
      <c r="A181" s="28" t="str">
        <f>IF(JAN_26!A181="","",JAN_26!A181)</f>
        <v>neoskin</v>
      </c>
      <c r="B181" s="28" t="str">
        <f>IF(JAN_26!B181="","",JAN_26!B181)</f>
        <v>item</v>
      </c>
      <c r="C181" s="15">
        <f>IF(JAN_26!C181="","",JAN_26!C181)</f>
        <v>1500</v>
      </c>
      <c r="D181" s="15">
        <f>IF(NOV_26!A181="","",NOV_26!F181)</f>
        <v>0</v>
      </c>
      <c r="E181" s="19"/>
      <c r="F181" s="15">
        <f t="shared" si="22"/>
        <v>0</v>
      </c>
      <c r="G181" s="19"/>
      <c r="H181" s="19"/>
      <c r="I181" s="15">
        <f t="shared" si="23"/>
        <v>0</v>
      </c>
      <c r="J181" s="15" t="str">
        <f t="shared" si="24"/>
        <v/>
      </c>
      <c r="K181" s="15">
        <f t="shared" si="25"/>
        <v>0</v>
      </c>
      <c r="L181" s="15">
        <f t="shared" si="26"/>
        <v>0</v>
      </c>
      <c r="M181" s="20">
        <f>IF(A181="",0,(IF(ISNUMBER(OCT_26!G181),OCT_26!G181,0)+IF(ISNUMBER(NOV_26!G181),NOV_26!G181,0)+IF(ISNUMBER(DEC_26!G181),DEC_26!G181,0))/3)</f>
        <v>0</v>
      </c>
      <c r="N181" s="20">
        <f t="shared" si="27"/>
        <v>0</v>
      </c>
      <c r="O181" s="20">
        <f t="shared" si="28"/>
        <v>0</v>
      </c>
      <c r="P181" s="20">
        <f t="shared" si="29"/>
        <v>0</v>
      </c>
      <c r="Q181" s="21" t="str">
        <f t="shared" si="30"/>
        <v/>
      </c>
      <c r="R181" s="22" t="str">
        <f t="shared" si="31"/>
        <v>STOCKOUT</v>
      </c>
      <c r="S181" s="22" t="str">
        <f t="shared" si="32"/>
        <v>N/A</v>
      </c>
      <c r="T181" s="18"/>
    </row>
    <row r="182" spans="1:20" ht="16.5" customHeight="1" x14ac:dyDescent="0.35">
      <c r="A182" s="29" t="str">
        <f>IF(JAN_26!A182="","",JAN_26!A182)</f>
        <v>Nifedipine 10mg tabs</v>
      </c>
      <c r="B182" s="29" t="str">
        <f>IF(JAN_26!B182="","",JAN_26!B182)</f>
        <v>tabs</v>
      </c>
      <c r="C182" s="16">
        <f>IF(JAN_26!C182="","",JAN_26!C182)</f>
        <v>10</v>
      </c>
      <c r="D182" s="16">
        <f>IF(NOV_26!A182="","",NOV_26!F182)</f>
        <v>192</v>
      </c>
      <c r="E182" s="19"/>
      <c r="F182" s="16">
        <f t="shared" si="22"/>
        <v>192</v>
      </c>
      <c r="G182" s="19"/>
      <c r="H182" s="19"/>
      <c r="I182" s="16">
        <f t="shared" si="23"/>
        <v>0</v>
      </c>
      <c r="J182" s="16" t="str">
        <f t="shared" si="24"/>
        <v/>
      </c>
      <c r="K182" s="16">
        <f t="shared" si="25"/>
        <v>0</v>
      </c>
      <c r="L182" s="16">
        <f t="shared" si="26"/>
        <v>1920</v>
      </c>
      <c r="M182" s="23">
        <f>IF(A182="",0,(IF(ISNUMBER(OCT_26!G182),OCT_26!G182,0)+IF(ISNUMBER(NOV_26!G182),NOV_26!G182,0)+IF(ISNUMBER(DEC_26!G182),DEC_26!G182,0))/3)</f>
        <v>0</v>
      </c>
      <c r="N182" s="23">
        <f t="shared" si="27"/>
        <v>0</v>
      </c>
      <c r="O182" s="23">
        <f t="shared" si="28"/>
        <v>0</v>
      </c>
      <c r="P182" s="23">
        <f t="shared" si="29"/>
        <v>0</v>
      </c>
      <c r="Q182" s="24" t="str">
        <f t="shared" si="30"/>
        <v/>
      </c>
      <c r="R182" s="25" t="str">
        <f t="shared" si="31"/>
        <v>OVERSTOCK</v>
      </c>
      <c r="S182" s="25" t="str">
        <f t="shared" si="32"/>
        <v>N/A</v>
      </c>
      <c r="T182" s="18"/>
    </row>
    <row r="183" spans="1:20" ht="16.5" customHeight="1" x14ac:dyDescent="0.35">
      <c r="A183" s="28" t="str">
        <f>IF(JAN_26!A183="","",JAN_26!A183)</f>
        <v>Nifidipine 20mg</v>
      </c>
      <c r="B183" s="28" t="str">
        <f>IF(JAN_26!B183="","",JAN_26!B183)</f>
        <v>tab</v>
      </c>
      <c r="C183" s="15">
        <f>IF(JAN_26!C183="","",JAN_26!C183)</f>
        <v>20</v>
      </c>
      <c r="D183" s="15">
        <f>IF(NOV_26!A183="","",NOV_26!F183)</f>
        <v>790</v>
      </c>
      <c r="E183" s="19"/>
      <c r="F183" s="15">
        <f t="shared" si="22"/>
        <v>790</v>
      </c>
      <c r="G183" s="19"/>
      <c r="H183" s="19"/>
      <c r="I183" s="15">
        <f t="shared" si="23"/>
        <v>0</v>
      </c>
      <c r="J183" s="15" t="str">
        <f t="shared" si="24"/>
        <v/>
      </c>
      <c r="K183" s="15">
        <f t="shared" si="25"/>
        <v>0</v>
      </c>
      <c r="L183" s="15">
        <f t="shared" si="26"/>
        <v>15800</v>
      </c>
      <c r="M183" s="20">
        <f>IF(A183="",0,(IF(ISNUMBER(OCT_26!G183),OCT_26!G183,0)+IF(ISNUMBER(NOV_26!G183),NOV_26!G183,0)+IF(ISNUMBER(DEC_26!G183),DEC_26!G183,0))/3)</f>
        <v>0</v>
      </c>
      <c r="N183" s="20">
        <f t="shared" si="27"/>
        <v>0</v>
      </c>
      <c r="O183" s="20">
        <f t="shared" si="28"/>
        <v>0</v>
      </c>
      <c r="P183" s="20">
        <f t="shared" si="29"/>
        <v>0</v>
      </c>
      <c r="Q183" s="21" t="str">
        <f t="shared" si="30"/>
        <v/>
      </c>
      <c r="R183" s="22" t="str">
        <f t="shared" si="31"/>
        <v>OVERSTOCK</v>
      </c>
      <c r="S183" s="22" t="str">
        <f t="shared" si="32"/>
        <v>N/A</v>
      </c>
      <c r="T183" s="18"/>
    </row>
    <row r="184" spans="1:20" ht="16.5" customHeight="1" x14ac:dyDescent="0.35">
      <c r="A184" s="29" t="str">
        <f>IF(JAN_26!A184="","",JAN_26!A184)</f>
        <v>Nifluril capsules</v>
      </c>
      <c r="B184" s="29" t="str">
        <f>IF(JAN_26!B184="","",JAN_26!B184)</f>
        <v>packet</v>
      </c>
      <c r="C184" s="16">
        <f>IF(JAN_26!C184="","",JAN_26!C184)</f>
        <v>2000</v>
      </c>
      <c r="D184" s="16">
        <f>IF(NOV_26!A184="","",NOV_26!F184)</f>
        <v>0</v>
      </c>
      <c r="E184" s="19"/>
      <c r="F184" s="16">
        <f t="shared" si="22"/>
        <v>0</v>
      </c>
      <c r="G184" s="19"/>
      <c r="H184" s="19"/>
      <c r="I184" s="16">
        <f t="shared" si="23"/>
        <v>0</v>
      </c>
      <c r="J184" s="16" t="str">
        <f t="shared" si="24"/>
        <v/>
      </c>
      <c r="K184" s="16">
        <f t="shared" si="25"/>
        <v>0</v>
      </c>
      <c r="L184" s="16">
        <f t="shared" si="26"/>
        <v>0</v>
      </c>
      <c r="M184" s="23">
        <f>IF(A184="",0,(IF(ISNUMBER(OCT_26!G184),OCT_26!G184,0)+IF(ISNUMBER(NOV_26!G184),NOV_26!G184,0)+IF(ISNUMBER(DEC_26!G184),DEC_26!G184,0))/3)</f>
        <v>0</v>
      </c>
      <c r="N184" s="23">
        <f t="shared" si="27"/>
        <v>0</v>
      </c>
      <c r="O184" s="23">
        <f t="shared" si="28"/>
        <v>0</v>
      </c>
      <c r="P184" s="23">
        <f t="shared" si="29"/>
        <v>0</v>
      </c>
      <c r="Q184" s="24" t="str">
        <f t="shared" si="30"/>
        <v/>
      </c>
      <c r="R184" s="25" t="str">
        <f t="shared" si="31"/>
        <v>STOCKOUT</v>
      </c>
      <c r="S184" s="25" t="str">
        <f t="shared" si="32"/>
        <v>N/A</v>
      </c>
      <c r="T184" s="18"/>
    </row>
    <row r="185" spans="1:20" ht="16.5" customHeight="1" x14ac:dyDescent="0.35">
      <c r="A185" s="28" t="str">
        <f>IF(JAN_26!A185="","",JAN_26!A185)</f>
        <v>Norbactin</v>
      </c>
      <c r="B185" s="28" t="str">
        <f>IF(JAN_26!B185="","",JAN_26!B185)</f>
        <v>tablet</v>
      </c>
      <c r="C185" s="15">
        <f>IF(JAN_26!C185="","",JAN_26!C185)</f>
        <v>150</v>
      </c>
      <c r="D185" s="15">
        <f>IF(NOV_26!A185="","",NOV_26!F185)</f>
        <v>0</v>
      </c>
      <c r="E185" s="19"/>
      <c r="F185" s="15">
        <f t="shared" si="22"/>
        <v>0</v>
      </c>
      <c r="G185" s="19"/>
      <c r="H185" s="19"/>
      <c r="I185" s="15">
        <f t="shared" si="23"/>
        <v>0</v>
      </c>
      <c r="J185" s="15" t="str">
        <f t="shared" si="24"/>
        <v/>
      </c>
      <c r="K185" s="15">
        <f t="shared" si="25"/>
        <v>0</v>
      </c>
      <c r="L185" s="15">
        <f t="shared" si="26"/>
        <v>0</v>
      </c>
      <c r="M185" s="20">
        <f>IF(A185="",0,(IF(ISNUMBER(OCT_26!G185),OCT_26!G185,0)+IF(ISNUMBER(NOV_26!G185),NOV_26!G185,0)+IF(ISNUMBER(DEC_26!G185),DEC_26!G185,0))/3)</f>
        <v>0</v>
      </c>
      <c r="N185" s="20">
        <f t="shared" si="27"/>
        <v>0</v>
      </c>
      <c r="O185" s="20">
        <f t="shared" si="28"/>
        <v>0</v>
      </c>
      <c r="P185" s="20">
        <f t="shared" si="29"/>
        <v>0</v>
      </c>
      <c r="Q185" s="21" t="str">
        <f t="shared" si="30"/>
        <v/>
      </c>
      <c r="R185" s="22" t="str">
        <f t="shared" si="31"/>
        <v>STOCKOUT</v>
      </c>
      <c r="S185" s="22" t="str">
        <f t="shared" si="32"/>
        <v>N/A</v>
      </c>
      <c r="T185" s="18"/>
    </row>
    <row r="186" spans="1:20" ht="16.5" customHeight="1" x14ac:dyDescent="0.35">
      <c r="A186" s="29" t="str">
        <f>IF(JAN_26!A186="","",JAN_26!A186)</f>
        <v>Normal saline</v>
      </c>
      <c r="B186" s="29" t="str">
        <f>IF(JAN_26!B186="","",JAN_26!B186)</f>
        <v>Item</v>
      </c>
      <c r="C186" s="16">
        <f>IF(JAN_26!C186="","",JAN_26!C186)</f>
        <v>1000</v>
      </c>
      <c r="D186" s="16">
        <f>IF(NOV_26!A186="","",NOV_26!F186)</f>
        <v>0</v>
      </c>
      <c r="E186" s="19"/>
      <c r="F186" s="16">
        <f t="shared" si="22"/>
        <v>0</v>
      </c>
      <c r="G186" s="19"/>
      <c r="H186" s="19"/>
      <c r="I186" s="16">
        <f t="shared" si="23"/>
        <v>0</v>
      </c>
      <c r="J186" s="16" t="str">
        <f t="shared" si="24"/>
        <v/>
      </c>
      <c r="K186" s="16">
        <f t="shared" si="25"/>
        <v>0</v>
      </c>
      <c r="L186" s="16">
        <f t="shared" si="26"/>
        <v>0</v>
      </c>
      <c r="M186" s="23">
        <f>IF(A186="",0,(IF(ISNUMBER(OCT_26!G186),OCT_26!G186,0)+IF(ISNUMBER(NOV_26!G186),NOV_26!G186,0)+IF(ISNUMBER(DEC_26!G186),DEC_26!G186,0))/3)</f>
        <v>0</v>
      </c>
      <c r="N186" s="23">
        <f t="shared" si="27"/>
        <v>0</v>
      </c>
      <c r="O186" s="23">
        <f t="shared" si="28"/>
        <v>0</v>
      </c>
      <c r="P186" s="23">
        <f t="shared" si="29"/>
        <v>0</v>
      </c>
      <c r="Q186" s="24" t="str">
        <f t="shared" si="30"/>
        <v/>
      </c>
      <c r="R186" s="25" t="str">
        <f t="shared" si="31"/>
        <v>STOCKOUT</v>
      </c>
      <c r="S186" s="25" t="str">
        <f t="shared" si="32"/>
        <v>N/A</v>
      </c>
      <c r="T186" s="18"/>
    </row>
    <row r="187" spans="1:20" ht="16.5" customHeight="1" x14ac:dyDescent="0.35">
      <c r="A187" s="28" t="str">
        <f>IF(JAN_26!A187="","",JAN_26!A187)</f>
        <v>nortz</v>
      </c>
      <c r="B187" s="28" t="str">
        <f>IF(JAN_26!B187="","",JAN_26!B187)</f>
        <v>tab</v>
      </c>
      <c r="C187" s="15">
        <f>IF(JAN_26!C187="","",JAN_26!C187)</f>
        <v>150</v>
      </c>
      <c r="D187" s="15">
        <f>IF(NOV_26!A187="","",NOV_26!F187)</f>
        <v>0</v>
      </c>
      <c r="E187" s="19"/>
      <c r="F187" s="15">
        <f t="shared" si="22"/>
        <v>0</v>
      </c>
      <c r="G187" s="19"/>
      <c r="H187" s="19"/>
      <c r="I187" s="15">
        <f t="shared" si="23"/>
        <v>0</v>
      </c>
      <c r="J187" s="15" t="str">
        <f t="shared" si="24"/>
        <v/>
      </c>
      <c r="K187" s="15">
        <f t="shared" si="25"/>
        <v>0</v>
      </c>
      <c r="L187" s="15">
        <f t="shared" si="26"/>
        <v>0</v>
      </c>
      <c r="M187" s="20">
        <f>IF(A187="",0,(IF(ISNUMBER(OCT_26!G187),OCT_26!G187,0)+IF(ISNUMBER(NOV_26!G187),NOV_26!G187,0)+IF(ISNUMBER(DEC_26!G187),DEC_26!G187,0))/3)</f>
        <v>0</v>
      </c>
      <c r="N187" s="20">
        <f t="shared" si="27"/>
        <v>0</v>
      </c>
      <c r="O187" s="20">
        <f t="shared" si="28"/>
        <v>0</v>
      </c>
      <c r="P187" s="20">
        <f t="shared" si="29"/>
        <v>0</v>
      </c>
      <c r="Q187" s="21" t="str">
        <f t="shared" si="30"/>
        <v/>
      </c>
      <c r="R187" s="22" t="str">
        <f t="shared" si="31"/>
        <v>STOCKOUT</v>
      </c>
      <c r="S187" s="22" t="str">
        <f t="shared" si="32"/>
        <v>N/A</v>
      </c>
      <c r="T187" s="18"/>
    </row>
    <row r="188" spans="1:20" ht="16.5" customHeight="1" x14ac:dyDescent="0.35">
      <c r="A188" s="29" t="str">
        <f>IF(JAN_26!A188="","",JAN_26!A188)</f>
        <v>NYSTATIN SUPPO</v>
      </c>
      <c r="B188" s="29" t="str">
        <f>IF(JAN_26!B188="","",JAN_26!B188)</f>
        <v>item</v>
      </c>
      <c r="C188" s="16">
        <f>IF(JAN_26!C188="","",JAN_26!C188)</f>
        <v>150</v>
      </c>
      <c r="D188" s="16">
        <f>IF(NOV_26!A188="","",NOV_26!F188)</f>
        <v>0</v>
      </c>
      <c r="E188" s="19"/>
      <c r="F188" s="16">
        <f t="shared" si="22"/>
        <v>0</v>
      </c>
      <c r="G188" s="19"/>
      <c r="H188" s="19"/>
      <c r="I188" s="16">
        <f t="shared" si="23"/>
        <v>0</v>
      </c>
      <c r="J188" s="16" t="str">
        <f t="shared" si="24"/>
        <v/>
      </c>
      <c r="K188" s="16">
        <f t="shared" si="25"/>
        <v>0</v>
      </c>
      <c r="L188" s="16">
        <f t="shared" si="26"/>
        <v>0</v>
      </c>
      <c r="M188" s="23">
        <f>IF(A188="",0,(IF(ISNUMBER(OCT_26!G188),OCT_26!G188,0)+IF(ISNUMBER(NOV_26!G188),NOV_26!G188,0)+IF(ISNUMBER(DEC_26!G188),DEC_26!G188,0))/3)</f>
        <v>0</v>
      </c>
      <c r="N188" s="23">
        <f t="shared" si="27"/>
        <v>0</v>
      </c>
      <c r="O188" s="23">
        <f t="shared" si="28"/>
        <v>0</v>
      </c>
      <c r="P188" s="23">
        <f t="shared" si="29"/>
        <v>0</v>
      </c>
      <c r="Q188" s="24" t="str">
        <f t="shared" si="30"/>
        <v/>
      </c>
      <c r="R188" s="25" t="str">
        <f t="shared" si="31"/>
        <v>STOCKOUT</v>
      </c>
      <c r="S188" s="25" t="str">
        <f t="shared" si="32"/>
        <v>N/A</v>
      </c>
      <c r="T188" s="18"/>
    </row>
    <row r="189" spans="1:20" ht="16.5" customHeight="1" x14ac:dyDescent="0.35">
      <c r="A189" s="28" t="str">
        <f>IF(JAN_26!A189="","",JAN_26!A189)</f>
        <v>Nystatin syrup</v>
      </c>
      <c r="B189" s="28" t="str">
        <f>IF(JAN_26!B189="","",JAN_26!B189)</f>
        <v>bottle</v>
      </c>
      <c r="C189" s="15">
        <f>IF(JAN_26!C189="","",JAN_26!C189)</f>
        <v>1000</v>
      </c>
      <c r="D189" s="15">
        <f>IF(NOV_26!A189="","",NOV_26!F189)</f>
        <v>0</v>
      </c>
      <c r="E189" s="19"/>
      <c r="F189" s="15">
        <f t="shared" si="22"/>
        <v>0</v>
      </c>
      <c r="G189" s="19"/>
      <c r="H189" s="19"/>
      <c r="I189" s="15">
        <f t="shared" si="23"/>
        <v>0</v>
      </c>
      <c r="J189" s="15" t="str">
        <f t="shared" si="24"/>
        <v/>
      </c>
      <c r="K189" s="15">
        <f t="shared" si="25"/>
        <v>0</v>
      </c>
      <c r="L189" s="15">
        <f t="shared" si="26"/>
        <v>0</v>
      </c>
      <c r="M189" s="20">
        <f>IF(A189="",0,(IF(ISNUMBER(OCT_26!G189),OCT_26!G189,0)+IF(ISNUMBER(NOV_26!G189),NOV_26!G189,0)+IF(ISNUMBER(DEC_26!G189),DEC_26!G189,0))/3)</f>
        <v>0</v>
      </c>
      <c r="N189" s="20">
        <f t="shared" si="27"/>
        <v>0</v>
      </c>
      <c r="O189" s="20">
        <f t="shared" si="28"/>
        <v>0</v>
      </c>
      <c r="P189" s="20">
        <f t="shared" si="29"/>
        <v>0</v>
      </c>
      <c r="Q189" s="21" t="str">
        <f t="shared" si="30"/>
        <v/>
      </c>
      <c r="R189" s="22" t="str">
        <f t="shared" si="31"/>
        <v>STOCKOUT</v>
      </c>
      <c r="S189" s="22" t="str">
        <f t="shared" si="32"/>
        <v>N/A</v>
      </c>
      <c r="T189" s="18"/>
    </row>
    <row r="190" spans="1:20" ht="16.5" customHeight="1" x14ac:dyDescent="0.35">
      <c r="A190" s="29" t="str">
        <f>IF(JAN_26!A190="","",JAN_26!A190)</f>
        <v>Nystatin Tablets</v>
      </c>
      <c r="B190" s="29" t="str">
        <f>IF(JAN_26!B190="","",JAN_26!B190)</f>
        <v>tabs</v>
      </c>
      <c r="C190" s="16">
        <f>IF(JAN_26!C190="","",JAN_26!C190)</f>
        <v>100</v>
      </c>
      <c r="D190" s="16">
        <f>IF(NOV_26!A190="","",NOV_26!F190)</f>
        <v>220</v>
      </c>
      <c r="E190" s="19"/>
      <c r="F190" s="16">
        <f t="shared" si="22"/>
        <v>220</v>
      </c>
      <c r="G190" s="19"/>
      <c r="H190" s="19"/>
      <c r="I190" s="16">
        <f t="shared" si="23"/>
        <v>0</v>
      </c>
      <c r="J190" s="16" t="str">
        <f t="shared" si="24"/>
        <v/>
      </c>
      <c r="K190" s="16">
        <f t="shared" si="25"/>
        <v>0</v>
      </c>
      <c r="L190" s="16">
        <f t="shared" si="26"/>
        <v>22000</v>
      </c>
      <c r="M190" s="23">
        <f>IF(A190="",0,(IF(ISNUMBER(OCT_26!G190),OCT_26!G190,0)+IF(ISNUMBER(NOV_26!G190),NOV_26!G190,0)+IF(ISNUMBER(DEC_26!G190),DEC_26!G190,0))/3)</f>
        <v>0</v>
      </c>
      <c r="N190" s="23">
        <f t="shared" si="27"/>
        <v>0</v>
      </c>
      <c r="O190" s="23">
        <f t="shared" si="28"/>
        <v>0</v>
      </c>
      <c r="P190" s="23">
        <f t="shared" si="29"/>
        <v>0</v>
      </c>
      <c r="Q190" s="24" t="str">
        <f t="shared" si="30"/>
        <v/>
      </c>
      <c r="R190" s="25" t="str">
        <f t="shared" si="31"/>
        <v>OVERSTOCK</v>
      </c>
      <c r="S190" s="25" t="str">
        <f t="shared" si="32"/>
        <v>N/A</v>
      </c>
      <c r="T190" s="18"/>
    </row>
    <row r="191" spans="1:20" ht="16.5" customHeight="1" x14ac:dyDescent="0.35">
      <c r="A191" s="28" t="str">
        <f>IF(JAN_26!A191="","",JAN_26!A191)</f>
        <v>ofloxacin</v>
      </c>
      <c r="B191" s="28" t="str">
        <f>IF(JAN_26!B191="","",JAN_26!B191)</f>
        <v>tablet</v>
      </c>
      <c r="C191" s="15">
        <f>IF(JAN_26!C191="","",JAN_26!C191)</f>
        <v>200</v>
      </c>
      <c r="D191" s="15">
        <f>IF(NOV_26!A191="","",NOV_26!F191)</f>
        <v>0</v>
      </c>
      <c r="E191" s="19"/>
      <c r="F191" s="15">
        <f t="shared" si="22"/>
        <v>0</v>
      </c>
      <c r="G191" s="19"/>
      <c r="H191" s="19"/>
      <c r="I191" s="15">
        <f t="shared" si="23"/>
        <v>0</v>
      </c>
      <c r="J191" s="15" t="str">
        <f t="shared" si="24"/>
        <v/>
      </c>
      <c r="K191" s="15">
        <f t="shared" si="25"/>
        <v>0</v>
      </c>
      <c r="L191" s="15">
        <f t="shared" si="26"/>
        <v>0</v>
      </c>
      <c r="M191" s="20">
        <f>IF(A191="",0,(IF(ISNUMBER(OCT_26!G191),OCT_26!G191,0)+IF(ISNUMBER(NOV_26!G191),NOV_26!G191,0)+IF(ISNUMBER(DEC_26!G191),DEC_26!G191,0))/3)</f>
        <v>0</v>
      </c>
      <c r="N191" s="20">
        <f t="shared" si="27"/>
        <v>0</v>
      </c>
      <c r="O191" s="20">
        <f t="shared" si="28"/>
        <v>0</v>
      </c>
      <c r="P191" s="20">
        <f t="shared" si="29"/>
        <v>0</v>
      </c>
      <c r="Q191" s="21" t="str">
        <f t="shared" si="30"/>
        <v/>
      </c>
      <c r="R191" s="22" t="str">
        <f t="shared" si="31"/>
        <v>STOCKOUT</v>
      </c>
      <c r="S191" s="22" t="str">
        <f t="shared" si="32"/>
        <v>N/A</v>
      </c>
      <c r="T191" s="18"/>
    </row>
    <row r="192" spans="1:20" ht="16.5" customHeight="1" x14ac:dyDescent="0.35">
      <c r="A192" s="29" t="str">
        <f>IF(JAN_26!A192="","",JAN_26!A192)</f>
        <v>olive oil</v>
      </c>
      <c r="B192" s="29" t="str">
        <f>IF(JAN_26!B192="","",JAN_26!B192)</f>
        <v>bottle</v>
      </c>
      <c r="C192" s="16">
        <f>IF(JAN_26!C192="","",JAN_26!C192)</f>
        <v>500</v>
      </c>
      <c r="D192" s="16">
        <f>IF(NOV_26!A192="","",NOV_26!F192)</f>
        <v>0</v>
      </c>
      <c r="E192" s="19"/>
      <c r="F192" s="16">
        <f t="shared" si="22"/>
        <v>0</v>
      </c>
      <c r="G192" s="19"/>
      <c r="H192" s="19"/>
      <c r="I192" s="16">
        <f t="shared" si="23"/>
        <v>0</v>
      </c>
      <c r="J192" s="16" t="str">
        <f t="shared" si="24"/>
        <v/>
      </c>
      <c r="K192" s="16">
        <f t="shared" si="25"/>
        <v>0</v>
      </c>
      <c r="L192" s="16">
        <f t="shared" si="26"/>
        <v>0</v>
      </c>
      <c r="M192" s="23">
        <f>IF(A192="",0,(IF(ISNUMBER(OCT_26!G192),OCT_26!G192,0)+IF(ISNUMBER(NOV_26!G192),NOV_26!G192,0)+IF(ISNUMBER(DEC_26!G192),DEC_26!G192,0))/3)</f>
        <v>0</v>
      </c>
      <c r="N192" s="23">
        <f t="shared" si="27"/>
        <v>0</v>
      </c>
      <c r="O192" s="23">
        <f t="shared" si="28"/>
        <v>0</v>
      </c>
      <c r="P192" s="23">
        <f t="shared" si="29"/>
        <v>0</v>
      </c>
      <c r="Q192" s="24" t="str">
        <f t="shared" si="30"/>
        <v/>
      </c>
      <c r="R192" s="25" t="str">
        <f t="shared" si="31"/>
        <v>STOCKOUT</v>
      </c>
      <c r="S192" s="25" t="str">
        <f t="shared" si="32"/>
        <v>N/A</v>
      </c>
      <c r="T192" s="18"/>
    </row>
    <row r="193" spans="1:20" ht="16.5" customHeight="1" x14ac:dyDescent="0.35">
      <c r="A193" s="28" t="str">
        <f>IF(JAN_26!A193="","",JAN_26!A193)</f>
        <v>Omepraxole inj</v>
      </c>
      <c r="B193" s="28" t="str">
        <f>IF(JAN_26!B193="","",JAN_26!B193)</f>
        <v>Packet</v>
      </c>
      <c r="C193" s="15">
        <f>IF(JAN_26!C193="","",JAN_26!C193)</f>
        <v>1500</v>
      </c>
      <c r="D193" s="15">
        <f>IF(NOV_26!A193="","",NOV_26!F193)</f>
        <v>90</v>
      </c>
      <c r="E193" s="19"/>
      <c r="F193" s="15">
        <f t="shared" si="22"/>
        <v>90</v>
      </c>
      <c r="G193" s="19"/>
      <c r="H193" s="19"/>
      <c r="I193" s="15">
        <f t="shared" si="23"/>
        <v>0</v>
      </c>
      <c r="J193" s="15" t="str">
        <f t="shared" si="24"/>
        <v/>
      </c>
      <c r="K193" s="15">
        <f t="shared" si="25"/>
        <v>0</v>
      </c>
      <c r="L193" s="15">
        <f t="shared" si="26"/>
        <v>135000</v>
      </c>
      <c r="M193" s="20">
        <f>IF(A193="",0,(IF(ISNUMBER(OCT_26!G193),OCT_26!G193,0)+IF(ISNUMBER(NOV_26!G193),NOV_26!G193,0)+IF(ISNUMBER(DEC_26!G193),DEC_26!G193,0))/3)</f>
        <v>0</v>
      </c>
      <c r="N193" s="20">
        <f t="shared" si="27"/>
        <v>0</v>
      </c>
      <c r="O193" s="20">
        <f t="shared" si="28"/>
        <v>0</v>
      </c>
      <c r="P193" s="20">
        <f t="shared" si="29"/>
        <v>0</v>
      </c>
      <c r="Q193" s="21" t="str">
        <f t="shared" si="30"/>
        <v/>
      </c>
      <c r="R193" s="22" t="str">
        <f t="shared" si="31"/>
        <v>OVERSTOCK</v>
      </c>
      <c r="S193" s="22" t="str">
        <f t="shared" si="32"/>
        <v>N/A</v>
      </c>
      <c r="T193" s="18"/>
    </row>
    <row r="194" spans="1:20" ht="16.5" customHeight="1" x14ac:dyDescent="0.35">
      <c r="A194" s="29" t="str">
        <f>IF(JAN_26!A194="","",JAN_26!A194)</f>
        <v>Omeprazole caps</v>
      </c>
      <c r="B194" s="29" t="str">
        <f>IF(JAN_26!B194="","",JAN_26!B194)</f>
        <v>tabs</v>
      </c>
      <c r="C194" s="16">
        <f>IF(JAN_26!C194="","",JAN_26!C194)</f>
        <v>50</v>
      </c>
      <c r="D194" s="16">
        <f>IF(NOV_26!A194="","",NOV_26!F194)</f>
        <v>0</v>
      </c>
      <c r="E194" s="19"/>
      <c r="F194" s="16">
        <f t="shared" si="22"/>
        <v>0</v>
      </c>
      <c r="G194" s="19"/>
      <c r="H194" s="19"/>
      <c r="I194" s="16">
        <f t="shared" si="23"/>
        <v>0</v>
      </c>
      <c r="J194" s="16" t="str">
        <f t="shared" si="24"/>
        <v/>
      </c>
      <c r="K194" s="16">
        <f t="shared" si="25"/>
        <v>0</v>
      </c>
      <c r="L194" s="16">
        <f t="shared" si="26"/>
        <v>0</v>
      </c>
      <c r="M194" s="23">
        <f>IF(A194="",0,(IF(ISNUMBER(OCT_26!G194),OCT_26!G194,0)+IF(ISNUMBER(NOV_26!G194),NOV_26!G194,0)+IF(ISNUMBER(DEC_26!G194),DEC_26!G194,0))/3)</f>
        <v>0</v>
      </c>
      <c r="N194" s="23">
        <f t="shared" si="27"/>
        <v>0</v>
      </c>
      <c r="O194" s="23">
        <f t="shared" si="28"/>
        <v>0</v>
      </c>
      <c r="P194" s="23">
        <f t="shared" si="29"/>
        <v>0</v>
      </c>
      <c r="Q194" s="24" t="str">
        <f t="shared" si="30"/>
        <v/>
      </c>
      <c r="R194" s="25" t="str">
        <f t="shared" si="31"/>
        <v>STOCKOUT</v>
      </c>
      <c r="S194" s="25" t="str">
        <f t="shared" si="32"/>
        <v>N/A</v>
      </c>
      <c r="T194" s="18"/>
    </row>
    <row r="195" spans="1:20" ht="16.5" customHeight="1" x14ac:dyDescent="0.35">
      <c r="A195" s="28" t="str">
        <f>IF(JAN_26!A195="","",JAN_26!A195)</f>
        <v>Oracel</v>
      </c>
      <c r="B195" s="28" t="str">
        <f>IF(JAN_26!B195="","",JAN_26!B195)</f>
        <v>tablet</v>
      </c>
      <c r="C195" s="15" t="str">
        <f>IF(JAN_26!C195="","",JAN_26!C195)</f>
        <v/>
      </c>
      <c r="D195" s="15">
        <f>IF(NOV_26!A195="","",NOV_26!F195)</f>
        <v>0</v>
      </c>
      <c r="E195" s="19"/>
      <c r="F195" s="15">
        <f t="shared" ref="F195:F258" si="33">IF(A195="","",D195+IF(ISNUMBER(E195),E195,0)-IF(ISNUMBER(G195),G195,0))</f>
        <v>0</v>
      </c>
      <c r="G195" s="19"/>
      <c r="H195" s="19"/>
      <c r="I195" s="15">
        <f t="shared" ref="I195:I258" si="34">IF(AND(ISNUMBER(G195),ISNUMBER(C195)),G195*C195,0)</f>
        <v>0</v>
      </c>
      <c r="J195" s="15" t="str">
        <f t="shared" ref="J195:J258" si="35">IF(AND(ISNUMBER(G195),ISNUMBER(H195)),H195-I195,"")</f>
        <v/>
      </c>
      <c r="K195" s="15">
        <f t="shared" ref="K195:K258" si="36">IF(OR(A195="",M195=0),0,MAX(O195-F195,0))</f>
        <v>0</v>
      </c>
      <c r="L195" s="15">
        <f t="shared" ref="L195:L258" si="37">IF(AND(ISNUMBER(C195),ISNUMBER(F195)),F195*C195,0)</f>
        <v>0</v>
      </c>
      <c r="M195" s="20">
        <f>IF(A195="",0,(IF(ISNUMBER(OCT_26!G195),OCT_26!G195,0)+IF(ISNUMBER(NOV_26!G195),NOV_26!G195,0)+IF(ISNUMBER(DEC_26!G195),DEC_26!G195,0))/3)</f>
        <v>0</v>
      </c>
      <c r="N195" s="20">
        <f t="shared" ref="N195:N258" si="38">IF(M195=0,0,M195*Lead_Time_Months)</f>
        <v>0</v>
      </c>
      <c r="O195" s="20">
        <f t="shared" ref="O195:O258" si="39">IF(M195=0,0,M195*Max_Stock_Months)</f>
        <v>0</v>
      </c>
      <c r="P195" s="20">
        <f t="shared" ref="P195:P258" si="40">IF(M195=0,0,M195*Security_Stock_Months)</f>
        <v>0</v>
      </c>
      <c r="Q195" s="21" t="str">
        <f t="shared" ref="Q195:Q258" si="41">IF(OR(A195="",M195=0,F195&lt;=0),"",ROUND(F195/M195,1))</f>
        <v/>
      </c>
      <c r="R195" s="22" t="str">
        <f t="shared" ref="R195:R258" si="42">IF(A195="","",IF(F195&lt;=0,"STOCKOUT",IF(F195&lt;=P195,"LOW STOCK",IF(F195&gt;O195,"OVERSTOCK","ADEQUATE"))))</f>
        <v>STOCKOUT</v>
      </c>
      <c r="S195" s="22" t="str">
        <f t="shared" ref="S195:S258" si="43">IF(AND(ISNUMBER(G195),ISNUMBER(H195)),IF(J195&gt;=0,"BALANCED","DEFICIT"),"N/A")</f>
        <v>N/A</v>
      </c>
      <c r="T195" s="18"/>
    </row>
    <row r="196" spans="1:20" ht="16.5" customHeight="1" x14ac:dyDescent="0.35">
      <c r="A196" s="29" t="str">
        <f>IF(JAN_26!A196="","",JAN_26!A196)</f>
        <v>oxytocin injection</v>
      </c>
      <c r="B196" s="29" t="str">
        <f>IF(JAN_26!B196="","",JAN_26!B196)</f>
        <v>amp</v>
      </c>
      <c r="C196" s="16">
        <f>IF(JAN_26!C196="","",JAN_26!C196)</f>
        <v>100</v>
      </c>
      <c r="D196" s="16">
        <f>IF(NOV_26!A196="","",NOV_26!F196)</f>
        <v>100</v>
      </c>
      <c r="E196" s="19"/>
      <c r="F196" s="16">
        <f t="shared" si="33"/>
        <v>100</v>
      </c>
      <c r="G196" s="19"/>
      <c r="H196" s="19"/>
      <c r="I196" s="16">
        <f t="shared" si="34"/>
        <v>0</v>
      </c>
      <c r="J196" s="16" t="str">
        <f t="shared" si="35"/>
        <v/>
      </c>
      <c r="K196" s="16">
        <f t="shared" si="36"/>
        <v>0</v>
      </c>
      <c r="L196" s="16">
        <f t="shared" si="37"/>
        <v>10000</v>
      </c>
      <c r="M196" s="23">
        <f>IF(A196="",0,(IF(ISNUMBER(OCT_26!G196),OCT_26!G196,0)+IF(ISNUMBER(NOV_26!G196),NOV_26!G196,0)+IF(ISNUMBER(DEC_26!G196),DEC_26!G196,0))/3)</f>
        <v>0</v>
      </c>
      <c r="N196" s="23">
        <f t="shared" si="38"/>
        <v>0</v>
      </c>
      <c r="O196" s="23">
        <f t="shared" si="39"/>
        <v>0</v>
      </c>
      <c r="P196" s="23">
        <f t="shared" si="40"/>
        <v>0</v>
      </c>
      <c r="Q196" s="24" t="str">
        <f t="shared" si="41"/>
        <v/>
      </c>
      <c r="R196" s="25" t="str">
        <f t="shared" si="42"/>
        <v>OVERSTOCK</v>
      </c>
      <c r="S196" s="25" t="str">
        <f t="shared" si="43"/>
        <v>N/A</v>
      </c>
      <c r="T196" s="18"/>
    </row>
    <row r="197" spans="1:20" ht="16.5" customHeight="1" x14ac:dyDescent="0.35">
      <c r="A197" s="28" t="str">
        <f>IF(JAN_26!A197="","",JAN_26!A197)</f>
        <v>PARA 100</v>
      </c>
      <c r="B197" s="28" t="str">
        <f>IF(JAN_26!B197="","",JAN_26!B197)</f>
        <v>tablet</v>
      </c>
      <c r="C197" s="15">
        <f>IF(JAN_26!C197="","",JAN_26!C197)</f>
        <v>10</v>
      </c>
      <c r="D197" s="15">
        <f>IF(NOV_26!A197="","",NOV_26!F197)</f>
        <v>0</v>
      </c>
      <c r="E197" s="19"/>
      <c r="F197" s="15">
        <f t="shared" si="33"/>
        <v>0</v>
      </c>
      <c r="G197" s="19"/>
      <c r="H197" s="19"/>
      <c r="I197" s="15">
        <f t="shared" si="34"/>
        <v>0</v>
      </c>
      <c r="J197" s="15" t="str">
        <f t="shared" si="35"/>
        <v/>
      </c>
      <c r="K197" s="15">
        <f t="shared" si="36"/>
        <v>0</v>
      </c>
      <c r="L197" s="15">
        <f t="shared" si="37"/>
        <v>0</v>
      </c>
      <c r="M197" s="20">
        <f>IF(A197="",0,(IF(ISNUMBER(OCT_26!G197),OCT_26!G197,0)+IF(ISNUMBER(NOV_26!G197),NOV_26!G197,0)+IF(ISNUMBER(DEC_26!G197),DEC_26!G197,0))/3)</f>
        <v>0</v>
      </c>
      <c r="N197" s="20">
        <f t="shared" si="38"/>
        <v>0</v>
      </c>
      <c r="O197" s="20">
        <f t="shared" si="39"/>
        <v>0</v>
      </c>
      <c r="P197" s="20">
        <f t="shared" si="40"/>
        <v>0</v>
      </c>
      <c r="Q197" s="21" t="str">
        <f t="shared" si="41"/>
        <v/>
      </c>
      <c r="R197" s="22" t="str">
        <f t="shared" si="42"/>
        <v>STOCKOUT</v>
      </c>
      <c r="S197" s="22" t="str">
        <f t="shared" si="43"/>
        <v>N/A</v>
      </c>
      <c r="T197" s="18"/>
    </row>
    <row r="198" spans="1:20" ht="16.5" customHeight="1" x14ac:dyDescent="0.35">
      <c r="A198" s="29" t="str">
        <f>IF(JAN_26!A198="","",JAN_26!A198)</f>
        <v>Paracet Injection 300mg</v>
      </c>
      <c r="B198" s="29" t="str">
        <f>IF(JAN_26!B198="","",JAN_26!B198)</f>
        <v>amp</v>
      </c>
      <c r="C198" s="16">
        <f>IF(JAN_26!C198="","",JAN_26!C198)</f>
        <v>300</v>
      </c>
      <c r="D198" s="16">
        <f>IF(NOV_26!A198="","",NOV_26!F198)</f>
        <v>110</v>
      </c>
      <c r="E198" s="19"/>
      <c r="F198" s="16">
        <f t="shared" si="33"/>
        <v>110</v>
      </c>
      <c r="G198" s="19"/>
      <c r="H198" s="19"/>
      <c r="I198" s="16">
        <f t="shared" si="34"/>
        <v>0</v>
      </c>
      <c r="J198" s="16" t="str">
        <f t="shared" si="35"/>
        <v/>
      </c>
      <c r="K198" s="16">
        <f t="shared" si="36"/>
        <v>0</v>
      </c>
      <c r="L198" s="16">
        <f t="shared" si="37"/>
        <v>33000</v>
      </c>
      <c r="M198" s="23">
        <f>IF(A198="",0,(IF(ISNUMBER(OCT_26!G198),OCT_26!G198,0)+IF(ISNUMBER(NOV_26!G198),NOV_26!G198,0)+IF(ISNUMBER(DEC_26!G198),DEC_26!G198,0))/3)</f>
        <v>0</v>
      </c>
      <c r="N198" s="23">
        <f t="shared" si="38"/>
        <v>0</v>
      </c>
      <c r="O198" s="23">
        <f t="shared" si="39"/>
        <v>0</v>
      </c>
      <c r="P198" s="23">
        <f t="shared" si="40"/>
        <v>0</v>
      </c>
      <c r="Q198" s="24" t="str">
        <f t="shared" si="41"/>
        <v/>
      </c>
      <c r="R198" s="25" t="str">
        <f t="shared" si="42"/>
        <v>OVERSTOCK</v>
      </c>
      <c r="S198" s="25" t="str">
        <f t="shared" si="43"/>
        <v>N/A</v>
      </c>
      <c r="T198" s="18"/>
    </row>
    <row r="199" spans="1:20" ht="16.5" customHeight="1" x14ac:dyDescent="0.35">
      <c r="A199" s="28" t="str">
        <f>IF(JAN_26!A199="","",JAN_26!A199)</f>
        <v>Paracet tablets 500mg</v>
      </c>
      <c r="B199" s="28" t="str">
        <f>IF(JAN_26!B199="","",JAN_26!B199)</f>
        <v>tablet</v>
      </c>
      <c r="C199" s="15">
        <f>IF(JAN_26!C199="","",JAN_26!C199)</f>
        <v>15</v>
      </c>
      <c r="D199" s="15">
        <f>IF(NOV_26!A199="","",NOV_26!F199)</f>
        <v>10</v>
      </c>
      <c r="E199" s="19"/>
      <c r="F199" s="15">
        <f t="shared" si="33"/>
        <v>10</v>
      </c>
      <c r="G199" s="19"/>
      <c r="H199" s="19"/>
      <c r="I199" s="15">
        <f t="shared" si="34"/>
        <v>0</v>
      </c>
      <c r="J199" s="15" t="str">
        <f t="shared" si="35"/>
        <v/>
      </c>
      <c r="K199" s="15">
        <f t="shared" si="36"/>
        <v>0</v>
      </c>
      <c r="L199" s="15">
        <f t="shared" si="37"/>
        <v>150</v>
      </c>
      <c r="M199" s="20">
        <f>IF(A199="",0,(IF(ISNUMBER(OCT_26!G199),OCT_26!G199,0)+IF(ISNUMBER(NOV_26!G199),NOV_26!G199,0)+IF(ISNUMBER(DEC_26!G199),DEC_26!G199,0))/3)</f>
        <v>0</v>
      </c>
      <c r="N199" s="20">
        <f t="shared" si="38"/>
        <v>0</v>
      </c>
      <c r="O199" s="20">
        <f t="shared" si="39"/>
        <v>0</v>
      </c>
      <c r="P199" s="20">
        <f t="shared" si="40"/>
        <v>0</v>
      </c>
      <c r="Q199" s="21" t="str">
        <f t="shared" si="41"/>
        <v/>
      </c>
      <c r="R199" s="22" t="str">
        <f t="shared" si="42"/>
        <v>OVERSTOCK</v>
      </c>
      <c r="S199" s="22" t="str">
        <f t="shared" si="43"/>
        <v>N/A</v>
      </c>
      <c r="T199" s="18"/>
    </row>
    <row r="200" spans="1:20" ht="16.5" customHeight="1" x14ac:dyDescent="0.35">
      <c r="A200" s="29" t="str">
        <f>IF(JAN_26!A200="","",JAN_26!A200)</f>
        <v>Paracetamol syrup</v>
      </c>
      <c r="B200" s="29" t="str">
        <f>IF(JAN_26!B200="","",JAN_26!B200)</f>
        <v>bottle</v>
      </c>
      <c r="C200" s="16">
        <f>IF(JAN_26!C200="","",JAN_26!C200)</f>
        <v>1000</v>
      </c>
      <c r="D200" s="16">
        <f>IF(NOV_26!A200="","",NOV_26!F200)</f>
        <v>3</v>
      </c>
      <c r="E200" s="19"/>
      <c r="F200" s="16">
        <f t="shared" si="33"/>
        <v>3</v>
      </c>
      <c r="G200" s="19"/>
      <c r="H200" s="19"/>
      <c r="I200" s="16">
        <f t="shared" si="34"/>
        <v>0</v>
      </c>
      <c r="J200" s="16" t="str">
        <f t="shared" si="35"/>
        <v/>
      </c>
      <c r="K200" s="16">
        <f t="shared" si="36"/>
        <v>0</v>
      </c>
      <c r="L200" s="16">
        <f t="shared" si="37"/>
        <v>3000</v>
      </c>
      <c r="M200" s="23">
        <f>IF(A200="",0,(IF(ISNUMBER(OCT_26!G200),OCT_26!G200,0)+IF(ISNUMBER(NOV_26!G200),NOV_26!G200,0)+IF(ISNUMBER(DEC_26!G200),DEC_26!G200,0))/3)</f>
        <v>0</v>
      </c>
      <c r="N200" s="23">
        <f t="shared" si="38"/>
        <v>0</v>
      </c>
      <c r="O200" s="23">
        <f t="shared" si="39"/>
        <v>0</v>
      </c>
      <c r="P200" s="23">
        <f t="shared" si="40"/>
        <v>0</v>
      </c>
      <c r="Q200" s="24" t="str">
        <f t="shared" si="41"/>
        <v/>
      </c>
      <c r="R200" s="25" t="str">
        <f t="shared" si="42"/>
        <v>OVERSTOCK</v>
      </c>
      <c r="S200" s="25" t="str">
        <f t="shared" si="43"/>
        <v>N/A</v>
      </c>
      <c r="T200" s="18"/>
    </row>
    <row r="201" spans="1:20" ht="16.5" customHeight="1" x14ac:dyDescent="0.35">
      <c r="A201" s="28" t="str">
        <f>IF(JAN_26!A201="","",JAN_26!A201)</f>
        <v>pcm</v>
      </c>
      <c r="B201" s="28" t="str">
        <f>IF(JAN_26!B201="","",JAN_26!B201)</f>
        <v>infusion</v>
      </c>
      <c r="C201" s="15">
        <f>IF(JAN_26!C201="","",JAN_26!C201)</f>
        <v>1000</v>
      </c>
      <c r="D201" s="15">
        <f>IF(NOV_26!A201="","",NOV_26!F201)</f>
        <v>0</v>
      </c>
      <c r="E201" s="19"/>
      <c r="F201" s="15">
        <f t="shared" si="33"/>
        <v>0</v>
      </c>
      <c r="G201" s="19"/>
      <c r="H201" s="19"/>
      <c r="I201" s="15">
        <f t="shared" si="34"/>
        <v>0</v>
      </c>
      <c r="J201" s="15" t="str">
        <f t="shared" si="35"/>
        <v/>
      </c>
      <c r="K201" s="15">
        <f t="shared" si="36"/>
        <v>0</v>
      </c>
      <c r="L201" s="15">
        <f t="shared" si="37"/>
        <v>0</v>
      </c>
      <c r="M201" s="20">
        <f>IF(A201="",0,(IF(ISNUMBER(OCT_26!G201),OCT_26!G201,0)+IF(ISNUMBER(NOV_26!G201),NOV_26!G201,0)+IF(ISNUMBER(DEC_26!G201),DEC_26!G201,0))/3)</f>
        <v>0</v>
      </c>
      <c r="N201" s="20">
        <f t="shared" si="38"/>
        <v>0</v>
      </c>
      <c r="O201" s="20">
        <f t="shared" si="39"/>
        <v>0</v>
      </c>
      <c r="P201" s="20">
        <f t="shared" si="40"/>
        <v>0</v>
      </c>
      <c r="Q201" s="21" t="str">
        <f t="shared" si="41"/>
        <v/>
      </c>
      <c r="R201" s="22" t="str">
        <f t="shared" si="42"/>
        <v>STOCKOUT</v>
      </c>
      <c r="S201" s="22" t="str">
        <f t="shared" si="43"/>
        <v>N/A</v>
      </c>
      <c r="T201" s="18"/>
    </row>
    <row r="202" spans="1:20" ht="16.5" customHeight="1" x14ac:dyDescent="0.35">
      <c r="A202" s="29" t="str">
        <f>IF(JAN_26!A202="","",JAN_26!A202)</f>
        <v>phenobarbital</v>
      </c>
      <c r="B202" s="29" t="str">
        <f>IF(JAN_26!B202="","",JAN_26!B202)</f>
        <v>inj</v>
      </c>
      <c r="C202" s="16">
        <f>IF(JAN_26!C202="","",JAN_26!C202)</f>
        <v>1500</v>
      </c>
      <c r="D202" s="16">
        <f>IF(NOV_26!A202="","",NOV_26!F202)</f>
        <v>0</v>
      </c>
      <c r="E202" s="19"/>
      <c r="F202" s="16">
        <f t="shared" si="33"/>
        <v>0</v>
      </c>
      <c r="G202" s="19"/>
      <c r="H202" s="19"/>
      <c r="I202" s="16">
        <f t="shared" si="34"/>
        <v>0</v>
      </c>
      <c r="J202" s="16" t="str">
        <f t="shared" si="35"/>
        <v/>
      </c>
      <c r="K202" s="16">
        <f t="shared" si="36"/>
        <v>0</v>
      </c>
      <c r="L202" s="16">
        <f t="shared" si="37"/>
        <v>0</v>
      </c>
      <c r="M202" s="23">
        <f>IF(A202="",0,(IF(ISNUMBER(OCT_26!G202),OCT_26!G202,0)+IF(ISNUMBER(NOV_26!G202),NOV_26!G202,0)+IF(ISNUMBER(DEC_26!G202),DEC_26!G202,0))/3)</f>
        <v>0</v>
      </c>
      <c r="N202" s="23">
        <f t="shared" si="38"/>
        <v>0</v>
      </c>
      <c r="O202" s="23">
        <f t="shared" si="39"/>
        <v>0</v>
      </c>
      <c r="P202" s="23">
        <f t="shared" si="40"/>
        <v>0</v>
      </c>
      <c r="Q202" s="24" t="str">
        <f t="shared" si="41"/>
        <v/>
      </c>
      <c r="R202" s="25" t="str">
        <f t="shared" si="42"/>
        <v>STOCKOUT</v>
      </c>
      <c r="S202" s="25" t="str">
        <f t="shared" si="43"/>
        <v>N/A</v>
      </c>
      <c r="T202" s="18"/>
    </row>
    <row r="203" spans="1:20" ht="16.5" customHeight="1" x14ac:dyDescent="0.35">
      <c r="A203" s="28" t="str">
        <f>IF(JAN_26!A203="","",JAN_26!A203)</f>
        <v>phenobartital 100mg</v>
      </c>
      <c r="B203" s="28" t="str">
        <f>IF(JAN_26!B203="","",JAN_26!B203)</f>
        <v>tablet</v>
      </c>
      <c r="C203" s="15">
        <f>IF(JAN_26!C203="","",JAN_26!C203)</f>
        <v>75</v>
      </c>
      <c r="D203" s="15">
        <f>IF(NOV_26!A203="","",NOV_26!F203)</f>
        <v>0</v>
      </c>
      <c r="E203" s="19"/>
      <c r="F203" s="15">
        <f t="shared" si="33"/>
        <v>0</v>
      </c>
      <c r="G203" s="19"/>
      <c r="H203" s="19"/>
      <c r="I203" s="15">
        <f t="shared" si="34"/>
        <v>0</v>
      </c>
      <c r="J203" s="15" t="str">
        <f t="shared" si="35"/>
        <v/>
      </c>
      <c r="K203" s="15">
        <f t="shared" si="36"/>
        <v>0</v>
      </c>
      <c r="L203" s="15">
        <f t="shared" si="37"/>
        <v>0</v>
      </c>
      <c r="M203" s="20">
        <f>IF(A203="",0,(IF(ISNUMBER(OCT_26!G203),OCT_26!G203,0)+IF(ISNUMBER(NOV_26!G203),NOV_26!G203,0)+IF(ISNUMBER(DEC_26!G203),DEC_26!G203,0))/3)</f>
        <v>0</v>
      </c>
      <c r="N203" s="20">
        <f t="shared" si="38"/>
        <v>0</v>
      </c>
      <c r="O203" s="20">
        <f t="shared" si="39"/>
        <v>0</v>
      </c>
      <c r="P203" s="20">
        <f t="shared" si="40"/>
        <v>0</v>
      </c>
      <c r="Q203" s="21" t="str">
        <f t="shared" si="41"/>
        <v/>
      </c>
      <c r="R203" s="22" t="str">
        <f t="shared" si="42"/>
        <v>STOCKOUT</v>
      </c>
      <c r="S203" s="22" t="str">
        <f t="shared" si="43"/>
        <v>N/A</v>
      </c>
      <c r="T203" s="18"/>
    </row>
    <row r="204" spans="1:20" ht="16.5" customHeight="1" x14ac:dyDescent="0.35">
      <c r="A204" s="29" t="str">
        <f>IF(JAN_26!A204="","",JAN_26!A204)</f>
        <v>Phosphalogel</v>
      </c>
      <c r="B204" s="29" t="str">
        <f>IF(JAN_26!B204="","",JAN_26!B204)</f>
        <v>sachet</v>
      </c>
      <c r="C204" s="16">
        <f>IF(JAN_26!C204="","",JAN_26!C204)</f>
        <v>200</v>
      </c>
      <c r="D204" s="16">
        <f>IF(NOV_26!A204="","",NOV_26!F204)</f>
        <v>0</v>
      </c>
      <c r="E204" s="19"/>
      <c r="F204" s="16">
        <f t="shared" si="33"/>
        <v>0</v>
      </c>
      <c r="G204" s="19"/>
      <c r="H204" s="19"/>
      <c r="I204" s="16">
        <f t="shared" si="34"/>
        <v>0</v>
      </c>
      <c r="J204" s="16" t="str">
        <f t="shared" si="35"/>
        <v/>
      </c>
      <c r="K204" s="16">
        <f t="shared" si="36"/>
        <v>0</v>
      </c>
      <c r="L204" s="16">
        <f t="shared" si="37"/>
        <v>0</v>
      </c>
      <c r="M204" s="23">
        <f>IF(A204="",0,(IF(ISNUMBER(OCT_26!G204),OCT_26!G204,0)+IF(ISNUMBER(NOV_26!G204),NOV_26!G204,0)+IF(ISNUMBER(DEC_26!G204),DEC_26!G204,0))/3)</f>
        <v>0</v>
      </c>
      <c r="N204" s="23">
        <f t="shared" si="38"/>
        <v>0</v>
      </c>
      <c r="O204" s="23">
        <f t="shared" si="39"/>
        <v>0</v>
      </c>
      <c r="P204" s="23">
        <f t="shared" si="40"/>
        <v>0</v>
      </c>
      <c r="Q204" s="24" t="str">
        <f t="shared" si="41"/>
        <v/>
      </c>
      <c r="R204" s="25" t="str">
        <f t="shared" si="42"/>
        <v>STOCKOUT</v>
      </c>
      <c r="S204" s="25" t="str">
        <f t="shared" si="43"/>
        <v>N/A</v>
      </c>
      <c r="T204" s="18"/>
    </row>
    <row r="205" spans="1:20" ht="16.5" customHeight="1" x14ac:dyDescent="0.35">
      <c r="A205" s="28" t="str">
        <f>IF(JAN_26!A205="","",JAN_26!A205)</f>
        <v>Piroxicam injection</v>
      </c>
      <c r="B205" s="28" t="str">
        <f>IF(JAN_26!B205="","",JAN_26!B205)</f>
        <v>box</v>
      </c>
      <c r="C205" s="15">
        <f>IF(JAN_26!C205="","",JAN_26!C205)</f>
        <v>500</v>
      </c>
      <c r="D205" s="15">
        <f>IF(NOV_26!A205="","",NOV_26!F205)</f>
        <v>0</v>
      </c>
      <c r="E205" s="19"/>
      <c r="F205" s="15">
        <f t="shared" si="33"/>
        <v>0</v>
      </c>
      <c r="G205" s="19"/>
      <c r="H205" s="19"/>
      <c r="I205" s="15">
        <f t="shared" si="34"/>
        <v>0</v>
      </c>
      <c r="J205" s="15" t="str">
        <f t="shared" si="35"/>
        <v/>
      </c>
      <c r="K205" s="15">
        <f t="shared" si="36"/>
        <v>0</v>
      </c>
      <c r="L205" s="15">
        <f t="shared" si="37"/>
        <v>0</v>
      </c>
      <c r="M205" s="20">
        <f>IF(A205="",0,(IF(ISNUMBER(OCT_26!G205),OCT_26!G205,0)+IF(ISNUMBER(NOV_26!G205),NOV_26!G205,0)+IF(ISNUMBER(DEC_26!G205),DEC_26!G205,0))/3)</f>
        <v>0</v>
      </c>
      <c r="N205" s="20">
        <f t="shared" si="38"/>
        <v>0</v>
      </c>
      <c r="O205" s="20">
        <f t="shared" si="39"/>
        <v>0</v>
      </c>
      <c r="P205" s="20">
        <f t="shared" si="40"/>
        <v>0</v>
      </c>
      <c r="Q205" s="21" t="str">
        <f t="shared" si="41"/>
        <v/>
      </c>
      <c r="R205" s="22" t="str">
        <f t="shared" si="42"/>
        <v>STOCKOUT</v>
      </c>
      <c r="S205" s="22" t="str">
        <f t="shared" si="43"/>
        <v>N/A</v>
      </c>
      <c r="T205" s="18"/>
    </row>
    <row r="206" spans="1:20" ht="16.5" customHeight="1" x14ac:dyDescent="0.35">
      <c r="A206" s="29" t="str">
        <f>IF(JAN_26!A206="","",JAN_26!A206)</f>
        <v>Piroxicam Tablets 20 mg</v>
      </c>
      <c r="B206" s="29" t="str">
        <f>IF(JAN_26!B206="","",JAN_26!B206)</f>
        <v>box</v>
      </c>
      <c r="C206" s="16">
        <f>IF(JAN_26!C206="","",JAN_26!C206)</f>
        <v>25</v>
      </c>
      <c r="D206" s="16">
        <f>IF(NOV_26!A206="","",NOV_26!F206)</f>
        <v>0</v>
      </c>
      <c r="E206" s="19"/>
      <c r="F206" s="16">
        <f t="shared" si="33"/>
        <v>0</v>
      </c>
      <c r="G206" s="19"/>
      <c r="H206" s="19"/>
      <c r="I206" s="16">
        <f t="shared" si="34"/>
        <v>0</v>
      </c>
      <c r="J206" s="16" t="str">
        <f t="shared" si="35"/>
        <v/>
      </c>
      <c r="K206" s="16">
        <f t="shared" si="36"/>
        <v>0</v>
      </c>
      <c r="L206" s="16">
        <f t="shared" si="37"/>
        <v>0</v>
      </c>
      <c r="M206" s="23">
        <f>IF(A206="",0,(IF(ISNUMBER(OCT_26!G206),OCT_26!G206,0)+IF(ISNUMBER(NOV_26!G206),NOV_26!G206,0)+IF(ISNUMBER(DEC_26!G206),DEC_26!G206,0))/3)</f>
        <v>0</v>
      </c>
      <c r="N206" s="23">
        <f t="shared" si="38"/>
        <v>0</v>
      </c>
      <c r="O206" s="23">
        <f t="shared" si="39"/>
        <v>0</v>
      </c>
      <c r="P206" s="23">
        <f t="shared" si="40"/>
        <v>0</v>
      </c>
      <c r="Q206" s="24" t="str">
        <f t="shared" si="41"/>
        <v/>
      </c>
      <c r="R206" s="25" t="str">
        <f t="shared" si="42"/>
        <v>STOCKOUT</v>
      </c>
      <c r="S206" s="25" t="str">
        <f t="shared" si="43"/>
        <v>N/A</v>
      </c>
      <c r="T206" s="18"/>
    </row>
    <row r="207" spans="1:20" ht="16.5" customHeight="1" x14ac:dyDescent="0.35">
      <c r="A207" s="28" t="str">
        <f>IF(JAN_26!A207="","",JAN_26!A207)</f>
        <v>plaster</v>
      </c>
      <c r="B207" s="28" t="str">
        <f>IF(JAN_26!B207="","",JAN_26!B207)</f>
        <v>item</v>
      </c>
      <c r="C207" s="15">
        <f>IF(JAN_26!C207="","",JAN_26!C207)</f>
        <v>2000</v>
      </c>
      <c r="D207" s="15">
        <f>IF(NOV_26!A207="","",NOV_26!F207)</f>
        <v>15</v>
      </c>
      <c r="E207" s="19"/>
      <c r="F207" s="15">
        <f t="shared" si="33"/>
        <v>15</v>
      </c>
      <c r="G207" s="19"/>
      <c r="H207" s="19"/>
      <c r="I207" s="15">
        <f t="shared" si="34"/>
        <v>0</v>
      </c>
      <c r="J207" s="15" t="str">
        <f t="shared" si="35"/>
        <v/>
      </c>
      <c r="K207" s="15">
        <f t="shared" si="36"/>
        <v>0</v>
      </c>
      <c r="L207" s="15">
        <f t="shared" si="37"/>
        <v>30000</v>
      </c>
      <c r="M207" s="20">
        <f>IF(A207="",0,(IF(ISNUMBER(OCT_26!G207),OCT_26!G207,0)+IF(ISNUMBER(NOV_26!G207),NOV_26!G207,0)+IF(ISNUMBER(DEC_26!G207),DEC_26!G207,0))/3)</f>
        <v>0</v>
      </c>
      <c r="N207" s="20">
        <f t="shared" si="38"/>
        <v>0</v>
      </c>
      <c r="O207" s="20">
        <f t="shared" si="39"/>
        <v>0</v>
      </c>
      <c r="P207" s="20">
        <f t="shared" si="40"/>
        <v>0</v>
      </c>
      <c r="Q207" s="21" t="str">
        <f t="shared" si="41"/>
        <v/>
      </c>
      <c r="R207" s="22" t="str">
        <f t="shared" si="42"/>
        <v>OVERSTOCK</v>
      </c>
      <c r="S207" s="22" t="str">
        <f t="shared" si="43"/>
        <v>N/A</v>
      </c>
      <c r="T207" s="18"/>
    </row>
    <row r="208" spans="1:20" ht="16.5" customHeight="1" x14ac:dyDescent="0.35">
      <c r="A208" s="29" t="str">
        <f>IF(JAN_26!A208="","",JAN_26!A208)</f>
        <v>polyglan(5-0)</v>
      </c>
      <c r="B208" s="29" t="str">
        <f>IF(JAN_26!B208="","",JAN_26!B208)</f>
        <v>item</v>
      </c>
      <c r="C208" s="16">
        <f>IF(JAN_26!C208="","",JAN_26!C208)</f>
        <v>2000</v>
      </c>
      <c r="D208" s="16">
        <f>IF(NOV_26!A208="","",NOV_26!F208)</f>
        <v>0</v>
      </c>
      <c r="E208" s="19"/>
      <c r="F208" s="16">
        <f t="shared" si="33"/>
        <v>0</v>
      </c>
      <c r="G208" s="19"/>
      <c r="H208" s="19"/>
      <c r="I208" s="16">
        <f t="shared" si="34"/>
        <v>0</v>
      </c>
      <c r="J208" s="16" t="str">
        <f t="shared" si="35"/>
        <v/>
      </c>
      <c r="K208" s="16">
        <f t="shared" si="36"/>
        <v>0</v>
      </c>
      <c r="L208" s="16">
        <f t="shared" si="37"/>
        <v>0</v>
      </c>
      <c r="M208" s="23">
        <f>IF(A208="",0,(IF(ISNUMBER(OCT_26!G208),OCT_26!G208,0)+IF(ISNUMBER(NOV_26!G208),NOV_26!G208,0)+IF(ISNUMBER(DEC_26!G208),DEC_26!G208,0))/3)</f>
        <v>0</v>
      </c>
      <c r="N208" s="23">
        <f t="shared" si="38"/>
        <v>0</v>
      </c>
      <c r="O208" s="23">
        <f t="shared" si="39"/>
        <v>0</v>
      </c>
      <c r="P208" s="23">
        <f t="shared" si="40"/>
        <v>0</v>
      </c>
      <c r="Q208" s="24" t="str">
        <f t="shared" si="41"/>
        <v/>
      </c>
      <c r="R208" s="25" t="str">
        <f t="shared" si="42"/>
        <v>STOCKOUT</v>
      </c>
      <c r="S208" s="25" t="str">
        <f t="shared" si="43"/>
        <v>N/A</v>
      </c>
      <c r="T208" s="18"/>
    </row>
    <row r="209" spans="1:20" ht="16.5" customHeight="1" x14ac:dyDescent="0.35">
      <c r="A209" s="28" t="str">
        <f>IF(JAN_26!A209="","",JAN_26!A209)</f>
        <v>Polygynax ovule</v>
      </c>
      <c r="B209" s="28" t="str">
        <f>IF(JAN_26!B209="","",JAN_26!B209)</f>
        <v>packet</v>
      </c>
      <c r="C209" s="15">
        <f>IF(JAN_26!C209="","",JAN_26!C209)</f>
        <v>4500</v>
      </c>
      <c r="D209" s="15">
        <f>IF(NOV_26!A209="","",NOV_26!F209)</f>
        <v>0</v>
      </c>
      <c r="E209" s="19"/>
      <c r="F209" s="15">
        <f t="shared" si="33"/>
        <v>0</v>
      </c>
      <c r="G209" s="19"/>
      <c r="H209" s="19"/>
      <c r="I209" s="15">
        <f t="shared" si="34"/>
        <v>0</v>
      </c>
      <c r="J209" s="15" t="str">
        <f t="shared" si="35"/>
        <v/>
      </c>
      <c r="K209" s="15">
        <f t="shared" si="36"/>
        <v>0</v>
      </c>
      <c r="L209" s="15">
        <f t="shared" si="37"/>
        <v>0</v>
      </c>
      <c r="M209" s="20">
        <f>IF(A209="",0,(IF(ISNUMBER(OCT_26!G209),OCT_26!G209,0)+IF(ISNUMBER(NOV_26!G209),NOV_26!G209,0)+IF(ISNUMBER(DEC_26!G209),DEC_26!G209,0))/3)</f>
        <v>0</v>
      </c>
      <c r="N209" s="20">
        <f t="shared" si="38"/>
        <v>0</v>
      </c>
      <c r="O209" s="20">
        <f t="shared" si="39"/>
        <v>0</v>
      </c>
      <c r="P209" s="20">
        <f t="shared" si="40"/>
        <v>0</v>
      </c>
      <c r="Q209" s="21" t="str">
        <f t="shared" si="41"/>
        <v/>
      </c>
      <c r="R209" s="22" t="str">
        <f t="shared" si="42"/>
        <v>STOCKOUT</v>
      </c>
      <c r="S209" s="22" t="str">
        <f t="shared" si="43"/>
        <v>N/A</v>
      </c>
      <c r="T209" s="18"/>
    </row>
    <row r="210" spans="1:20" ht="16.5" customHeight="1" x14ac:dyDescent="0.35">
      <c r="A210" s="29" t="str">
        <f>IF(JAN_26!A210="","",JAN_26!A210)</f>
        <v>postino</v>
      </c>
      <c r="B210" s="29" t="str">
        <f>IF(JAN_26!B210="","",JAN_26!B210)</f>
        <v>table</v>
      </c>
      <c r="C210" s="16">
        <f>IF(JAN_26!C210="","",JAN_26!C210)</f>
        <v>500</v>
      </c>
      <c r="D210" s="16">
        <f>IF(NOV_26!A210="","",NOV_26!F210)</f>
        <v>0</v>
      </c>
      <c r="E210" s="19"/>
      <c r="F210" s="16">
        <f t="shared" si="33"/>
        <v>0</v>
      </c>
      <c r="G210" s="19"/>
      <c r="H210" s="19"/>
      <c r="I210" s="16">
        <f t="shared" si="34"/>
        <v>0</v>
      </c>
      <c r="J210" s="16" t="str">
        <f t="shared" si="35"/>
        <v/>
      </c>
      <c r="K210" s="16">
        <f t="shared" si="36"/>
        <v>0</v>
      </c>
      <c r="L210" s="16">
        <f t="shared" si="37"/>
        <v>0</v>
      </c>
      <c r="M210" s="23">
        <f>IF(A210="",0,(IF(ISNUMBER(OCT_26!G210),OCT_26!G210,0)+IF(ISNUMBER(NOV_26!G210),NOV_26!G210,0)+IF(ISNUMBER(DEC_26!G210),DEC_26!G210,0))/3)</f>
        <v>0</v>
      </c>
      <c r="N210" s="23">
        <f t="shared" si="38"/>
        <v>0</v>
      </c>
      <c r="O210" s="23">
        <f t="shared" si="39"/>
        <v>0</v>
      </c>
      <c r="P210" s="23">
        <f t="shared" si="40"/>
        <v>0</v>
      </c>
      <c r="Q210" s="24" t="str">
        <f t="shared" si="41"/>
        <v/>
      </c>
      <c r="R210" s="25" t="str">
        <f t="shared" si="42"/>
        <v>STOCKOUT</v>
      </c>
      <c r="S210" s="25" t="str">
        <f t="shared" si="43"/>
        <v>N/A</v>
      </c>
      <c r="T210" s="18"/>
    </row>
    <row r="211" spans="1:20" ht="16.5" customHeight="1" x14ac:dyDescent="0.35">
      <c r="A211" s="28" t="str">
        <f>IF(JAN_26!A211="","",JAN_26!A211)</f>
        <v>Pottassium chloride inj</v>
      </c>
      <c r="B211" s="28" t="str">
        <f>IF(JAN_26!B211="","",JAN_26!B211)</f>
        <v>amp</v>
      </c>
      <c r="C211" s="15">
        <f>IF(JAN_26!C211="","",JAN_26!C211)</f>
        <v>1000</v>
      </c>
      <c r="D211" s="15">
        <f>IF(NOV_26!A211="","",NOV_26!F211)</f>
        <v>0</v>
      </c>
      <c r="E211" s="19"/>
      <c r="F211" s="15">
        <f t="shared" si="33"/>
        <v>0</v>
      </c>
      <c r="G211" s="19"/>
      <c r="H211" s="19"/>
      <c r="I211" s="15">
        <f t="shared" si="34"/>
        <v>0</v>
      </c>
      <c r="J211" s="15" t="str">
        <f t="shared" si="35"/>
        <v/>
      </c>
      <c r="K211" s="15">
        <f t="shared" si="36"/>
        <v>0</v>
      </c>
      <c r="L211" s="15">
        <f t="shared" si="37"/>
        <v>0</v>
      </c>
      <c r="M211" s="20">
        <f>IF(A211="",0,(IF(ISNUMBER(OCT_26!G211),OCT_26!G211,0)+IF(ISNUMBER(NOV_26!G211),NOV_26!G211,0)+IF(ISNUMBER(DEC_26!G211),DEC_26!G211,0))/3)</f>
        <v>0</v>
      </c>
      <c r="N211" s="20">
        <f t="shared" si="38"/>
        <v>0</v>
      </c>
      <c r="O211" s="20">
        <f t="shared" si="39"/>
        <v>0</v>
      </c>
      <c r="P211" s="20">
        <f t="shared" si="40"/>
        <v>0</v>
      </c>
      <c r="Q211" s="21" t="str">
        <f t="shared" si="41"/>
        <v/>
      </c>
      <c r="R211" s="22" t="str">
        <f t="shared" si="42"/>
        <v>STOCKOUT</v>
      </c>
      <c r="S211" s="22" t="str">
        <f t="shared" si="43"/>
        <v>N/A</v>
      </c>
      <c r="T211" s="18"/>
    </row>
    <row r="212" spans="1:20" ht="16.5" customHeight="1" x14ac:dyDescent="0.35">
      <c r="A212" s="29" t="str">
        <f>IF(JAN_26!A212="","",JAN_26!A212)</f>
        <v>Prednisolone tabs</v>
      </c>
      <c r="B212" s="29" t="str">
        <f>IF(JAN_26!B212="","",JAN_26!B212)</f>
        <v>tablet</v>
      </c>
      <c r="C212" s="16">
        <f>IF(JAN_26!C212="","",JAN_26!C212)</f>
        <v>20</v>
      </c>
      <c r="D212" s="16">
        <f>IF(NOV_26!A212="","",NOV_26!F212)</f>
        <v>140</v>
      </c>
      <c r="E212" s="19"/>
      <c r="F212" s="16">
        <f t="shared" si="33"/>
        <v>140</v>
      </c>
      <c r="G212" s="19"/>
      <c r="H212" s="19"/>
      <c r="I212" s="16">
        <f t="shared" si="34"/>
        <v>0</v>
      </c>
      <c r="J212" s="16" t="str">
        <f t="shared" si="35"/>
        <v/>
      </c>
      <c r="K212" s="16">
        <f t="shared" si="36"/>
        <v>0</v>
      </c>
      <c r="L212" s="16">
        <f t="shared" si="37"/>
        <v>2800</v>
      </c>
      <c r="M212" s="23">
        <f>IF(A212="",0,(IF(ISNUMBER(OCT_26!G212),OCT_26!G212,0)+IF(ISNUMBER(NOV_26!G212),NOV_26!G212,0)+IF(ISNUMBER(DEC_26!G212),DEC_26!G212,0))/3)</f>
        <v>0</v>
      </c>
      <c r="N212" s="23">
        <f t="shared" si="38"/>
        <v>0</v>
      </c>
      <c r="O212" s="23">
        <f t="shared" si="39"/>
        <v>0</v>
      </c>
      <c r="P212" s="23">
        <f t="shared" si="40"/>
        <v>0</v>
      </c>
      <c r="Q212" s="24" t="str">
        <f t="shared" si="41"/>
        <v/>
      </c>
      <c r="R212" s="25" t="str">
        <f t="shared" si="42"/>
        <v>OVERSTOCK</v>
      </c>
      <c r="S212" s="25" t="str">
        <f t="shared" si="43"/>
        <v>N/A</v>
      </c>
      <c r="T212" s="18"/>
    </row>
    <row r="213" spans="1:20" ht="16.5" customHeight="1" x14ac:dyDescent="0.35">
      <c r="A213" s="28" t="str">
        <f>IF(JAN_26!A213="","",JAN_26!A213)</f>
        <v>Propanolol</v>
      </c>
      <c r="B213" s="28" t="str">
        <f>IF(JAN_26!B213="","",JAN_26!B213)</f>
        <v>tablet</v>
      </c>
      <c r="C213" s="15" t="str">
        <f>IF(JAN_26!C213="","",JAN_26!C213)</f>
        <v/>
      </c>
      <c r="D213" s="15">
        <f>IF(NOV_26!A213="","",NOV_26!F213)</f>
        <v>0</v>
      </c>
      <c r="E213" s="19"/>
      <c r="F213" s="15">
        <f t="shared" si="33"/>
        <v>0</v>
      </c>
      <c r="G213" s="19"/>
      <c r="H213" s="19"/>
      <c r="I213" s="15">
        <f t="shared" si="34"/>
        <v>0</v>
      </c>
      <c r="J213" s="15" t="str">
        <f t="shared" si="35"/>
        <v/>
      </c>
      <c r="K213" s="15">
        <f t="shared" si="36"/>
        <v>0</v>
      </c>
      <c r="L213" s="15">
        <f t="shared" si="37"/>
        <v>0</v>
      </c>
      <c r="M213" s="20">
        <f>IF(A213="",0,(IF(ISNUMBER(OCT_26!G213),OCT_26!G213,0)+IF(ISNUMBER(NOV_26!G213),NOV_26!G213,0)+IF(ISNUMBER(DEC_26!G213),DEC_26!G213,0))/3)</f>
        <v>0</v>
      </c>
      <c r="N213" s="20">
        <f t="shared" si="38"/>
        <v>0</v>
      </c>
      <c r="O213" s="20">
        <f t="shared" si="39"/>
        <v>0</v>
      </c>
      <c r="P213" s="20">
        <f t="shared" si="40"/>
        <v>0</v>
      </c>
      <c r="Q213" s="21" t="str">
        <f t="shared" si="41"/>
        <v/>
      </c>
      <c r="R213" s="22" t="str">
        <f t="shared" si="42"/>
        <v>STOCKOUT</v>
      </c>
      <c r="S213" s="22" t="str">
        <f t="shared" si="43"/>
        <v>N/A</v>
      </c>
      <c r="T213" s="18"/>
    </row>
    <row r="214" spans="1:20" ht="16.5" customHeight="1" x14ac:dyDescent="0.35">
      <c r="A214" s="29" t="str">
        <f>IF(JAN_26!A214="","",JAN_26!A214)</f>
        <v>Quinine injection</v>
      </c>
      <c r="B214" s="29" t="str">
        <f>IF(JAN_26!B214="","",JAN_26!B214)</f>
        <v>amp</v>
      </c>
      <c r="C214" s="16">
        <f>IF(JAN_26!C214="","",JAN_26!C214)</f>
        <v>300</v>
      </c>
      <c r="D214" s="16">
        <f>IF(NOV_26!A214="","",NOV_26!F214)</f>
        <v>100</v>
      </c>
      <c r="E214" s="19"/>
      <c r="F214" s="16">
        <f t="shared" si="33"/>
        <v>100</v>
      </c>
      <c r="G214" s="19"/>
      <c r="H214" s="19"/>
      <c r="I214" s="16">
        <f t="shared" si="34"/>
        <v>0</v>
      </c>
      <c r="J214" s="16" t="str">
        <f t="shared" si="35"/>
        <v/>
      </c>
      <c r="K214" s="16">
        <f t="shared" si="36"/>
        <v>0</v>
      </c>
      <c r="L214" s="16">
        <f t="shared" si="37"/>
        <v>30000</v>
      </c>
      <c r="M214" s="23">
        <f>IF(A214="",0,(IF(ISNUMBER(OCT_26!G214),OCT_26!G214,0)+IF(ISNUMBER(NOV_26!G214),NOV_26!G214,0)+IF(ISNUMBER(DEC_26!G214),DEC_26!G214,0))/3)</f>
        <v>0</v>
      </c>
      <c r="N214" s="23">
        <f t="shared" si="38"/>
        <v>0</v>
      </c>
      <c r="O214" s="23">
        <f t="shared" si="39"/>
        <v>0</v>
      </c>
      <c r="P214" s="23">
        <f t="shared" si="40"/>
        <v>0</v>
      </c>
      <c r="Q214" s="24" t="str">
        <f t="shared" si="41"/>
        <v/>
      </c>
      <c r="R214" s="25" t="str">
        <f t="shared" si="42"/>
        <v>OVERSTOCK</v>
      </c>
      <c r="S214" s="25" t="str">
        <f t="shared" si="43"/>
        <v>N/A</v>
      </c>
      <c r="T214" s="18"/>
    </row>
    <row r="215" spans="1:20" ht="16.5" customHeight="1" x14ac:dyDescent="0.35">
      <c r="A215" s="28" t="str">
        <f>IF(JAN_26!A215="","",JAN_26!A215)</f>
        <v>Quinine tablets</v>
      </c>
      <c r="B215" s="28" t="str">
        <f>IF(JAN_26!B215="","",JAN_26!B215)</f>
        <v>tablet</v>
      </c>
      <c r="C215" s="15" t="str">
        <f>IF(JAN_26!C215="","",JAN_26!C215)</f>
        <v/>
      </c>
      <c r="D215" s="15">
        <f>IF(NOV_26!A215="","",NOV_26!F215)</f>
        <v>0</v>
      </c>
      <c r="E215" s="19"/>
      <c r="F215" s="15">
        <f t="shared" si="33"/>
        <v>0</v>
      </c>
      <c r="G215" s="19"/>
      <c r="H215" s="19"/>
      <c r="I215" s="15">
        <f t="shared" si="34"/>
        <v>0</v>
      </c>
      <c r="J215" s="15" t="str">
        <f t="shared" si="35"/>
        <v/>
      </c>
      <c r="K215" s="15">
        <f t="shared" si="36"/>
        <v>0</v>
      </c>
      <c r="L215" s="15">
        <f t="shared" si="37"/>
        <v>0</v>
      </c>
      <c r="M215" s="20">
        <f>IF(A215="",0,(IF(ISNUMBER(OCT_26!G215),OCT_26!G215,0)+IF(ISNUMBER(NOV_26!G215),NOV_26!G215,0)+IF(ISNUMBER(DEC_26!G215),DEC_26!G215,0))/3)</f>
        <v>0</v>
      </c>
      <c r="N215" s="20">
        <f t="shared" si="38"/>
        <v>0</v>
      </c>
      <c r="O215" s="20">
        <f t="shared" si="39"/>
        <v>0</v>
      </c>
      <c r="P215" s="20">
        <f t="shared" si="40"/>
        <v>0</v>
      </c>
      <c r="Q215" s="21" t="str">
        <f t="shared" si="41"/>
        <v/>
      </c>
      <c r="R215" s="22" t="str">
        <f t="shared" si="42"/>
        <v>STOCKOUT</v>
      </c>
      <c r="S215" s="22" t="str">
        <f t="shared" si="43"/>
        <v>N/A</v>
      </c>
      <c r="T215" s="18"/>
    </row>
    <row r="216" spans="1:20" ht="16.5" customHeight="1" x14ac:dyDescent="0.35">
      <c r="A216" s="29" t="str">
        <f>IF(JAN_26!A216="","",JAN_26!A216)</f>
        <v>Ranitidine 25mg/ml inj</v>
      </c>
      <c r="B216" s="29" t="str">
        <f>IF(JAN_26!B216="","",JAN_26!B216)</f>
        <v>inj</v>
      </c>
      <c r="C216" s="16">
        <f>IF(JAN_26!C216="","",JAN_26!C216)</f>
        <v>200</v>
      </c>
      <c r="D216" s="16">
        <f>IF(NOV_26!A216="","",NOV_26!F216)</f>
        <v>150</v>
      </c>
      <c r="E216" s="19"/>
      <c r="F216" s="16">
        <f t="shared" si="33"/>
        <v>150</v>
      </c>
      <c r="G216" s="19"/>
      <c r="H216" s="19"/>
      <c r="I216" s="16">
        <f t="shared" si="34"/>
        <v>0</v>
      </c>
      <c r="J216" s="16" t="str">
        <f t="shared" si="35"/>
        <v/>
      </c>
      <c r="K216" s="16">
        <f t="shared" si="36"/>
        <v>0</v>
      </c>
      <c r="L216" s="16">
        <f t="shared" si="37"/>
        <v>30000</v>
      </c>
      <c r="M216" s="23">
        <f>IF(A216="",0,(IF(ISNUMBER(OCT_26!G216),OCT_26!G216,0)+IF(ISNUMBER(NOV_26!G216),NOV_26!G216,0)+IF(ISNUMBER(DEC_26!G216),DEC_26!G216,0))/3)</f>
        <v>0</v>
      </c>
      <c r="N216" s="23">
        <f t="shared" si="38"/>
        <v>0</v>
      </c>
      <c r="O216" s="23">
        <f t="shared" si="39"/>
        <v>0</v>
      </c>
      <c r="P216" s="23">
        <f t="shared" si="40"/>
        <v>0</v>
      </c>
      <c r="Q216" s="24" t="str">
        <f t="shared" si="41"/>
        <v/>
      </c>
      <c r="R216" s="25" t="str">
        <f t="shared" si="42"/>
        <v>OVERSTOCK</v>
      </c>
      <c r="S216" s="25" t="str">
        <f t="shared" si="43"/>
        <v>N/A</v>
      </c>
      <c r="T216" s="18"/>
    </row>
    <row r="217" spans="1:20" ht="16.5" customHeight="1" x14ac:dyDescent="0.35">
      <c r="A217" s="28" t="str">
        <f>IF(JAN_26!A217="","",JAN_26!A217)</f>
        <v>RDT</v>
      </c>
      <c r="B217" s="28" t="str">
        <f>IF(JAN_26!B217="","",JAN_26!B217)</f>
        <v>item</v>
      </c>
      <c r="C217" s="15">
        <f>IF(JAN_26!C217="","",JAN_26!C217)</f>
        <v>500</v>
      </c>
      <c r="D217" s="15">
        <f>IF(NOV_26!A217="","",NOV_26!F217)</f>
        <v>0</v>
      </c>
      <c r="E217" s="19"/>
      <c r="F217" s="15">
        <f t="shared" si="33"/>
        <v>0</v>
      </c>
      <c r="G217" s="19"/>
      <c r="H217" s="19"/>
      <c r="I217" s="15">
        <f t="shared" si="34"/>
        <v>0</v>
      </c>
      <c r="J217" s="15" t="str">
        <f t="shared" si="35"/>
        <v/>
      </c>
      <c r="K217" s="15">
        <f t="shared" si="36"/>
        <v>0</v>
      </c>
      <c r="L217" s="15">
        <f t="shared" si="37"/>
        <v>0</v>
      </c>
      <c r="M217" s="20">
        <f>IF(A217="",0,(IF(ISNUMBER(OCT_26!G217),OCT_26!G217,0)+IF(ISNUMBER(NOV_26!G217),NOV_26!G217,0)+IF(ISNUMBER(DEC_26!G217),DEC_26!G217,0))/3)</f>
        <v>0</v>
      </c>
      <c r="N217" s="20">
        <f t="shared" si="38"/>
        <v>0</v>
      </c>
      <c r="O217" s="20">
        <f t="shared" si="39"/>
        <v>0</v>
      </c>
      <c r="P217" s="20">
        <f t="shared" si="40"/>
        <v>0</v>
      </c>
      <c r="Q217" s="21" t="str">
        <f t="shared" si="41"/>
        <v/>
      </c>
      <c r="R217" s="22" t="str">
        <f t="shared" si="42"/>
        <v>STOCKOUT</v>
      </c>
      <c r="S217" s="22" t="str">
        <f t="shared" si="43"/>
        <v>N/A</v>
      </c>
      <c r="T217" s="18"/>
    </row>
    <row r="218" spans="1:20" ht="16.5" customHeight="1" x14ac:dyDescent="0.35">
      <c r="A218" s="29" t="str">
        <f>IF(JAN_26!A218="","",JAN_26!A218)</f>
        <v>Reneve plus caps</v>
      </c>
      <c r="B218" s="29" t="str">
        <f>IF(JAN_26!B218="","",JAN_26!B218)</f>
        <v>tab</v>
      </c>
      <c r="C218" s="16">
        <f>IF(JAN_26!C218="","",JAN_26!C218)</f>
        <v>230</v>
      </c>
      <c r="D218" s="16">
        <f>IF(NOV_26!A218="","",NOV_26!F218)</f>
        <v>0</v>
      </c>
      <c r="E218" s="19"/>
      <c r="F218" s="16">
        <f t="shared" si="33"/>
        <v>0</v>
      </c>
      <c r="G218" s="19"/>
      <c r="H218" s="19"/>
      <c r="I218" s="16">
        <f t="shared" si="34"/>
        <v>0</v>
      </c>
      <c r="J218" s="16" t="str">
        <f t="shared" si="35"/>
        <v/>
      </c>
      <c r="K218" s="16">
        <f t="shared" si="36"/>
        <v>0</v>
      </c>
      <c r="L218" s="16">
        <f t="shared" si="37"/>
        <v>0</v>
      </c>
      <c r="M218" s="23">
        <f>IF(A218="",0,(IF(ISNUMBER(OCT_26!G218),OCT_26!G218,0)+IF(ISNUMBER(NOV_26!G218),NOV_26!G218,0)+IF(ISNUMBER(DEC_26!G218),DEC_26!G218,0))/3)</f>
        <v>0</v>
      </c>
      <c r="N218" s="23">
        <f t="shared" si="38"/>
        <v>0</v>
      </c>
      <c r="O218" s="23">
        <f t="shared" si="39"/>
        <v>0</v>
      </c>
      <c r="P218" s="23">
        <f t="shared" si="40"/>
        <v>0</v>
      </c>
      <c r="Q218" s="24" t="str">
        <f t="shared" si="41"/>
        <v/>
      </c>
      <c r="R218" s="25" t="str">
        <f t="shared" si="42"/>
        <v>STOCKOUT</v>
      </c>
      <c r="S218" s="25" t="str">
        <f t="shared" si="43"/>
        <v>N/A</v>
      </c>
      <c r="T218" s="18"/>
    </row>
    <row r="219" spans="1:20" ht="16.5" customHeight="1" x14ac:dyDescent="0.35">
      <c r="A219" s="28" t="str">
        <f>IF(JAN_26!A219="","",JAN_26!A219)</f>
        <v>RINGER LACTATE 500CC</v>
      </c>
      <c r="B219" s="28" t="str">
        <f>IF(JAN_26!B219="","",JAN_26!B219)</f>
        <v>Item</v>
      </c>
      <c r="C219" s="15">
        <f>IF(JAN_26!C219="","",JAN_26!C219)</f>
        <v>1000</v>
      </c>
      <c r="D219" s="15">
        <f>IF(NOV_26!A219="","",NOV_26!F219)</f>
        <v>0</v>
      </c>
      <c r="E219" s="19"/>
      <c r="F219" s="15">
        <f t="shared" si="33"/>
        <v>0</v>
      </c>
      <c r="G219" s="19"/>
      <c r="H219" s="19"/>
      <c r="I219" s="15">
        <f t="shared" si="34"/>
        <v>0</v>
      </c>
      <c r="J219" s="15" t="str">
        <f t="shared" si="35"/>
        <v/>
      </c>
      <c r="K219" s="15">
        <f t="shared" si="36"/>
        <v>0</v>
      </c>
      <c r="L219" s="15">
        <f t="shared" si="37"/>
        <v>0</v>
      </c>
      <c r="M219" s="20">
        <f>IF(A219="",0,(IF(ISNUMBER(OCT_26!G219),OCT_26!G219,0)+IF(ISNUMBER(NOV_26!G219),NOV_26!G219,0)+IF(ISNUMBER(DEC_26!G219),DEC_26!G219,0))/3)</f>
        <v>0</v>
      </c>
      <c r="N219" s="20">
        <f t="shared" si="38"/>
        <v>0</v>
      </c>
      <c r="O219" s="20">
        <f t="shared" si="39"/>
        <v>0</v>
      </c>
      <c r="P219" s="20">
        <f t="shared" si="40"/>
        <v>0</v>
      </c>
      <c r="Q219" s="21" t="str">
        <f t="shared" si="41"/>
        <v/>
      </c>
      <c r="R219" s="22" t="str">
        <f t="shared" si="42"/>
        <v>STOCKOUT</v>
      </c>
      <c r="S219" s="22" t="str">
        <f t="shared" si="43"/>
        <v>N/A</v>
      </c>
      <c r="T219" s="18"/>
    </row>
    <row r="220" spans="1:20" ht="16.5" customHeight="1" x14ac:dyDescent="0.35">
      <c r="A220" s="29" t="str">
        <f>IF(JAN_26!A220="","",JAN_26!A220)</f>
        <v>Sabutamol Injection</v>
      </c>
      <c r="B220" s="29" t="str">
        <f>IF(JAN_26!B220="","",JAN_26!B220)</f>
        <v>amp</v>
      </c>
      <c r="C220" s="16">
        <f>IF(JAN_26!C220="","",JAN_26!C220)</f>
        <v>500</v>
      </c>
      <c r="D220" s="16">
        <f>IF(NOV_26!A220="","",NOV_26!F220)</f>
        <v>0</v>
      </c>
      <c r="E220" s="19"/>
      <c r="F220" s="16">
        <f t="shared" si="33"/>
        <v>0</v>
      </c>
      <c r="G220" s="19"/>
      <c r="H220" s="19"/>
      <c r="I220" s="16">
        <f t="shared" si="34"/>
        <v>0</v>
      </c>
      <c r="J220" s="16" t="str">
        <f t="shared" si="35"/>
        <v/>
      </c>
      <c r="K220" s="16">
        <f t="shared" si="36"/>
        <v>0</v>
      </c>
      <c r="L220" s="16">
        <f t="shared" si="37"/>
        <v>0</v>
      </c>
      <c r="M220" s="23">
        <f>IF(A220="",0,(IF(ISNUMBER(OCT_26!G220),OCT_26!G220,0)+IF(ISNUMBER(NOV_26!G220),NOV_26!G220,0)+IF(ISNUMBER(DEC_26!G220),DEC_26!G220,0))/3)</f>
        <v>0</v>
      </c>
      <c r="N220" s="23">
        <f t="shared" si="38"/>
        <v>0</v>
      </c>
      <c r="O220" s="23">
        <f t="shared" si="39"/>
        <v>0</v>
      </c>
      <c r="P220" s="23">
        <f t="shared" si="40"/>
        <v>0</v>
      </c>
      <c r="Q220" s="24" t="str">
        <f t="shared" si="41"/>
        <v/>
      </c>
      <c r="R220" s="25" t="str">
        <f t="shared" si="42"/>
        <v>STOCKOUT</v>
      </c>
      <c r="S220" s="25" t="str">
        <f t="shared" si="43"/>
        <v>N/A</v>
      </c>
      <c r="T220" s="18"/>
    </row>
    <row r="221" spans="1:20" ht="16.5" customHeight="1" x14ac:dyDescent="0.35">
      <c r="A221" s="28" t="str">
        <f>IF(JAN_26!A221="","",JAN_26!A221)</f>
        <v>salbutamol tab</v>
      </c>
      <c r="B221" s="28" t="str">
        <f>IF(JAN_26!B221="","",JAN_26!B221)</f>
        <v>tablet</v>
      </c>
      <c r="C221" s="15">
        <f>IF(JAN_26!C221="","",JAN_26!C221)</f>
        <v>50</v>
      </c>
      <c r="D221" s="15">
        <f>IF(NOV_26!A221="","",NOV_26!F221)</f>
        <v>0</v>
      </c>
      <c r="E221" s="19"/>
      <c r="F221" s="15">
        <f t="shared" si="33"/>
        <v>0</v>
      </c>
      <c r="G221" s="19"/>
      <c r="H221" s="19"/>
      <c r="I221" s="15">
        <f t="shared" si="34"/>
        <v>0</v>
      </c>
      <c r="J221" s="15" t="str">
        <f t="shared" si="35"/>
        <v/>
      </c>
      <c r="K221" s="15">
        <f t="shared" si="36"/>
        <v>0</v>
      </c>
      <c r="L221" s="15">
        <f t="shared" si="37"/>
        <v>0</v>
      </c>
      <c r="M221" s="20">
        <f>IF(A221="",0,(IF(ISNUMBER(OCT_26!G221),OCT_26!G221,0)+IF(ISNUMBER(NOV_26!G221),NOV_26!G221,0)+IF(ISNUMBER(DEC_26!G221),DEC_26!G221,0))/3)</f>
        <v>0</v>
      </c>
      <c r="N221" s="20">
        <f t="shared" si="38"/>
        <v>0</v>
      </c>
      <c r="O221" s="20">
        <f t="shared" si="39"/>
        <v>0</v>
      </c>
      <c r="P221" s="20">
        <f t="shared" si="40"/>
        <v>0</v>
      </c>
      <c r="Q221" s="21" t="str">
        <f t="shared" si="41"/>
        <v/>
      </c>
      <c r="R221" s="22" t="str">
        <f t="shared" si="42"/>
        <v>STOCKOUT</v>
      </c>
      <c r="S221" s="22" t="str">
        <f t="shared" si="43"/>
        <v>N/A</v>
      </c>
      <c r="T221" s="18"/>
    </row>
    <row r="222" spans="1:20" ht="16.5" customHeight="1" x14ac:dyDescent="0.35">
      <c r="A222" s="29" t="str">
        <f>IF(JAN_26!A222="","",JAN_26!A222)</f>
        <v>Spasfon Injetion</v>
      </c>
      <c r="B222" s="29" t="str">
        <f>IF(JAN_26!B222="","",JAN_26!B222)</f>
        <v>amp</v>
      </c>
      <c r="C222" s="16">
        <f>IF(JAN_26!C222="","",JAN_26!C222)</f>
        <v>500</v>
      </c>
      <c r="D222" s="16">
        <f>IF(NOV_26!A222="","",NOV_26!F222)</f>
        <v>0</v>
      </c>
      <c r="E222" s="19"/>
      <c r="F222" s="16">
        <f t="shared" si="33"/>
        <v>0</v>
      </c>
      <c r="G222" s="19"/>
      <c r="H222" s="19"/>
      <c r="I222" s="16">
        <f t="shared" si="34"/>
        <v>0</v>
      </c>
      <c r="J222" s="16" t="str">
        <f t="shared" si="35"/>
        <v/>
      </c>
      <c r="K222" s="16">
        <f t="shared" si="36"/>
        <v>0</v>
      </c>
      <c r="L222" s="16">
        <f t="shared" si="37"/>
        <v>0</v>
      </c>
      <c r="M222" s="23">
        <f>IF(A222="",0,(IF(ISNUMBER(OCT_26!G222),OCT_26!G222,0)+IF(ISNUMBER(NOV_26!G222),NOV_26!G222,0)+IF(ISNUMBER(DEC_26!G222),DEC_26!G222,0))/3)</f>
        <v>0</v>
      </c>
      <c r="N222" s="23">
        <f t="shared" si="38"/>
        <v>0</v>
      </c>
      <c r="O222" s="23">
        <f t="shared" si="39"/>
        <v>0</v>
      </c>
      <c r="P222" s="23">
        <f t="shared" si="40"/>
        <v>0</v>
      </c>
      <c r="Q222" s="24" t="str">
        <f t="shared" si="41"/>
        <v/>
      </c>
      <c r="R222" s="25" t="str">
        <f t="shared" si="42"/>
        <v>STOCKOUT</v>
      </c>
      <c r="S222" s="25" t="str">
        <f t="shared" si="43"/>
        <v>N/A</v>
      </c>
      <c r="T222" s="18"/>
    </row>
    <row r="223" spans="1:20" ht="16.5" customHeight="1" x14ac:dyDescent="0.35">
      <c r="A223" s="28" t="str">
        <f>IF(JAN_26!A223="","",JAN_26!A223)</f>
        <v>spasfon suppo</v>
      </c>
      <c r="B223" s="28" t="str">
        <f>IF(JAN_26!B223="","",JAN_26!B223)</f>
        <v>suppo</v>
      </c>
      <c r="C223" s="15">
        <f>IF(JAN_26!C223="","",JAN_26!C223)</f>
        <v>250</v>
      </c>
      <c r="D223" s="15">
        <f>IF(NOV_26!A223="","",NOV_26!F223)</f>
        <v>0</v>
      </c>
      <c r="E223" s="19"/>
      <c r="F223" s="15">
        <f t="shared" si="33"/>
        <v>0</v>
      </c>
      <c r="G223" s="19"/>
      <c r="H223" s="19"/>
      <c r="I223" s="15">
        <f t="shared" si="34"/>
        <v>0</v>
      </c>
      <c r="J223" s="15" t="str">
        <f t="shared" si="35"/>
        <v/>
      </c>
      <c r="K223" s="15">
        <f t="shared" si="36"/>
        <v>0</v>
      </c>
      <c r="L223" s="15">
        <f t="shared" si="37"/>
        <v>0</v>
      </c>
      <c r="M223" s="20">
        <f>IF(A223="",0,(IF(ISNUMBER(OCT_26!G223),OCT_26!G223,0)+IF(ISNUMBER(NOV_26!G223),NOV_26!G223,0)+IF(ISNUMBER(DEC_26!G223),DEC_26!G223,0))/3)</f>
        <v>0</v>
      </c>
      <c r="N223" s="20">
        <f t="shared" si="38"/>
        <v>0</v>
      </c>
      <c r="O223" s="20">
        <f t="shared" si="39"/>
        <v>0</v>
      </c>
      <c r="P223" s="20">
        <f t="shared" si="40"/>
        <v>0</v>
      </c>
      <c r="Q223" s="21" t="str">
        <f t="shared" si="41"/>
        <v/>
      </c>
      <c r="R223" s="22" t="str">
        <f t="shared" si="42"/>
        <v>STOCKOUT</v>
      </c>
      <c r="S223" s="22" t="str">
        <f t="shared" si="43"/>
        <v>N/A</v>
      </c>
      <c r="T223" s="18"/>
    </row>
    <row r="224" spans="1:20" ht="16.5" customHeight="1" x14ac:dyDescent="0.35">
      <c r="A224" s="29" t="str">
        <f>IF(JAN_26!A224="","",JAN_26!A224)</f>
        <v>Spasfon tab</v>
      </c>
      <c r="B224" s="29" t="str">
        <f>IF(JAN_26!B224="","",JAN_26!B224)</f>
        <v>tab</v>
      </c>
      <c r="C224" s="16">
        <f>IF(JAN_26!C224="","",JAN_26!C224)</f>
        <v>90</v>
      </c>
      <c r="D224" s="16">
        <f>IF(NOV_26!A224="","",NOV_26!F224)</f>
        <v>0</v>
      </c>
      <c r="E224" s="19"/>
      <c r="F224" s="16">
        <f t="shared" si="33"/>
        <v>0</v>
      </c>
      <c r="G224" s="19"/>
      <c r="H224" s="19"/>
      <c r="I224" s="16">
        <f t="shared" si="34"/>
        <v>0</v>
      </c>
      <c r="J224" s="16" t="str">
        <f t="shared" si="35"/>
        <v/>
      </c>
      <c r="K224" s="16">
        <f t="shared" si="36"/>
        <v>0</v>
      </c>
      <c r="L224" s="16">
        <f t="shared" si="37"/>
        <v>0</v>
      </c>
      <c r="M224" s="23">
        <f>IF(A224="",0,(IF(ISNUMBER(OCT_26!G224),OCT_26!G224,0)+IF(ISNUMBER(NOV_26!G224),NOV_26!G224,0)+IF(ISNUMBER(DEC_26!G224),DEC_26!G224,0))/3)</f>
        <v>0</v>
      </c>
      <c r="N224" s="23">
        <f t="shared" si="38"/>
        <v>0</v>
      </c>
      <c r="O224" s="23">
        <f t="shared" si="39"/>
        <v>0</v>
      </c>
      <c r="P224" s="23">
        <f t="shared" si="40"/>
        <v>0</v>
      </c>
      <c r="Q224" s="24" t="str">
        <f t="shared" si="41"/>
        <v/>
      </c>
      <c r="R224" s="25" t="str">
        <f t="shared" si="42"/>
        <v>STOCKOUT</v>
      </c>
      <c r="S224" s="25" t="str">
        <f t="shared" si="43"/>
        <v>N/A</v>
      </c>
      <c r="T224" s="18"/>
    </row>
    <row r="225" spans="1:20" ht="16.5" customHeight="1" x14ac:dyDescent="0.35">
      <c r="A225" s="28" t="str">
        <f>IF(JAN_26!A225="","",JAN_26!A225)</f>
        <v>sterile gloves</v>
      </c>
      <c r="B225" s="28" t="str">
        <f>IF(JAN_26!B225="","",JAN_26!B225)</f>
        <v>item</v>
      </c>
      <c r="C225" s="15">
        <f>IF(JAN_26!C225="","",JAN_26!C225)</f>
        <v>300</v>
      </c>
      <c r="D225" s="15">
        <f>IF(NOV_26!A225="","",NOV_26!F225)</f>
        <v>0</v>
      </c>
      <c r="E225" s="19"/>
      <c r="F225" s="15">
        <f t="shared" si="33"/>
        <v>0</v>
      </c>
      <c r="G225" s="19"/>
      <c r="H225" s="19"/>
      <c r="I225" s="15">
        <f t="shared" si="34"/>
        <v>0</v>
      </c>
      <c r="J225" s="15" t="str">
        <f t="shared" si="35"/>
        <v/>
      </c>
      <c r="K225" s="15">
        <f t="shared" si="36"/>
        <v>0</v>
      </c>
      <c r="L225" s="15">
        <f t="shared" si="37"/>
        <v>0</v>
      </c>
      <c r="M225" s="20">
        <f>IF(A225="",0,(IF(ISNUMBER(OCT_26!G225),OCT_26!G225,0)+IF(ISNUMBER(NOV_26!G225),NOV_26!G225,0)+IF(ISNUMBER(DEC_26!G225),DEC_26!G225,0))/3)</f>
        <v>0</v>
      </c>
      <c r="N225" s="20">
        <f t="shared" si="38"/>
        <v>0</v>
      </c>
      <c r="O225" s="20">
        <f t="shared" si="39"/>
        <v>0</v>
      </c>
      <c r="P225" s="20">
        <f t="shared" si="40"/>
        <v>0</v>
      </c>
      <c r="Q225" s="21" t="str">
        <f t="shared" si="41"/>
        <v/>
      </c>
      <c r="R225" s="22" t="str">
        <f t="shared" si="42"/>
        <v>STOCKOUT</v>
      </c>
      <c r="S225" s="22" t="str">
        <f t="shared" si="43"/>
        <v>N/A</v>
      </c>
      <c r="T225" s="18"/>
    </row>
    <row r="226" spans="1:20" ht="16.5" customHeight="1" x14ac:dyDescent="0.35">
      <c r="A226" s="29" t="str">
        <f>IF(JAN_26!A226="","",JAN_26!A226)</f>
        <v>sterile water</v>
      </c>
      <c r="B226" s="29" t="str">
        <f>IF(JAN_26!B226="","",JAN_26!B226)</f>
        <v>amp</v>
      </c>
      <c r="C226" s="16">
        <f>IF(JAN_26!C226="","",JAN_26!C226)</f>
        <v>100</v>
      </c>
      <c r="D226" s="16">
        <f>IF(NOV_26!A226="","",NOV_26!F226)</f>
        <v>111</v>
      </c>
      <c r="E226" s="19"/>
      <c r="F226" s="16">
        <f t="shared" si="33"/>
        <v>111</v>
      </c>
      <c r="G226" s="19"/>
      <c r="H226" s="19"/>
      <c r="I226" s="16">
        <f t="shared" si="34"/>
        <v>0</v>
      </c>
      <c r="J226" s="16" t="str">
        <f t="shared" si="35"/>
        <v/>
      </c>
      <c r="K226" s="16">
        <f t="shared" si="36"/>
        <v>0</v>
      </c>
      <c r="L226" s="16">
        <f t="shared" si="37"/>
        <v>11100</v>
      </c>
      <c r="M226" s="23">
        <f>IF(A226="",0,(IF(ISNUMBER(OCT_26!G226),OCT_26!G226,0)+IF(ISNUMBER(NOV_26!G226),NOV_26!G226,0)+IF(ISNUMBER(DEC_26!G226),DEC_26!G226,0))/3)</f>
        <v>0</v>
      </c>
      <c r="N226" s="23">
        <f t="shared" si="38"/>
        <v>0</v>
      </c>
      <c r="O226" s="23">
        <f t="shared" si="39"/>
        <v>0</v>
      </c>
      <c r="P226" s="23">
        <f t="shared" si="40"/>
        <v>0</v>
      </c>
      <c r="Q226" s="24" t="str">
        <f t="shared" si="41"/>
        <v/>
      </c>
      <c r="R226" s="25" t="str">
        <f t="shared" si="42"/>
        <v>OVERSTOCK</v>
      </c>
      <c r="S226" s="25" t="str">
        <f t="shared" si="43"/>
        <v>N/A</v>
      </c>
      <c r="T226" s="18"/>
    </row>
    <row r="227" spans="1:20" ht="16.5" customHeight="1" x14ac:dyDescent="0.35">
      <c r="A227" s="28" t="str">
        <f>IF(JAN_26!A227="","",JAN_26!A227)</f>
        <v>sucture material (Nylon)</v>
      </c>
      <c r="B227" s="28" t="str">
        <f>IF(JAN_26!B227="","",JAN_26!B227)</f>
        <v>item</v>
      </c>
      <c r="C227" s="15">
        <f>IF(JAN_26!C227="","",JAN_26!C227)</f>
        <v>1000</v>
      </c>
      <c r="D227" s="15">
        <f>IF(NOV_26!A227="","",NOV_26!F227)</f>
        <v>24</v>
      </c>
      <c r="E227" s="19"/>
      <c r="F227" s="15">
        <f t="shared" si="33"/>
        <v>24</v>
      </c>
      <c r="G227" s="19"/>
      <c r="H227" s="19"/>
      <c r="I227" s="15">
        <f t="shared" si="34"/>
        <v>0</v>
      </c>
      <c r="J227" s="15" t="str">
        <f t="shared" si="35"/>
        <v/>
      </c>
      <c r="K227" s="15">
        <f t="shared" si="36"/>
        <v>0</v>
      </c>
      <c r="L227" s="15">
        <f t="shared" si="37"/>
        <v>24000</v>
      </c>
      <c r="M227" s="20">
        <f>IF(A227="",0,(IF(ISNUMBER(OCT_26!G227),OCT_26!G227,0)+IF(ISNUMBER(NOV_26!G227),NOV_26!G227,0)+IF(ISNUMBER(DEC_26!G227),DEC_26!G227,0))/3)</f>
        <v>0</v>
      </c>
      <c r="N227" s="20">
        <f t="shared" si="38"/>
        <v>0</v>
      </c>
      <c r="O227" s="20">
        <f t="shared" si="39"/>
        <v>0</v>
      </c>
      <c r="P227" s="20">
        <f t="shared" si="40"/>
        <v>0</v>
      </c>
      <c r="Q227" s="21" t="str">
        <f t="shared" si="41"/>
        <v/>
      </c>
      <c r="R227" s="22" t="str">
        <f t="shared" si="42"/>
        <v>OVERSTOCK</v>
      </c>
      <c r="S227" s="22" t="str">
        <f t="shared" si="43"/>
        <v>N/A</v>
      </c>
      <c r="T227" s="18"/>
    </row>
    <row r="228" spans="1:20" ht="16.5" customHeight="1" x14ac:dyDescent="0.35">
      <c r="A228" s="29" t="str">
        <f>IF(JAN_26!A228="","",JAN_26!A228)</f>
        <v>sucture material (vicryl 2.0)</v>
      </c>
      <c r="B228" s="29" t="str">
        <f>IF(JAN_26!B228="","",JAN_26!B228)</f>
        <v>item</v>
      </c>
      <c r="C228" s="16">
        <f>IF(JAN_26!C228="","",JAN_26!C228)</f>
        <v>2000</v>
      </c>
      <c r="D228" s="16">
        <f>IF(NOV_26!A228="","",NOV_26!F228)</f>
        <v>0</v>
      </c>
      <c r="E228" s="19"/>
      <c r="F228" s="16">
        <f t="shared" si="33"/>
        <v>0</v>
      </c>
      <c r="G228" s="19"/>
      <c r="H228" s="19"/>
      <c r="I228" s="16">
        <f t="shared" si="34"/>
        <v>0</v>
      </c>
      <c r="J228" s="16" t="str">
        <f t="shared" si="35"/>
        <v/>
      </c>
      <c r="K228" s="16">
        <f t="shared" si="36"/>
        <v>0</v>
      </c>
      <c r="L228" s="16">
        <f t="shared" si="37"/>
        <v>0</v>
      </c>
      <c r="M228" s="23">
        <f>IF(A228="",0,(IF(ISNUMBER(OCT_26!G228),OCT_26!G228,0)+IF(ISNUMBER(NOV_26!G228),NOV_26!G228,0)+IF(ISNUMBER(DEC_26!G228),DEC_26!G228,0))/3)</f>
        <v>0</v>
      </c>
      <c r="N228" s="23">
        <f t="shared" si="38"/>
        <v>0</v>
      </c>
      <c r="O228" s="23">
        <f t="shared" si="39"/>
        <v>0</v>
      </c>
      <c r="P228" s="23">
        <f t="shared" si="40"/>
        <v>0</v>
      </c>
      <c r="Q228" s="24" t="str">
        <f t="shared" si="41"/>
        <v/>
      </c>
      <c r="R228" s="25" t="str">
        <f t="shared" si="42"/>
        <v>STOCKOUT</v>
      </c>
      <c r="S228" s="25" t="str">
        <f t="shared" si="43"/>
        <v>N/A</v>
      </c>
      <c r="T228" s="18"/>
    </row>
    <row r="229" spans="1:20" ht="16.5" customHeight="1" x14ac:dyDescent="0.35">
      <c r="A229" s="28" t="str">
        <f>IF(JAN_26!A229="","",JAN_26!A229)</f>
        <v>surgical blade</v>
      </c>
      <c r="B229" s="28" t="str">
        <f>IF(JAN_26!B229="","",JAN_26!B229)</f>
        <v>item</v>
      </c>
      <c r="C229" s="15">
        <f>IF(JAN_26!C229="","",JAN_26!C229)</f>
        <v>50</v>
      </c>
      <c r="D229" s="15">
        <f>IF(NOV_26!A229="","",NOV_26!F229)</f>
        <v>88</v>
      </c>
      <c r="E229" s="19"/>
      <c r="F229" s="15">
        <f t="shared" si="33"/>
        <v>88</v>
      </c>
      <c r="G229" s="19"/>
      <c r="H229" s="19"/>
      <c r="I229" s="15">
        <f t="shared" si="34"/>
        <v>0</v>
      </c>
      <c r="J229" s="15" t="str">
        <f t="shared" si="35"/>
        <v/>
      </c>
      <c r="K229" s="15">
        <f t="shared" si="36"/>
        <v>0</v>
      </c>
      <c r="L229" s="15">
        <f t="shared" si="37"/>
        <v>4400</v>
      </c>
      <c r="M229" s="20">
        <f>IF(A229="",0,(IF(ISNUMBER(OCT_26!G229),OCT_26!G229,0)+IF(ISNUMBER(NOV_26!G229),NOV_26!G229,0)+IF(ISNUMBER(DEC_26!G229),DEC_26!G229,0))/3)</f>
        <v>0</v>
      </c>
      <c r="N229" s="20">
        <f t="shared" si="38"/>
        <v>0</v>
      </c>
      <c r="O229" s="20">
        <f t="shared" si="39"/>
        <v>0</v>
      </c>
      <c r="P229" s="20">
        <f t="shared" si="40"/>
        <v>0</v>
      </c>
      <c r="Q229" s="21" t="str">
        <f t="shared" si="41"/>
        <v/>
      </c>
      <c r="R229" s="22" t="str">
        <f t="shared" si="42"/>
        <v>OVERSTOCK</v>
      </c>
      <c r="S229" s="22" t="str">
        <f t="shared" si="43"/>
        <v>N/A</v>
      </c>
      <c r="T229" s="18"/>
    </row>
    <row r="230" spans="1:20" ht="16.5" customHeight="1" x14ac:dyDescent="0.35">
      <c r="A230" s="29" t="str">
        <f>IF(JAN_26!A230="","",JAN_26!A230)</f>
        <v>syringe</v>
      </c>
      <c r="B230" s="29" t="str">
        <f>IF(JAN_26!B230="","",JAN_26!B230)</f>
        <v>item</v>
      </c>
      <c r="C230" s="16">
        <f>IF(JAN_26!C230="","",JAN_26!C230)</f>
        <v>100</v>
      </c>
      <c r="D230" s="16">
        <f>IF(NOV_26!A230="","",NOV_26!F230)</f>
        <v>18</v>
      </c>
      <c r="E230" s="19"/>
      <c r="F230" s="16">
        <f t="shared" si="33"/>
        <v>18</v>
      </c>
      <c r="G230" s="19"/>
      <c r="H230" s="19"/>
      <c r="I230" s="16">
        <f t="shared" si="34"/>
        <v>0</v>
      </c>
      <c r="J230" s="16" t="str">
        <f t="shared" si="35"/>
        <v/>
      </c>
      <c r="K230" s="16">
        <f t="shared" si="36"/>
        <v>0</v>
      </c>
      <c r="L230" s="16">
        <f t="shared" si="37"/>
        <v>1800</v>
      </c>
      <c r="M230" s="23">
        <f>IF(A230="",0,(IF(ISNUMBER(OCT_26!G230),OCT_26!G230,0)+IF(ISNUMBER(NOV_26!G230),NOV_26!G230,0)+IF(ISNUMBER(DEC_26!G230),DEC_26!G230,0))/3)</f>
        <v>0</v>
      </c>
      <c r="N230" s="23">
        <f t="shared" si="38"/>
        <v>0</v>
      </c>
      <c r="O230" s="23">
        <f t="shared" si="39"/>
        <v>0</v>
      </c>
      <c r="P230" s="23">
        <f t="shared" si="40"/>
        <v>0</v>
      </c>
      <c r="Q230" s="24" t="str">
        <f t="shared" si="41"/>
        <v/>
      </c>
      <c r="R230" s="25" t="str">
        <f t="shared" si="42"/>
        <v>OVERSTOCK</v>
      </c>
      <c r="S230" s="25" t="str">
        <f t="shared" si="43"/>
        <v>N/A</v>
      </c>
      <c r="T230" s="18"/>
    </row>
    <row r="231" spans="1:20" ht="16.5" customHeight="1" x14ac:dyDescent="0.35">
      <c r="A231" s="28" t="str">
        <f>IF(JAN_26!A231="","",JAN_26!A231)</f>
        <v>Thiopental sodium 1g inj</v>
      </c>
      <c r="B231" s="28" t="str">
        <f>IF(JAN_26!B231="","",JAN_26!B231)</f>
        <v>inj</v>
      </c>
      <c r="C231" s="15" t="str">
        <f>IF(JAN_26!C231="","",JAN_26!C231)</f>
        <v/>
      </c>
      <c r="D231" s="15">
        <f>IF(NOV_26!A231="","",NOV_26!F231)</f>
        <v>20</v>
      </c>
      <c r="E231" s="19"/>
      <c r="F231" s="15">
        <f t="shared" si="33"/>
        <v>20</v>
      </c>
      <c r="G231" s="19"/>
      <c r="H231" s="19"/>
      <c r="I231" s="15">
        <f t="shared" si="34"/>
        <v>0</v>
      </c>
      <c r="J231" s="15" t="str">
        <f t="shared" si="35"/>
        <v/>
      </c>
      <c r="K231" s="15">
        <f t="shared" si="36"/>
        <v>0</v>
      </c>
      <c r="L231" s="15">
        <f t="shared" si="37"/>
        <v>0</v>
      </c>
      <c r="M231" s="20">
        <f>IF(A231="",0,(IF(ISNUMBER(OCT_26!G231),OCT_26!G231,0)+IF(ISNUMBER(NOV_26!G231),NOV_26!G231,0)+IF(ISNUMBER(DEC_26!G231),DEC_26!G231,0))/3)</f>
        <v>0</v>
      </c>
      <c r="N231" s="20">
        <f t="shared" si="38"/>
        <v>0</v>
      </c>
      <c r="O231" s="20">
        <f t="shared" si="39"/>
        <v>0</v>
      </c>
      <c r="P231" s="20">
        <f t="shared" si="40"/>
        <v>0</v>
      </c>
      <c r="Q231" s="21" t="str">
        <f t="shared" si="41"/>
        <v/>
      </c>
      <c r="R231" s="22" t="str">
        <f t="shared" si="42"/>
        <v>OVERSTOCK</v>
      </c>
      <c r="S231" s="22" t="str">
        <f t="shared" si="43"/>
        <v>N/A</v>
      </c>
      <c r="T231" s="18"/>
    </row>
    <row r="232" spans="1:20" ht="16.5" customHeight="1" x14ac:dyDescent="0.35">
      <c r="A232" s="29" t="str">
        <f>IF(JAN_26!A232="","",JAN_26!A232)</f>
        <v>Tramadol Inject</v>
      </c>
      <c r="B232" s="29" t="str">
        <f>IF(JAN_26!B232="","",JAN_26!B232)</f>
        <v>amp</v>
      </c>
      <c r="C232" s="16">
        <f>IF(JAN_26!C232="","",JAN_26!C232)</f>
        <v>500</v>
      </c>
      <c r="D232" s="16">
        <f>IF(NOV_26!A232="","",NOV_26!F232)</f>
        <v>0</v>
      </c>
      <c r="E232" s="19"/>
      <c r="F232" s="16">
        <f t="shared" si="33"/>
        <v>0</v>
      </c>
      <c r="G232" s="19"/>
      <c r="H232" s="19"/>
      <c r="I232" s="16">
        <f t="shared" si="34"/>
        <v>0</v>
      </c>
      <c r="J232" s="16" t="str">
        <f t="shared" si="35"/>
        <v/>
      </c>
      <c r="K232" s="16">
        <f t="shared" si="36"/>
        <v>0</v>
      </c>
      <c r="L232" s="16">
        <f t="shared" si="37"/>
        <v>0</v>
      </c>
      <c r="M232" s="23">
        <f>IF(A232="",0,(IF(ISNUMBER(OCT_26!G232),OCT_26!G232,0)+IF(ISNUMBER(NOV_26!G232),NOV_26!G232,0)+IF(ISNUMBER(DEC_26!G232),DEC_26!G232,0))/3)</f>
        <v>0</v>
      </c>
      <c r="N232" s="23">
        <f t="shared" si="38"/>
        <v>0</v>
      </c>
      <c r="O232" s="23">
        <f t="shared" si="39"/>
        <v>0</v>
      </c>
      <c r="P232" s="23">
        <f t="shared" si="40"/>
        <v>0</v>
      </c>
      <c r="Q232" s="24" t="str">
        <f t="shared" si="41"/>
        <v/>
      </c>
      <c r="R232" s="25" t="str">
        <f t="shared" si="42"/>
        <v>STOCKOUT</v>
      </c>
      <c r="S232" s="25" t="str">
        <f t="shared" si="43"/>
        <v>N/A</v>
      </c>
      <c r="T232" s="18"/>
    </row>
    <row r="233" spans="1:20" ht="16.5" customHeight="1" x14ac:dyDescent="0.35">
      <c r="A233" s="28" t="str">
        <f>IF(JAN_26!A233="","",JAN_26!A233)</f>
        <v>Tretracycline eye oitment</v>
      </c>
      <c r="B233" s="28" t="str">
        <f>IF(JAN_26!B233="","",JAN_26!B233)</f>
        <v>tab</v>
      </c>
      <c r="C233" s="15">
        <f>IF(JAN_26!C233="","",JAN_26!C233)</f>
        <v>500</v>
      </c>
      <c r="D233" s="15">
        <f>IF(NOV_26!A233="","",NOV_26!F233)</f>
        <v>0</v>
      </c>
      <c r="E233" s="19"/>
      <c r="F233" s="15">
        <f t="shared" si="33"/>
        <v>0</v>
      </c>
      <c r="G233" s="19"/>
      <c r="H233" s="19"/>
      <c r="I233" s="15">
        <f t="shared" si="34"/>
        <v>0</v>
      </c>
      <c r="J233" s="15" t="str">
        <f t="shared" si="35"/>
        <v/>
      </c>
      <c r="K233" s="15">
        <f t="shared" si="36"/>
        <v>0</v>
      </c>
      <c r="L233" s="15">
        <f t="shared" si="37"/>
        <v>0</v>
      </c>
      <c r="M233" s="20">
        <f>IF(A233="",0,(IF(ISNUMBER(OCT_26!G233),OCT_26!G233,0)+IF(ISNUMBER(NOV_26!G233),NOV_26!G233,0)+IF(ISNUMBER(DEC_26!G233),DEC_26!G233,0))/3)</f>
        <v>0</v>
      </c>
      <c r="N233" s="20">
        <f t="shared" si="38"/>
        <v>0</v>
      </c>
      <c r="O233" s="20">
        <f t="shared" si="39"/>
        <v>0</v>
      </c>
      <c r="P233" s="20">
        <f t="shared" si="40"/>
        <v>0</v>
      </c>
      <c r="Q233" s="21" t="str">
        <f t="shared" si="41"/>
        <v/>
      </c>
      <c r="R233" s="22" t="str">
        <f t="shared" si="42"/>
        <v>STOCKOUT</v>
      </c>
      <c r="S233" s="22" t="str">
        <f t="shared" si="43"/>
        <v>N/A</v>
      </c>
      <c r="T233" s="18"/>
    </row>
    <row r="234" spans="1:20" ht="16.5" customHeight="1" x14ac:dyDescent="0.35">
      <c r="A234" s="29" t="str">
        <f>IF(JAN_26!A234="","",JAN_26!A234)</f>
        <v>Triam-denk inj</v>
      </c>
      <c r="B234" s="29" t="str">
        <f>IF(JAN_26!B234="","",JAN_26!B234)</f>
        <v>amp</v>
      </c>
      <c r="C234" s="16">
        <f>IF(JAN_26!C234="","",JAN_26!C234)</f>
        <v>2000</v>
      </c>
      <c r="D234" s="16">
        <f>IF(NOV_26!A234="","",NOV_26!F234)</f>
        <v>0</v>
      </c>
      <c r="E234" s="19"/>
      <c r="F234" s="16">
        <f t="shared" si="33"/>
        <v>0</v>
      </c>
      <c r="G234" s="19"/>
      <c r="H234" s="19"/>
      <c r="I234" s="16">
        <f t="shared" si="34"/>
        <v>0</v>
      </c>
      <c r="J234" s="16" t="str">
        <f t="shared" si="35"/>
        <v/>
      </c>
      <c r="K234" s="16">
        <f t="shared" si="36"/>
        <v>0</v>
      </c>
      <c r="L234" s="16">
        <f t="shared" si="37"/>
        <v>0</v>
      </c>
      <c r="M234" s="23">
        <f>IF(A234="",0,(IF(ISNUMBER(OCT_26!G234),OCT_26!G234,0)+IF(ISNUMBER(NOV_26!G234),NOV_26!G234,0)+IF(ISNUMBER(DEC_26!G234),DEC_26!G234,0))/3)</f>
        <v>0</v>
      </c>
      <c r="N234" s="23">
        <f t="shared" si="38"/>
        <v>0</v>
      </c>
      <c r="O234" s="23">
        <f t="shared" si="39"/>
        <v>0</v>
      </c>
      <c r="P234" s="23">
        <f t="shared" si="40"/>
        <v>0</v>
      </c>
      <c r="Q234" s="24" t="str">
        <f t="shared" si="41"/>
        <v/>
      </c>
      <c r="R234" s="25" t="str">
        <f t="shared" si="42"/>
        <v>STOCKOUT</v>
      </c>
      <c r="S234" s="25" t="str">
        <f t="shared" si="43"/>
        <v>N/A</v>
      </c>
      <c r="T234" s="18"/>
    </row>
    <row r="235" spans="1:20" ht="16.5" customHeight="1" x14ac:dyDescent="0.35">
      <c r="A235" s="28" t="str">
        <f>IF(JAN_26!A235="","",JAN_26!A235)</f>
        <v>tribact</v>
      </c>
      <c r="B235" s="28" t="str">
        <f>IF(JAN_26!B235="","",JAN_26!B235)</f>
        <v>tab</v>
      </c>
      <c r="C235" s="15">
        <f>IF(JAN_26!C235="","",JAN_26!C235)</f>
        <v>1500</v>
      </c>
      <c r="D235" s="15">
        <f>IF(NOV_26!A235="","",NOV_26!F235)</f>
        <v>0</v>
      </c>
      <c r="E235" s="19"/>
      <c r="F235" s="15">
        <f t="shared" si="33"/>
        <v>0</v>
      </c>
      <c r="G235" s="19"/>
      <c r="H235" s="19"/>
      <c r="I235" s="15">
        <f t="shared" si="34"/>
        <v>0</v>
      </c>
      <c r="J235" s="15" t="str">
        <f t="shared" si="35"/>
        <v/>
      </c>
      <c r="K235" s="15">
        <f t="shared" si="36"/>
        <v>0</v>
      </c>
      <c r="L235" s="15">
        <f t="shared" si="37"/>
        <v>0</v>
      </c>
      <c r="M235" s="20">
        <f>IF(A235="",0,(IF(ISNUMBER(OCT_26!G235),OCT_26!G235,0)+IF(ISNUMBER(NOV_26!G235),NOV_26!G235,0)+IF(ISNUMBER(DEC_26!G235),DEC_26!G235,0))/3)</f>
        <v>0</v>
      </c>
      <c r="N235" s="20">
        <f t="shared" si="38"/>
        <v>0</v>
      </c>
      <c r="O235" s="20">
        <f t="shared" si="39"/>
        <v>0</v>
      </c>
      <c r="P235" s="20">
        <f t="shared" si="40"/>
        <v>0</v>
      </c>
      <c r="Q235" s="21" t="str">
        <f t="shared" si="41"/>
        <v/>
      </c>
      <c r="R235" s="22" t="str">
        <f t="shared" si="42"/>
        <v>STOCKOUT</v>
      </c>
      <c r="S235" s="22" t="str">
        <f t="shared" si="43"/>
        <v>N/A</v>
      </c>
      <c r="T235" s="18"/>
    </row>
    <row r="236" spans="1:20" ht="16.5" customHeight="1" x14ac:dyDescent="0.35">
      <c r="A236" s="29" t="str">
        <f>IF(JAN_26!A236="","",JAN_26!A236)</f>
        <v>Trimadol capsules (50mg)</v>
      </c>
      <c r="B236" s="29" t="str">
        <f>IF(JAN_26!B236="","",JAN_26!B236)</f>
        <v>tab</v>
      </c>
      <c r="C236" s="16">
        <f>IF(JAN_26!C236="","",JAN_26!C236)</f>
        <v>50</v>
      </c>
      <c r="D236" s="16">
        <f>IF(NOV_26!A236="","",NOV_26!F236)</f>
        <v>0</v>
      </c>
      <c r="E236" s="19"/>
      <c r="F236" s="16">
        <f t="shared" si="33"/>
        <v>0</v>
      </c>
      <c r="G236" s="19"/>
      <c r="H236" s="19"/>
      <c r="I236" s="16">
        <f t="shared" si="34"/>
        <v>0</v>
      </c>
      <c r="J236" s="16" t="str">
        <f t="shared" si="35"/>
        <v/>
      </c>
      <c r="K236" s="16">
        <f t="shared" si="36"/>
        <v>0</v>
      </c>
      <c r="L236" s="16">
        <f t="shared" si="37"/>
        <v>0</v>
      </c>
      <c r="M236" s="23">
        <f>IF(A236="",0,(IF(ISNUMBER(OCT_26!G236),OCT_26!G236,0)+IF(ISNUMBER(NOV_26!G236),NOV_26!G236,0)+IF(ISNUMBER(DEC_26!G236),DEC_26!G236,0))/3)</f>
        <v>0</v>
      </c>
      <c r="N236" s="23">
        <f t="shared" si="38"/>
        <v>0</v>
      </c>
      <c r="O236" s="23">
        <f t="shared" si="39"/>
        <v>0</v>
      </c>
      <c r="P236" s="23">
        <f t="shared" si="40"/>
        <v>0</v>
      </c>
      <c r="Q236" s="24" t="str">
        <f t="shared" si="41"/>
        <v/>
      </c>
      <c r="R236" s="25" t="str">
        <f t="shared" si="42"/>
        <v>STOCKOUT</v>
      </c>
      <c r="S236" s="25" t="str">
        <f t="shared" si="43"/>
        <v>N/A</v>
      </c>
      <c r="T236" s="18"/>
    </row>
    <row r="237" spans="1:20" ht="16.5" customHeight="1" x14ac:dyDescent="0.35">
      <c r="A237" s="28" t="str">
        <f>IF(JAN_26!A237="","",JAN_26!A237)</f>
        <v>Unversterol sp</v>
      </c>
      <c r="B237" s="28" t="str">
        <f>IF(JAN_26!B237="","",JAN_26!B237)</f>
        <v>bottle</v>
      </c>
      <c r="C237" s="15">
        <f>IF(JAN_26!C237="","",JAN_26!C237)</f>
        <v>1800</v>
      </c>
      <c r="D237" s="15">
        <f>IF(NOV_26!A237="","",NOV_26!F237)</f>
        <v>0</v>
      </c>
      <c r="E237" s="19"/>
      <c r="F237" s="15">
        <f t="shared" si="33"/>
        <v>0</v>
      </c>
      <c r="G237" s="19"/>
      <c r="H237" s="19"/>
      <c r="I237" s="15">
        <f t="shared" si="34"/>
        <v>0</v>
      </c>
      <c r="J237" s="15" t="str">
        <f t="shared" si="35"/>
        <v/>
      </c>
      <c r="K237" s="15">
        <f t="shared" si="36"/>
        <v>0</v>
      </c>
      <c r="L237" s="15">
        <f t="shared" si="37"/>
        <v>0</v>
      </c>
      <c r="M237" s="20">
        <f>IF(A237="",0,(IF(ISNUMBER(OCT_26!G237),OCT_26!G237,0)+IF(ISNUMBER(NOV_26!G237),NOV_26!G237,0)+IF(ISNUMBER(DEC_26!G237),DEC_26!G237,0))/3)</f>
        <v>0</v>
      </c>
      <c r="N237" s="20">
        <f t="shared" si="38"/>
        <v>0</v>
      </c>
      <c r="O237" s="20">
        <f t="shared" si="39"/>
        <v>0</v>
      </c>
      <c r="P237" s="20">
        <f t="shared" si="40"/>
        <v>0</v>
      </c>
      <c r="Q237" s="21" t="str">
        <f t="shared" si="41"/>
        <v/>
      </c>
      <c r="R237" s="22" t="str">
        <f t="shared" si="42"/>
        <v>STOCKOUT</v>
      </c>
      <c r="S237" s="22" t="str">
        <f t="shared" si="43"/>
        <v>N/A</v>
      </c>
      <c r="T237" s="18"/>
    </row>
    <row r="238" spans="1:20" ht="16.5" customHeight="1" x14ac:dyDescent="0.35">
      <c r="A238" s="29" t="str">
        <f>IF(JAN_26!A238="","",JAN_26!A238)</f>
        <v>urinary catheter</v>
      </c>
      <c r="B238" s="29" t="str">
        <f>IF(JAN_26!B238="","",JAN_26!B238)</f>
        <v/>
      </c>
      <c r="C238" s="16">
        <f>IF(JAN_26!C238="","",JAN_26!C238)</f>
        <v>1000</v>
      </c>
      <c r="D238" s="16">
        <f>IF(NOV_26!A238="","",NOV_26!F238)</f>
        <v>0</v>
      </c>
      <c r="E238" s="19"/>
      <c r="F238" s="16">
        <f t="shared" si="33"/>
        <v>0</v>
      </c>
      <c r="G238" s="19"/>
      <c r="H238" s="19"/>
      <c r="I238" s="16">
        <f t="shared" si="34"/>
        <v>0</v>
      </c>
      <c r="J238" s="16" t="str">
        <f t="shared" si="35"/>
        <v/>
      </c>
      <c r="K238" s="16">
        <f t="shared" si="36"/>
        <v>0</v>
      </c>
      <c r="L238" s="16">
        <f t="shared" si="37"/>
        <v>0</v>
      </c>
      <c r="M238" s="23">
        <f>IF(A238="",0,(IF(ISNUMBER(OCT_26!G238),OCT_26!G238,0)+IF(ISNUMBER(NOV_26!G238),NOV_26!G238,0)+IF(ISNUMBER(DEC_26!G238),DEC_26!G238,0))/3)</f>
        <v>0</v>
      </c>
      <c r="N238" s="23">
        <f t="shared" si="38"/>
        <v>0</v>
      </c>
      <c r="O238" s="23">
        <f t="shared" si="39"/>
        <v>0</v>
      </c>
      <c r="P238" s="23">
        <f t="shared" si="40"/>
        <v>0</v>
      </c>
      <c r="Q238" s="24" t="str">
        <f t="shared" si="41"/>
        <v/>
      </c>
      <c r="R238" s="25" t="str">
        <f t="shared" si="42"/>
        <v>STOCKOUT</v>
      </c>
      <c r="S238" s="25" t="str">
        <f t="shared" si="43"/>
        <v>N/A</v>
      </c>
      <c r="T238" s="18"/>
    </row>
    <row r="239" spans="1:20" ht="16.5" customHeight="1" x14ac:dyDescent="0.35">
      <c r="A239" s="28" t="str">
        <f>IF(JAN_26!A239="","",JAN_26!A239)</f>
        <v>Urine bag</v>
      </c>
      <c r="B239" s="28" t="str">
        <f>IF(JAN_26!B239="","",JAN_26!B239)</f>
        <v>item</v>
      </c>
      <c r="C239" s="15">
        <f>IF(JAN_26!C239="","",JAN_26!C239)</f>
        <v>1500</v>
      </c>
      <c r="D239" s="15">
        <f>IF(NOV_26!A239="","",NOV_26!F239)</f>
        <v>49</v>
      </c>
      <c r="E239" s="19"/>
      <c r="F239" s="15">
        <f t="shared" si="33"/>
        <v>49</v>
      </c>
      <c r="G239" s="19"/>
      <c r="H239" s="19"/>
      <c r="I239" s="15">
        <f t="shared" si="34"/>
        <v>0</v>
      </c>
      <c r="J239" s="15" t="str">
        <f t="shared" si="35"/>
        <v/>
      </c>
      <c r="K239" s="15">
        <f t="shared" si="36"/>
        <v>0</v>
      </c>
      <c r="L239" s="15">
        <f t="shared" si="37"/>
        <v>73500</v>
      </c>
      <c r="M239" s="20">
        <f>IF(A239="",0,(IF(ISNUMBER(OCT_26!G239),OCT_26!G239,0)+IF(ISNUMBER(NOV_26!G239),NOV_26!G239,0)+IF(ISNUMBER(DEC_26!G239),DEC_26!G239,0))/3)</f>
        <v>0</v>
      </c>
      <c r="N239" s="20">
        <f t="shared" si="38"/>
        <v>0</v>
      </c>
      <c r="O239" s="20">
        <f t="shared" si="39"/>
        <v>0</v>
      </c>
      <c r="P239" s="20">
        <f t="shared" si="40"/>
        <v>0</v>
      </c>
      <c r="Q239" s="21" t="str">
        <f t="shared" si="41"/>
        <v/>
      </c>
      <c r="R239" s="22" t="str">
        <f t="shared" si="42"/>
        <v>OVERSTOCK</v>
      </c>
      <c r="S239" s="22" t="str">
        <f t="shared" si="43"/>
        <v>N/A</v>
      </c>
      <c r="T239" s="18"/>
    </row>
    <row r="240" spans="1:20" ht="16.5" customHeight="1" x14ac:dyDescent="0.35">
      <c r="A240" s="29" t="str">
        <f>IF(JAN_26!A240="","",JAN_26!A240)</f>
        <v>ventolene spray</v>
      </c>
      <c r="B240" s="29" t="str">
        <f>IF(JAN_26!B240="","",JAN_26!B240)</f>
        <v>bottle</v>
      </c>
      <c r="C240" s="16">
        <f>IF(JAN_26!C240="","",JAN_26!C240)</f>
        <v>3000</v>
      </c>
      <c r="D240" s="16">
        <f>IF(NOV_26!A240="","",NOV_26!F240)</f>
        <v>0</v>
      </c>
      <c r="E240" s="19"/>
      <c r="F240" s="16">
        <f t="shared" si="33"/>
        <v>0</v>
      </c>
      <c r="G240" s="19"/>
      <c r="H240" s="19"/>
      <c r="I240" s="16">
        <f t="shared" si="34"/>
        <v>0</v>
      </c>
      <c r="J240" s="16" t="str">
        <f t="shared" si="35"/>
        <v/>
      </c>
      <c r="K240" s="16">
        <f t="shared" si="36"/>
        <v>0</v>
      </c>
      <c r="L240" s="16">
        <f t="shared" si="37"/>
        <v>0</v>
      </c>
      <c r="M240" s="23">
        <f>IF(A240="",0,(IF(ISNUMBER(OCT_26!G240),OCT_26!G240,0)+IF(ISNUMBER(NOV_26!G240),NOV_26!G240,0)+IF(ISNUMBER(DEC_26!G240),DEC_26!G240,0))/3)</f>
        <v>0</v>
      </c>
      <c r="N240" s="23">
        <f t="shared" si="38"/>
        <v>0</v>
      </c>
      <c r="O240" s="23">
        <f t="shared" si="39"/>
        <v>0</v>
      </c>
      <c r="P240" s="23">
        <f t="shared" si="40"/>
        <v>0</v>
      </c>
      <c r="Q240" s="24" t="str">
        <f t="shared" si="41"/>
        <v/>
      </c>
      <c r="R240" s="25" t="str">
        <f t="shared" si="42"/>
        <v>STOCKOUT</v>
      </c>
      <c r="S240" s="25" t="str">
        <f t="shared" si="43"/>
        <v>N/A</v>
      </c>
      <c r="T240" s="18"/>
    </row>
    <row r="241" spans="1:20" ht="16.5" customHeight="1" x14ac:dyDescent="0.35">
      <c r="A241" s="28" t="str">
        <f>IF(JAN_26!A241="","",JAN_26!A241)</f>
        <v>Viseralgine inj</v>
      </c>
      <c r="B241" s="28" t="str">
        <f>IF(JAN_26!B241="","",JAN_26!B241)</f>
        <v>amp</v>
      </c>
      <c r="C241" s="15">
        <f>IF(JAN_26!C241="","",JAN_26!C241)</f>
        <v>500</v>
      </c>
      <c r="D241" s="15">
        <f>IF(NOV_26!A241="","",NOV_26!F241)</f>
        <v>0</v>
      </c>
      <c r="E241" s="19"/>
      <c r="F241" s="15">
        <f t="shared" si="33"/>
        <v>0</v>
      </c>
      <c r="G241" s="19"/>
      <c r="H241" s="19"/>
      <c r="I241" s="15">
        <f t="shared" si="34"/>
        <v>0</v>
      </c>
      <c r="J241" s="15" t="str">
        <f t="shared" si="35"/>
        <v/>
      </c>
      <c r="K241" s="15">
        <f t="shared" si="36"/>
        <v>0</v>
      </c>
      <c r="L241" s="15">
        <f t="shared" si="37"/>
        <v>0</v>
      </c>
      <c r="M241" s="20">
        <f>IF(A241="",0,(IF(ISNUMBER(OCT_26!G241),OCT_26!G241,0)+IF(ISNUMBER(NOV_26!G241),NOV_26!G241,0)+IF(ISNUMBER(DEC_26!G241),DEC_26!G241,0))/3)</f>
        <v>0</v>
      </c>
      <c r="N241" s="20">
        <f t="shared" si="38"/>
        <v>0</v>
      </c>
      <c r="O241" s="20">
        <f t="shared" si="39"/>
        <v>0</v>
      </c>
      <c r="P241" s="20">
        <f t="shared" si="40"/>
        <v>0</v>
      </c>
      <c r="Q241" s="21" t="str">
        <f t="shared" si="41"/>
        <v/>
      </c>
      <c r="R241" s="22" t="str">
        <f t="shared" si="42"/>
        <v>STOCKOUT</v>
      </c>
      <c r="S241" s="22" t="str">
        <f t="shared" si="43"/>
        <v>N/A</v>
      </c>
      <c r="T241" s="18"/>
    </row>
    <row r="242" spans="1:20" ht="16.5" customHeight="1" x14ac:dyDescent="0.35">
      <c r="A242" s="29" t="str">
        <f>IF(JAN_26!A242="","",JAN_26!A242)</f>
        <v>VIT B COMPLEX</v>
      </c>
      <c r="B242" s="29" t="str">
        <f>IF(JAN_26!B242="","",JAN_26!B242)</f>
        <v>bottle</v>
      </c>
      <c r="C242" s="16">
        <f>IF(JAN_26!C242="","",JAN_26!C242)</f>
        <v>1000</v>
      </c>
      <c r="D242" s="16">
        <f>IF(NOV_26!A242="","",NOV_26!F242)</f>
        <v>0</v>
      </c>
      <c r="E242" s="19"/>
      <c r="F242" s="16">
        <f t="shared" si="33"/>
        <v>0</v>
      </c>
      <c r="G242" s="19"/>
      <c r="H242" s="19"/>
      <c r="I242" s="16">
        <f t="shared" si="34"/>
        <v>0</v>
      </c>
      <c r="J242" s="16" t="str">
        <f t="shared" si="35"/>
        <v/>
      </c>
      <c r="K242" s="16">
        <f t="shared" si="36"/>
        <v>0</v>
      </c>
      <c r="L242" s="16">
        <f t="shared" si="37"/>
        <v>0</v>
      </c>
      <c r="M242" s="23">
        <f>IF(A242="",0,(IF(ISNUMBER(OCT_26!G242),OCT_26!G242,0)+IF(ISNUMBER(NOV_26!G242),NOV_26!G242,0)+IF(ISNUMBER(DEC_26!G242),DEC_26!G242,0))/3)</f>
        <v>0</v>
      </c>
      <c r="N242" s="23">
        <f t="shared" si="38"/>
        <v>0</v>
      </c>
      <c r="O242" s="23">
        <f t="shared" si="39"/>
        <v>0</v>
      </c>
      <c r="P242" s="23">
        <f t="shared" si="40"/>
        <v>0</v>
      </c>
      <c r="Q242" s="24" t="str">
        <f t="shared" si="41"/>
        <v/>
      </c>
      <c r="R242" s="25" t="str">
        <f t="shared" si="42"/>
        <v>STOCKOUT</v>
      </c>
      <c r="S242" s="25" t="str">
        <f t="shared" si="43"/>
        <v>N/A</v>
      </c>
      <c r="T242" s="18"/>
    </row>
    <row r="243" spans="1:20" ht="16.5" customHeight="1" x14ac:dyDescent="0.35">
      <c r="A243" s="28" t="str">
        <f>IF(JAN_26!A243="","",JAN_26!A243)</f>
        <v>Vit B complex injection</v>
      </c>
      <c r="B243" s="28" t="str">
        <f>IF(JAN_26!B243="","",JAN_26!B243)</f>
        <v>amp</v>
      </c>
      <c r="C243" s="15">
        <f>IF(JAN_26!C243="","",JAN_26!C243)</f>
        <v>200</v>
      </c>
      <c r="D243" s="15">
        <f>IF(NOV_26!A243="","",NOV_26!F243)</f>
        <v>97</v>
      </c>
      <c r="E243" s="19"/>
      <c r="F243" s="15">
        <f t="shared" si="33"/>
        <v>97</v>
      </c>
      <c r="G243" s="19"/>
      <c r="H243" s="19"/>
      <c r="I243" s="15">
        <f t="shared" si="34"/>
        <v>0</v>
      </c>
      <c r="J243" s="15" t="str">
        <f t="shared" si="35"/>
        <v/>
      </c>
      <c r="K243" s="15">
        <f t="shared" si="36"/>
        <v>0</v>
      </c>
      <c r="L243" s="15">
        <f t="shared" si="37"/>
        <v>19400</v>
      </c>
      <c r="M243" s="20">
        <f>IF(A243="",0,(IF(ISNUMBER(OCT_26!G243),OCT_26!G243,0)+IF(ISNUMBER(NOV_26!G243),NOV_26!G243,0)+IF(ISNUMBER(DEC_26!G243),DEC_26!G243,0))/3)</f>
        <v>0</v>
      </c>
      <c r="N243" s="20">
        <f t="shared" si="38"/>
        <v>0</v>
      </c>
      <c r="O243" s="20">
        <f t="shared" si="39"/>
        <v>0</v>
      </c>
      <c r="P243" s="20">
        <f t="shared" si="40"/>
        <v>0</v>
      </c>
      <c r="Q243" s="21" t="str">
        <f t="shared" si="41"/>
        <v/>
      </c>
      <c r="R243" s="22" t="str">
        <f t="shared" si="42"/>
        <v>OVERSTOCK</v>
      </c>
      <c r="S243" s="22" t="str">
        <f t="shared" si="43"/>
        <v>N/A</v>
      </c>
      <c r="T243" s="18"/>
    </row>
    <row r="244" spans="1:20" ht="16.5" customHeight="1" x14ac:dyDescent="0.35">
      <c r="A244" s="29" t="str">
        <f>IF(JAN_26!A244="","",JAN_26!A244)</f>
        <v>Vit B complex tablets</v>
      </c>
      <c r="B244" s="29" t="str">
        <f>IF(JAN_26!B244="","",JAN_26!B244)</f>
        <v>tablet</v>
      </c>
      <c r="C244" s="16">
        <f>IF(JAN_26!C244="","",JAN_26!C244)</f>
        <v>30</v>
      </c>
      <c r="D244" s="16">
        <f>IF(NOV_26!A244="","",NOV_26!F244)</f>
        <v>270</v>
      </c>
      <c r="E244" s="19"/>
      <c r="F244" s="16">
        <f t="shared" si="33"/>
        <v>270</v>
      </c>
      <c r="G244" s="19"/>
      <c r="H244" s="19"/>
      <c r="I244" s="16">
        <f t="shared" si="34"/>
        <v>0</v>
      </c>
      <c r="J244" s="16" t="str">
        <f t="shared" si="35"/>
        <v/>
      </c>
      <c r="K244" s="16">
        <f t="shared" si="36"/>
        <v>0</v>
      </c>
      <c r="L244" s="16">
        <f t="shared" si="37"/>
        <v>8100</v>
      </c>
      <c r="M244" s="23">
        <f>IF(A244="",0,(IF(ISNUMBER(OCT_26!G244),OCT_26!G244,0)+IF(ISNUMBER(NOV_26!G244),NOV_26!G244,0)+IF(ISNUMBER(DEC_26!G244),DEC_26!G244,0))/3)</f>
        <v>0</v>
      </c>
      <c r="N244" s="23">
        <f t="shared" si="38"/>
        <v>0</v>
      </c>
      <c r="O244" s="23">
        <f t="shared" si="39"/>
        <v>0</v>
      </c>
      <c r="P244" s="23">
        <f t="shared" si="40"/>
        <v>0</v>
      </c>
      <c r="Q244" s="24" t="str">
        <f t="shared" si="41"/>
        <v/>
      </c>
      <c r="R244" s="25" t="str">
        <f t="shared" si="42"/>
        <v>OVERSTOCK</v>
      </c>
      <c r="S244" s="25" t="str">
        <f t="shared" si="43"/>
        <v>N/A</v>
      </c>
      <c r="T244" s="18"/>
    </row>
    <row r="245" spans="1:20" ht="16.5" customHeight="1" x14ac:dyDescent="0.35">
      <c r="A245" s="28" t="str">
        <f>IF(JAN_26!A245="","",JAN_26!A245)</f>
        <v>vit k injection</v>
      </c>
      <c r="B245" s="28" t="str">
        <f>IF(JAN_26!B245="","",JAN_26!B245)</f>
        <v>amp</v>
      </c>
      <c r="C245" s="15">
        <f>IF(JAN_26!C245="","",JAN_26!C245)</f>
        <v>500</v>
      </c>
      <c r="D245" s="15">
        <f>IF(NOV_26!A245="","",NOV_26!F245)</f>
        <v>0</v>
      </c>
      <c r="E245" s="19"/>
      <c r="F245" s="15">
        <f t="shared" si="33"/>
        <v>0</v>
      </c>
      <c r="G245" s="19"/>
      <c r="H245" s="19"/>
      <c r="I245" s="15">
        <f t="shared" si="34"/>
        <v>0</v>
      </c>
      <c r="J245" s="15" t="str">
        <f t="shared" si="35"/>
        <v/>
      </c>
      <c r="K245" s="15">
        <f t="shared" si="36"/>
        <v>0</v>
      </c>
      <c r="L245" s="15">
        <f t="shared" si="37"/>
        <v>0</v>
      </c>
      <c r="M245" s="20">
        <f>IF(A245="",0,(IF(ISNUMBER(OCT_26!G245),OCT_26!G245,0)+IF(ISNUMBER(NOV_26!G245),NOV_26!G245,0)+IF(ISNUMBER(DEC_26!G245),DEC_26!G245,0))/3)</f>
        <v>0</v>
      </c>
      <c r="N245" s="20">
        <f t="shared" si="38"/>
        <v>0</v>
      </c>
      <c r="O245" s="20">
        <f t="shared" si="39"/>
        <v>0</v>
      </c>
      <c r="P245" s="20">
        <f t="shared" si="40"/>
        <v>0</v>
      </c>
      <c r="Q245" s="21" t="str">
        <f t="shared" si="41"/>
        <v/>
      </c>
      <c r="R245" s="22" t="str">
        <f t="shared" si="42"/>
        <v>STOCKOUT</v>
      </c>
      <c r="S245" s="22" t="str">
        <f t="shared" si="43"/>
        <v>N/A</v>
      </c>
      <c r="T245" s="18"/>
    </row>
    <row r="246" spans="1:20" ht="16.5" customHeight="1" x14ac:dyDescent="0.35">
      <c r="A246" s="29" t="str">
        <f>IF(JAN_26!A246="","",JAN_26!A246)</f>
        <v>Vogalene inj</v>
      </c>
      <c r="B246" s="29" t="str">
        <f>IF(JAN_26!B246="","",JAN_26!B246)</f>
        <v>amp</v>
      </c>
      <c r="C246" s="16">
        <f>IF(JAN_26!C246="","",JAN_26!C246)</f>
        <v>500</v>
      </c>
      <c r="D246" s="16">
        <f>IF(NOV_26!A246="","",NOV_26!F246)</f>
        <v>0</v>
      </c>
      <c r="E246" s="19"/>
      <c r="F246" s="16">
        <f t="shared" si="33"/>
        <v>0</v>
      </c>
      <c r="G246" s="19"/>
      <c r="H246" s="19"/>
      <c r="I246" s="16">
        <f t="shared" si="34"/>
        <v>0</v>
      </c>
      <c r="J246" s="16" t="str">
        <f t="shared" si="35"/>
        <v/>
      </c>
      <c r="K246" s="16">
        <f t="shared" si="36"/>
        <v>0</v>
      </c>
      <c r="L246" s="16">
        <f t="shared" si="37"/>
        <v>0</v>
      </c>
      <c r="M246" s="23">
        <f>IF(A246="",0,(IF(ISNUMBER(OCT_26!G246),OCT_26!G246,0)+IF(ISNUMBER(NOV_26!G246),NOV_26!G246,0)+IF(ISNUMBER(DEC_26!G246),DEC_26!G246,0))/3)</f>
        <v>0</v>
      </c>
      <c r="N246" s="23">
        <f t="shared" si="38"/>
        <v>0</v>
      </c>
      <c r="O246" s="23">
        <f t="shared" si="39"/>
        <v>0</v>
      </c>
      <c r="P246" s="23">
        <f t="shared" si="40"/>
        <v>0</v>
      </c>
      <c r="Q246" s="24" t="str">
        <f t="shared" si="41"/>
        <v/>
      </c>
      <c r="R246" s="25" t="str">
        <f t="shared" si="42"/>
        <v>STOCKOUT</v>
      </c>
      <c r="S246" s="25" t="str">
        <f t="shared" si="43"/>
        <v>N/A</v>
      </c>
      <c r="T246" s="18"/>
    </row>
    <row r="247" spans="1:20" ht="16.5" customHeight="1" x14ac:dyDescent="0.35">
      <c r="A247" s="28" t="str">
        <f>IF(JAN_26!A247="","",JAN_26!A247)</f>
        <v>Vogalene Suppository</v>
      </c>
      <c r="B247" s="28" t="str">
        <f>IF(JAN_26!B247="","",JAN_26!B247)</f>
        <v>suppo</v>
      </c>
      <c r="C247" s="15">
        <f>IF(JAN_26!C247="","",JAN_26!C247)</f>
        <v>150</v>
      </c>
      <c r="D247" s="15">
        <f>IF(NOV_26!A247="","",NOV_26!F247)</f>
        <v>0</v>
      </c>
      <c r="E247" s="19"/>
      <c r="F247" s="15">
        <f t="shared" si="33"/>
        <v>0</v>
      </c>
      <c r="G247" s="19"/>
      <c r="H247" s="19"/>
      <c r="I247" s="15">
        <f t="shared" si="34"/>
        <v>0</v>
      </c>
      <c r="J247" s="15" t="str">
        <f t="shared" si="35"/>
        <v/>
      </c>
      <c r="K247" s="15">
        <f t="shared" si="36"/>
        <v>0</v>
      </c>
      <c r="L247" s="15">
        <f t="shared" si="37"/>
        <v>0</v>
      </c>
      <c r="M247" s="20">
        <f>IF(A247="",0,(IF(ISNUMBER(OCT_26!G247),OCT_26!G247,0)+IF(ISNUMBER(NOV_26!G247),NOV_26!G247,0)+IF(ISNUMBER(DEC_26!G247),DEC_26!G247,0))/3)</f>
        <v>0</v>
      </c>
      <c r="N247" s="20">
        <f t="shared" si="38"/>
        <v>0</v>
      </c>
      <c r="O247" s="20">
        <f t="shared" si="39"/>
        <v>0</v>
      </c>
      <c r="P247" s="20">
        <f t="shared" si="40"/>
        <v>0</v>
      </c>
      <c r="Q247" s="21" t="str">
        <f t="shared" si="41"/>
        <v/>
      </c>
      <c r="R247" s="22" t="str">
        <f t="shared" si="42"/>
        <v>STOCKOUT</v>
      </c>
      <c r="S247" s="22" t="str">
        <f t="shared" si="43"/>
        <v>N/A</v>
      </c>
      <c r="T247" s="18"/>
    </row>
    <row r="248" spans="1:20" ht="16.5" customHeight="1" x14ac:dyDescent="0.35">
      <c r="A248" s="29" t="str">
        <f>IF(JAN_26!A248="","",JAN_26!A248)</f>
        <v>NZOZONE</v>
      </c>
      <c r="B248" s="29" t="str">
        <f>IF(JAN_26!B248="","",JAN_26!B248)</f>
        <v>suppo</v>
      </c>
      <c r="C248" s="16">
        <f>IF(JAN_26!C248="","",JAN_26!C248)</f>
        <v>150</v>
      </c>
      <c r="D248" s="16">
        <f>IF(NOV_26!A248="","",NOV_26!F248)</f>
        <v>10</v>
      </c>
      <c r="E248" s="19"/>
      <c r="F248" s="16">
        <f t="shared" si="33"/>
        <v>10</v>
      </c>
      <c r="G248" s="19"/>
      <c r="H248" s="19"/>
      <c r="I248" s="16">
        <f t="shared" si="34"/>
        <v>0</v>
      </c>
      <c r="J248" s="16" t="str">
        <f t="shared" si="35"/>
        <v/>
      </c>
      <c r="K248" s="16">
        <f t="shared" si="36"/>
        <v>0</v>
      </c>
      <c r="L248" s="16">
        <f t="shared" si="37"/>
        <v>1500</v>
      </c>
      <c r="M248" s="23">
        <f>IF(A248="",0,(IF(ISNUMBER(OCT_26!G248),OCT_26!G248,0)+IF(ISNUMBER(NOV_26!G248),NOV_26!G248,0)+IF(ISNUMBER(DEC_26!G248),DEC_26!G248,0))/3)</f>
        <v>0</v>
      </c>
      <c r="N248" s="23">
        <f t="shared" si="38"/>
        <v>0</v>
      </c>
      <c r="O248" s="23">
        <f t="shared" si="39"/>
        <v>0</v>
      </c>
      <c r="P248" s="23">
        <f t="shared" si="40"/>
        <v>0</v>
      </c>
      <c r="Q248" s="24" t="str">
        <f t="shared" si="41"/>
        <v/>
      </c>
      <c r="R248" s="25" t="str">
        <f t="shared" si="42"/>
        <v>OVERSTOCK</v>
      </c>
      <c r="S248" s="25" t="str">
        <f t="shared" si="43"/>
        <v>N/A</v>
      </c>
      <c r="T248" s="18"/>
    </row>
    <row r="249" spans="1:20" ht="16.5" customHeight="1" x14ac:dyDescent="0.35">
      <c r="A249" s="28" t="str">
        <f>IF(JAN_26!A249="","",JAN_26!A249)</f>
        <v/>
      </c>
      <c r="B249" s="28" t="str">
        <f>IF(JAN_26!B249="","",JAN_26!B249)</f>
        <v/>
      </c>
      <c r="C249" s="15" t="str">
        <f>IF(JAN_26!C249="","",JAN_26!C249)</f>
        <v/>
      </c>
      <c r="D249" s="15" t="str">
        <f>IF(NOV_26!A249="","",NOV_26!F249)</f>
        <v/>
      </c>
      <c r="E249" s="19"/>
      <c r="F249" s="15" t="str">
        <f t="shared" si="33"/>
        <v/>
      </c>
      <c r="G249" s="19"/>
      <c r="H249" s="19"/>
      <c r="I249" s="15">
        <f t="shared" si="34"/>
        <v>0</v>
      </c>
      <c r="J249" s="15" t="str">
        <f t="shared" si="35"/>
        <v/>
      </c>
      <c r="K249" s="15">
        <f t="shared" si="36"/>
        <v>0</v>
      </c>
      <c r="L249" s="15">
        <f t="shared" si="37"/>
        <v>0</v>
      </c>
      <c r="M249" s="20">
        <f>IF(A249="",0,(IF(ISNUMBER(OCT_26!G249),OCT_26!G249,0)+IF(ISNUMBER(NOV_26!G249),NOV_26!G249,0)+IF(ISNUMBER(DEC_26!G249),DEC_26!G249,0))/3)</f>
        <v>0</v>
      </c>
      <c r="N249" s="20">
        <f t="shared" si="38"/>
        <v>0</v>
      </c>
      <c r="O249" s="20">
        <f t="shared" si="39"/>
        <v>0</v>
      </c>
      <c r="P249" s="20">
        <f t="shared" si="40"/>
        <v>0</v>
      </c>
      <c r="Q249" s="21" t="str">
        <f t="shared" si="41"/>
        <v/>
      </c>
      <c r="R249" s="22" t="str">
        <f t="shared" si="42"/>
        <v/>
      </c>
      <c r="S249" s="22" t="str">
        <f t="shared" si="43"/>
        <v>N/A</v>
      </c>
      <c r="T249" s="18"/>
    </row>
    <row r="250" spans="1:20" ht="16.5" customHeight="1" x14ac:dyDescent="0.35">
      <c r="A250" s="29" t="str">
        <f>IF(JAN_26!A250="","",JAN_26!A250)</f>
        <v/>
      </c>
      <c r="B250" s="29" t="str">
        <f>IF(JAN_26!B250="","",JAN_26!B250)</f>
        <v/>
      </c>
      <c r="C250" s="16" t="str">
        <f>IF(JAN_26!C250="","",JAN_26!C250)</f>
        <v/>
      </c>
      <c r="D250" s="16" t="str">
        <f>IF(NOV_26!A250="","",NOV_26!F250)</f>
        <v/>
      </c>
      <c r="E250" s="19"/>
      <c r="F250" s="16" t="str">
        <f t="shared" si="33"/>
        <v/>
      </c>
      <c r="G250" s="19"/>
      <c r="H250" s="19"/>
      <c r="I250" s="16">
        <f t="shared" si="34"/>
        <v>0</v>
      </c>
      <c r="J250" s="16" t="str">
        <f t="shared" si="35"/>
        <v/>
      </c>
      <c r="K250" s="16">
        <f t="shared" si="36"/>
        <v>0</v>
      </c>
      <c r="L250" s="16">
        <f t="shared" si="37"/>
        <v>0</v>
      </c>
      <c r="M250" s="23">
        <f>IF(A250="",0,(IF(ISNUMBER(OCT_26!G250),OCT_26!G250,0)+IF(ISNUMBER(NOV_26!G250),NOV_26!G250,0)+IF(ISNUMBER(DEC_26!G250),DEC_26!G250,0))/3)</f>
        <v>0</v>
      </c>
      <c r="N250" s="23">
        <f t="shared" si="38"/>
        <v>0</v>
      </c>
      <c r="O250" s="23">
        <f t="shared" si="39"/>
        <v>0</v>
      </c>
      <c r="P250" s="23">
        <f t="shared" si="40"/>
        <v>0</v>
      </c>
      <c r="Q250" s="24" t="str">
        <f t="shared" si="41"/>
        <v/>
      </c>
      <c r="R250" s="25" t="str">
        <f t="shared" si="42"/>
        <v/>
      </c>
      <c r="S250" s="25" t="str">
        <f t="shared" si="43"/>
        <v>N/A</v>
      </c>
      <c r="T250" s="18"/>
    </row>
    <row r="251" spans="1:20" ht="16.5" customHeight="1" x14ac:dyDescent="0.35">
      <c r="A251" s="28" t="str">
        <f>IF(JAN_26!A251="","",JAN_26!A251)</f>
        <v/>
      </c>
      <c r="B251" s="28" t="str">
        <f>IF(JAN_26!B251="","",JAN_26!B251)</f>
        <v/>
      </c>
      <c r="C251" s="15" t="str">
        <f>IF(JAN_26!C251="","",JAN_26!C251)</f>
        <v/>
      </c>
      <c r="D251" s="15" t="str">
        <f>IF(NOV_26!A251="","",NOV_26!F251)</f>
        <v/>
      </c>
      <c r="E251" s="19"/>
      <c r="F251" s="15" t="str">
        <f t="shared" si="33"/>
        <v/>
      </c>
      <c r="G251" s="19"/>
      <c r="H251" s="19"/>
      <c r="I251" s="15">
        <f t="shared" si="34"/>
        <v>0</v>
      </c>
      <c r="J251" s="15" t="str">
        <f t="shared" si="35"/>
        <v/>
      </c>
      <c r="K251" s="15">
        <f t="shared" si="36"/>
        <v>0</v>
      </c>
      <c r="L251" s="15">
        <f t="shared" si="37"/>
        <v>0</v>
      </c>
      <c r="M251" s="20">
        <f>IF(A251="",0,(IF(ISNUMBER(OCT_26!G251),OCT_26!G251,0)+IF(ISNUMBER(NOV_26!G251),NOV_26!G251,0)+IF(ISNUMBER(DEC_26!G251),DEC_26!G251,0))/3)</f>
        <v>0</v>
      </c>
      <c r="N251" s="20">
        <f t="shared" si="38"/>
        <v>0</v>
      </c>
      <c r="O251" s="20">
        <f t="shared" si="39"/>
        <v>0</v>
      </c>
      <c r="P251" s="20">
        <f t="shared" si="40"/>
        <v>0</v>
      </c>
      <c r="Q251" s="21" t="str">
        <f t="shared" si="41"/>
        <v/>
      </c>
      <c r="R251" s="22" t="str">
        <f t="shared" si="42"/>
        <v/>
      </c>
      <c r="S251" s="22" t="str">
        <f t="shared" si="43"/>
        <v>N/A</v>
      </c>
      <c r="T251" s="18"/>
    </row>
    <row r="252" spans="1:20" ht="16.5" customHeight="1" x14ac:dyDescent="0.35">
      <c r="A252" s="29" t="str">
        <f>IF(JAN_26!A252="","",JAN_26!A252)</f>
        <v/>
      </c>
      <c r="B252" s="29" t="str">
        <f>IF(JAN_26!B252="","",JAN_26!B252)</f>
        <v/>
      </c>
      <c r="C252" s="16" t="str">
        <f>IF(JAN_26!C252="","",JAN_26!C252)</f>
        <v/>
      </c>
      <c r="D252" s="16" t="str">
        <f>IF(NOV_26!A252="","",NOV_26!F252)</f>
        <v/>
      </c>
      <c r="E252" s="19"/>
      <c r="F252" s="16" t="str">
        <f t="shared" si="33"/>
        <v/>
      </c>
      <c r="G252" s="19"/>
      <c r="H252" s="19"/>
      <c r="I252" s="16">
        <f t="shared" si="34"/>
        <v>0</v>
      </c>
      <c r="J252" s="16" t="str">
        <f t="shared" si="35"/>
        <v/>
      </c>
      <c r="K252" s="16">
        <f t="shared" si="36"/>
        <v>0</v>
      </c>
      <c r="L252" s="16">
        <f t="shared" si="37"/>
        <v>0</v>
      </c>
      <c r="M252" s="23">
        <f>IF(A252="",0,(IF(ISNUMBER(OCT_26!G252),OCT_26!G252,0)+IF(ISNUMBER(NOV_26!G252),NOV_26!G252,0)+IF(ISNUMBER(DEC_26!G252),DEC_26!G252,0))/3)</f>
        <v>0</v>
      </c>
      <c r="N252" s="23">
        <f t="shared" si="38"/>
        <v>0</v>
      </c>
      <c r="O252" s="23">
        <f t="shared" si="39"/>
        <v>0</v>
      </c>
      <c r="P252" s="23">
        <f t="shared" si="40"/>
        <v>0</v>
      </c>
      <c r="Q252" s="24" t="str">
        <f t="shared" si="41"/>
        <v/>
      </c>
      <c r="R252" s="25" t="str">
        <f t="shared" si="42"/>
        <v/>
      </c>
      <c r="S252" s="25" t="str">
        <f t="shared" si="43"/>
        <v>N/A</v>
      </c>
      <c r="T252" s="18"/>
    </row>
    <row r="253" spans="1:20" ht="16.5" customHeight="1" x14ac:dyDescent="0.35">
      <c r="A253" s="28" t="str">
        <f>IF(JAN_26!A253="","",JAN_26!A253)</f>
        <v/>
      </c>
      <c r="B253" s="28" t="str">
        <f>IF(JAN_26!B253="","",JAN_26!B253)</f>
        <v/>
      </c>
      <c r="C253" s="15" t="str">
        <f>IF(JAN_26!C253="","",JAN_26!C253)</f>
        <v/>
      </c>
      <c r="D253" s="15" t="str">
        <f>IF(NOV_26!A253="","",NOV_26!F253)</f>
        <v/>
      </c>
      <c r="E253" s="19"/>
      <c r="F253" s="15" t="str">
        <f t="shared" si="33"/>
        <v/>
      </c>
      <c r="G253" s="19"/>
      <c r="H253" s="19"/>
      <c r="I253" s="15">
        <f t="shared" si="34"/>
        <v>0</v>
      </c>
      <c r="J253" s="15" t="str">
        <f t="shared" si="35"/>
        <v/>
      </c>
      <c r="K253" s="15">
        <f t="shared" si="36"/>
        <v>0</v>
      </c>
      <c r="L253" s="15">
        <f t="shared" si="37"/>
        <v>0</v>
      </c>
      <c r="M253" s="20">
        <f>IF(A253="",0,(IF(ISNUMBER(OCT_26!G253),OCT_26!G253,0)+IF(ISNUMBER(NOV_26!G253),NOV_26!G253,0)+IF(ISNUMBER(DEC_26!G253),DEC_26!G253,0))/3)</f>
        <v>0</v>
      </c>
      <c r="N253" s="20">
        <f t="shared" si="38"/>
        <v>0</v>
      </c>
      <c r="O253" s="20">
        <f t="shared" si="39"/>
        <v>0</v>
      </c>
      <c r="P253" s="20">
        <f t="shared" si="40"/>
        <v>0</v>
      </c>
      <c r="Q253" s="21" t="str">
        <f t="shared" si="41"/>
        <v/>
      </c>
      <c r="R253" s="22" t="str">
        <f t="shared" si="42"/>
        <v/>
      </c>
      <c r="S253" s="22" t="str">
        <f t="shared" si="43"/>
        <v>N/A</v>
      </c>
      <c r="T253" s="18"/>
    </row>
    <row r="254" spans="1:20" ht="16.5" customHeight="1" x14ac:dyDescent="0.35">
      <c r="A254" s="29" t="str">
        <f>IF(JAN_26!A254="","",JAN_26!A254)</f>
        <v/>
      </c>
      <c r="B254" s="29" t="str">
        <f>IF(JAN_26!B254="","",JAN_26!B254)</f>
        <v/>
      </c>
      <c r="C254" s="16" t="str">
        <f>IF(JAN_26!C254="","",JAN_26!C254)</f>
        <v/>
      </c>
      <c r="D254" s="16" t="str">
        <f>IF(NOV_26!A254="","",NOV_26!F254)</f>
        <v/>
      </c>
      <c r="E254" s="19"/>
      <c r="F254" s="16" t="str">
        <f t="shared" si="33"/>
        <v/>
      </c>
      <c r="G254" s="19"/>
      <c r="H254" s="19"/>
      <c r="I254" s="16">
        <f t="shared" si="34"/>
        <v>0</v>
      </c>
      <c r="J254" s="16" t="str">
        <f t="shared" si="35"/>
        <v/>
      </c>
      <c r="K254" s="16">
        <f t="shared" si="36"/>
        <v>0</v>
      </c>
      <c r="L254" s="16">
        <f t="shared" si="37"/>
        <v>0</v>
      </c>
      <c r="M254" s="23">
        <f>IF(A254="",0,(IF(ISNUMBER(OCT_26!G254),OCT_26!G254,0)+IF(ISNUMBER(NOV_26!G254),NOV_26!G254,0)+IF(ISNUMBER(DEC_26!G254),DEC_26!G254,0))/3)</f>
        <v>0</v>
      </c>
      <c r="N254" s="23">
        <f t="shared" si="38"/>
        <v>0</v>
      </c>
      <c r="O254" s="23">
        <f t="shared" si="39"/>
        <v>0</v>
      </c>
      <c r="P254" s="23">
        <f t="shared" si="40"/>
        <v>0</v>
      </c>
      <c r="Q254" s="24" t="str">
        <f t="shared" si="41"/>
        <v/>
      </c>
      <c r="R254" s="25" t="str">
        <f t="shared" si="42"/>
        <v/>
      </c>
      <c r="S254" s="25" t="str">
        <f t="shared" si="43"/>
        <v>N/A</v>
      </c>
      <c r="T254" s="18"/>
    </row>
    <row r="255" spans="1:20" ht="16.5" customHeight="1" x14ac:dyDescent="0.35">
      <c r="A255" s="28" t="str">
        <f>IF(JAN_26!A255="","",JAN_26!A255)</f>
        <v/>
      </c>
      <c r="B255" s="28" t="str">
        <f>IF(JAN_26!B255="","",JAN_26!B255)</f>
        <v/>
      </c>
      <c r="C255" s="15" t="str">
        <f>IF(JAN_26!C255="","",JAN_26!C255)</f>
        <v/>
      </c>
      <c r="D255" s="15" t="str">
        <f>IF(NOV_26!A255="","",NOV_26!F255)</f>
        <v/>
      </c>
      <c r="E255" s="19"/>
      <c r="F255" s="15" t="str">
        <f t="shared" si="33"/>
        <v/>
      </c>
      <c r="G255" s="19"/>
      <c r="H255" s="19"/>
      <c r="I255" s="15">
        <f t="shared" si="34"/>
        <v>0</v>
      </c>
      <c r="J255" s="15" t="str">
        <f t="shared" si="35"/>
        <v/>
      </c>
      <c r="K255" s="15">
        <f t="shared" si="36"/>
        <v>0</v>
      </c>
      <c r="L255" s="15">
        <f t="shared" si="37"/>
        <v>0</v>
      </c>
      <c r="M255" s="20">
        <f>IF(A255="",0,(IF(ISNUMBER(OCT_26!G255),OCT_26!G255,0)+IF(ISNUMBER(NOV_26!G255),NOV_26!G255,0)+IF(ISNUMBER(DEC_26!G255),DEC_26!G255,0))/3)</f>
        <v>0</v>
      </c>
      <c r="N255" s="20">
        <f t="shared" si="38"/>
        <v>0</v>
      </c>
      <c r="O255" s="20">
        <f t="shared" si="39"/>
        <v>0</v>
      </c>
      <c r="P255" s="20">
        <f t="shared" si="40"/>
        <v>0</v>
      </c>
      <c r="Q255" s="21" t="str">
        <f t="shared" si="41"/>
        <v/>
      </c>
      <c r="R255" s="22" t="str">
        <f t="shared" si="42"/>
        <v/>
      </c>
      <c r="S255" s="22" t="str">
        <f t="shared" si="43"/>
        <v>N/A</v>
      </c>
      <c r="T255" s="18"/>
    </row>
    <row r="256" spans="1:20" ht="16.5" customHeight="1" x14ac:dyDescent="0.35">
      <c r="A256" s="29" t="str">
        <f>IF(JAN_26!A256="","",JAN_26!A256)</f>
        <v/>
      </c>
      <c r="B256" s="29" t="str">
        <f>IF(JAN_26!B256="","",JAN_26!B256)</f>
        <v/>
      </c>
      <c r="C256" s="16" t="str">
        <f>IF(JAN_26!C256="","",JAN_26!C256)</f>
        <v/>
      </c>
      <c r="D256" s="16" t="str">
        <f>IF(NOV_26!A256="","",NOV_26!F256)</f>
        <v/>
      </c>
      <c r="E256" s="19"/>
      <c r="F256" s="16" t="str">
        <f t="shared" si="33"/>
        <v/>
      </c>
      <c r="G256" s="19"/>
      <c r="H256" s="19"/>
      <c r="I256" s="16">
        <f t="shared" si="34"/>
        <v>0</v>
      </c>
      <c r="J256" s="16" t="str">
        <f t="shared" si="35"/>
        <v/>
      </c>
      <c r="K256" s="16">
        <f t="shared" si="36"/>
        <v>0</v>
      </c>
      <c r="L256" s="16">
        <f t="shared" si="37"/>
        <v>0</v>
      </c>
      <c r="M256" s="23">
        <f>IF(A256="",0,(IF(ISNUMBER(OCT_26!G256),OCT_26!G256,0)+IF(ISNUMBER(NOV_26!G256),NOV_26!G256,0)+IF(ISNUMBER(DEC_26!G256),DEC_26!G256,0))/3)</f>
        <v>0</v>
      </c>
      <c r="N256" s="23">
        <f t="shared" si="38"/>
        <v>0</v>
      </c>
      <c r="O256" s="23">
        <f t="shared" si="39"/>
        <v>0</v>
      </c>
      <c r="P256" s="23">
        <f t="shared" si="40"/>
        <v>0</v>
      </c>
      <c r="Q256" s="24" t="str">
        <f t="shared" si="41"/>
        <v/>
      </c>
      <c r="R256" s="25" t="str">
        <f t="shared" si="42"/>
        <v/>
      </c>
      <c r="S256" s="25" t="str">
        <f t="shared" si="43"/>
        <v>N/A</v>
      </c>
      <c r="T256" s="18"/>
    </row>
    <row r="257" spans="1:20" ht="16.5" customHeight="1" x14ac:dyDescent="0.35">
      <c r="A257" s="28" t="str">
        <f>IF(JAN_26!A257="","",JAN_26!A257)</f>
        <v/>
      </c>
      <c r="B257" s="28" t="str">
        <f>IF(JAN_26!B257="","",JAN_26!B257)</f>
        <v/>
      </c>
      <c r="C257" s="15" t="str">
        <f>IF(JAN_26!C257="","",JAN_26!C257)</f>
        <v/>
      </c>
      <c r="D257" s="15" t="str">
        <f>IF(NOV_26!A257="","",NOV_26!F257)</f>
        <v/>
      </c>
      <c r="E257" s="19"/>
      <c r="F257" s="15" t="str">
        <f t="shared" si="33"/>
        <v/>
      </c>
      <c r="G257" s="19"/>
      <c r="H257" s="19"/>
      <c r="I257" s="15">
        <f t="shared" si="34"/>
        <v>0</v>
      </c>
      <c r="J257" s="15" t="str">
        <f t="shared" si="35"/>
        <v/>
      </c>
      <c r="K257" s="15">
        <f t="shared" si="36"/>
        <v>0</v>
      </c>
      <c r="L257" s="15">
        <f t="shared" si="37"/>
        <v>0</v>
      </c>
      <c r="M257" s="20">
        <f>IF(A257="",0,(IF(ISNUMBER(OCT_26!G257),OCT_26!G257,0)+IF(ISNUMBER(NOV_26!G257),NOV_26!G257,0)+IF(ISNUMBER(DEC_26!G257),DEC_26!G257,0))/3)</f>
        <v>0</v>
      </c>
      <c r="N257" s="20">
        <f t="shared" si="38"/>
        <v>0</v>
      </c>
      <c r="O257" s="20">
        <f t="shared" si="39"/>
        <v>0</v>
      </c>
      <c r="P257" s="20">
        <f t="shared" si="40"/>
        <v>0</v>
      </c>
      <c r="Q257" s="21" t="str">
        <f t="shared" si="41"/>
        <v/>
      </c>
      <c r="R257" s="22" t="str">
        <f t="shared" si="42"/>
        <v/>
      </c>
      <c r="S257" s="22" t="str">
        <f t="shared" si="43"/>
        <v>N/A</v>
      </c>
      <c r="T257" s="18"/>
    </row>
    <row r="258" spans="1:20" ht="16.5" customHeight="1" x14ac:dyDescent="0.35">
      <c r="A258" s="29" t="str">
        <f>IF(JAN_26!A258="","",JAN_26!A258)</f>
        <v/>
      </c>
      <c r="B258" s="29" t="str">
        <f>IF(JAN_26!B258="","",JAN_26!B258)</f>
        <v/>
      </c>
      <c r="C258" s="16" t="str">
        <f>IF(JAN_26!C258="","",JAN_26!C258)</f>
        <v/>
      </c>
      <c r="D258" s="16" t="str">
        <f>IF(NOV_26!A258="","",NOV_26!F258)</f>
        <v/>
      </c>
      <c r="E258" s="19"/>
      <c r="F258" s="16" t="str">
        <f t="shared" si="33"/>
        <v/>
      </c>
      <c r="G258" s="19"/>
      <c r="H258" s="19"/>
      <c r="I258" s="16">
        <f t="shared" si="34"/>
        <v>0</v>
      </c>
      <c r="J258" s="16" t="str">
        <f t="shared" si="35"/>
        <v/>
      </c>
      <c r="K258" s="16">
        <f t="shared" si="36"/>
        <v>0</v>
      </c>
      <c r="L258" s="16">
        <f t="shared" si="37"/>
        <v>0</v>
      </c>
      <c r="M258" s="23">
        <f>IF(A258="",0,(IF(ISNUMBER(OCT_26!G258),OCT_26!G258,0)+IF(ISNUMBER(NOV_26!G258),NOV_26!G258,0)+IF(ISNUMBER(DEC_26!G258),DEC_26!G258,0))/3)</f>
        <v>0</v>
      </c>
      <c r="N258" s="23">
        <f t="shared" si="38"/>
        <v>0</v>
      </c>
      <c r="O258" s="23">
        <f t="shared" si="39"/>
        <v>0</v>
      </c>
      <c r="P258" s="23">
        <f t="shared" si="40"/>
        <v>0</v>
      </c>
      <c r="Q258" s="24" t="str">
        <f t="shared" si="41"/>
        <v/>
      </c>
      <c r="R258" s="25" t="str">
        <f t="shared" si="42"/>
        <v/>
      </c>
      <c r="S258" s="25" t="str">
        <f t="shared" si="43"/>
        <v>N/A</v>
      </c>
      <c r="T258" s="18"/>
    </row>
    <row r="259" spans="1:20" ht="16.5" customHeight="1" x14ac:dyDescent="0.35">
      <c r="A259" s="28" t="str">
        <f>IF(JAN_26!A259="","",JAN_26!A259)</f>
        <v/>
      </c>
      <c r="B259" s="28" t="str">
        <f>IF(JAN_26!B259="","",JAN_26!B259)</f>
        <v/>
      </c>
      <c r="C259" s="15" t="str">
        <f>IF(JAN_26!C259="","",JAN_26!C259)</f>
        <v/>
      </c>
      <c r="D259" s="15" t="str">
        <f>IF(NOV_26!A259="","",NOV_26!F259)</f>
        <v/>
      </c>
      <c r="E259" s="19"/>
      <c r="F259" s="15" t="str">
        <f t="shared" ref="F259:F322" si="44">IF(A259="","",D259+IF(ISNUMBER(E259),E259,0)-IF(ISNUMBER(G259),G259,0))</f>
        <v/>
      </c>
      <c r="G259" s="19"/>
      <c r="H259" s="19"/>
      <c r="I259" s="15">
        <f t="shared" ref="I259:I302" si="45">IF(AND(ISNUMBER(G259),ISNUMBER(C259)),G259*C259,0)</f>
        <v>0</v>
      </c>
      <c r="J259" s="15" t="str">
        <f t="shared" ref="J259:J322" si="46">IF(AND(ISNUMBER(G259),ISNUMBER(H259)),H259-I259,"")</f>
        <v/>
      </c>
      <c r="K259" s="15">
        <f t="shared" ref="K259:K302" si="47">IF(OR(A259="",M259=0),0,MAX(O259-F259,0))</f>
        <v>0</v>
      </c>
      <c r="L259" s="15">
        <f t="shared" ref="L259:L302" si="48">IF(AND(ISNUMBER(C259),ISNUMBER(F259)),F259*C259,0)</f>
        <v>0</v>
      </c>
      <c r="M259" s="20">
        <f>IF(A259="",0,(IF(ISNUMBER(OCT_26!G259),OCT_26!G259,0)+IF(ISNUMBER(NOV_26!G259),NOV_26!G259,0)+IF(ISNUMBER(DEC_26!G259),DEC_26!G259,0))/3)</f>
        <v>0</v>
      </c>
      <c r="N259" s="20">
        <f t="shared" ref="N259:N322" si="49">IF(M259=0,0,M259*Lead_Time_Months)</f>
        <v>0</v>
      </c>
      <c r="O259" s="20">
        <f t="shared" ref="O259:O302" si="50">IF(M259=0,0,M259*Max_Stock_Months)</f>
        <v>0</v>
      </c>
      <c r="P259" s="20">
        <f t="shared" ref="P259:P302" si="51">IF(M259=0,0,M259*Security_Stock_Months)</f>
        <v>0</v>
      </c>
      <c r="Q259" s="21" t="str">
        <f t="shared" ref="Q259:Q302" si="52">IF(OR(A259="",M259=0,F259&lt;=0),"",ROUND(F259/M259,1))</f>
        <v/>
      </c>
      <c r="R259" s="22" t="str">
        <f t="shared" ref="R259:R302" si="53">IF(A259="","",IF(F259&lt;=0,"STOCKOUT",IF(F259&lt;=P259,"LOW STOCK",IF(F259&gt;O259,"OVERSTOCK","ADEQUATE"))))</f>
        <v/>
      </c>
      <c r="S259" s="22" t="str">
        <f t="shared" ref="S259:S302" si="54">IF(AND(ISNUMBER(G259),ISNUMBER(H259)),IF(J259&gt;=0,"BALANCED","DEFICIT"),"N/A")</f>
        <v>N/A</v>
      </c>
      <c r="T259" s="18"/>
    </row>
    <row r="260" spans="1:20" ht="16.5" customHeight="1" x14ac:dyDescent="0.35">
      <c r="A260" s="29" t="str">
        <f>IF(JAN_26!A260="","",JAN_26!A260)</f>
        <v/>
      </c>
      <c r="B260" s="29" t="str">
        <f>IF(JAN_26!B260="","",JAN_26!B260)</f>
        <v/>
      </c>
      <c r="C260" s="16" t="str">
        <f>IF(JAN_26!C260="","",JAN_26!C260)</f>
        <v/>
      </c>
      <c r="D260" s="16" t="str">
        <f>IF(NOV_26!A260="","",NOV_26!F260)</f>
        <v/>
      </c>
      <c r="E260" s="19"/>
      <c r="F260" s="16" t="str">
        <f t="shared" si="44"/>
        <v/>
      </c>
      <c r="G260" s="19"/>
      <c r="H260" s="19"/>
      <c r="I260" s="16">
        <f t="shared" si="45"/>
        <v>0</v>
      </c>
      <c r="J260" s="16" t="str">
        <f t="shared" si="46"/>
        <v/>
      </c>
      <c r="K260" s="16">
        <f t="shared" si="47"/>
        <v>0</v>
      </c>
      <c r="L260" s="16">
        <f t="shared" si="48"/>
        <v>0</v>
      </c>
      <c r="M260" s="23">
        <f>IF(A260="",0,(IF(ISNUMBER(OCT_26!G260),OCT_26!G260,0)+IF(ISNUMBER(NOV_26!G260),NOV_26!G260,0)+IF(ISNUMBER(DEC_26!G260),DEC_26!G260,0))/3)</f>
        <v>0</v>
      </c>
      <c r="N260" s="23">
        <f t="shared" si="49"/>
        <v>0</v>
      </c>
      <c r="O260" s="23">
        <f t="shared" si="50"/>
        <v>0</v>
      </c>
      <c r="P260" s="23">
        <f t="shared" si="51"/>
        <v>0</v>
      </c>
      <c r="Q260" s="24" t="str">
        <f t="shared" si="52"/>
        <v/>
      </c>
      <c r="R260" s="25" t="str">
        <f t="shared" si="53"/>
        <v/>
      </c>
      <c r="S260" s="25" t="str">
        <f t="shared" si="54"/>
        <v>N/A</v>
      </c>
      <c r="T260" s="18"/>
    </row>
    <row r="261" spans="1:20" ht="16.5" customHeight="1" x14ac:dyDescent="0.35">
      <c r="A261" s="28" t="str">
        <f>IF(JAN_26!A261="","",JAN_26!A261)</f>
        <v/>
      </c>
      <c r="B261" s="28" t="str">
        <f>IF(JAN_26!B261="","",JAN_26!B261)</f>
        <v/>
      </c>
      <c r="C261" s="15" t="str">
        <f>IF(JAN_26!C261="","",JAN_26!C261)</f>
        <v/>
      </c>
      <c r="D261" s="15" t="str">
        <f>IF(NOV_26!A261="","",NOV_26!F261)</f>
        <v/>
      </c>
      <c r="E261" s="19"/>
      <c r="F261" s="15" t="str">
        <f t="shared" si="44"/>
        <v/>
      </c>
      <c r="G261" s="19"/>
      <c r="H261" s="19"/>
      <c r="I261" s="15">
        <f t="shared" si="45"/>
        <v>0</v>
      </c>
      <c r="J261" s="15" t="str">
        <f t="shared" si="46"/>
        <v/>
      </c>
      <c r="K261" s="15">
        <f t="shared" si="47"/>
        <v>0</v>
      </c>
      <c r="L261" s="15">
        <f t="shared" si="48"/>
        <v>0</v>
      </c>
      <c r="M261" s="20">
        <f>IF(A261="",0,(IF(ISNUMBER(OCT_26!G261),OCT_26!G261,0)+IF(ISNUMBER(NOV_26!G261),NOV_26!G261,0)+IF(ISNUMBER(DEC_26!G261),DEC_26!G261,0))/3)</f>
        <v>0</v>
      </c>
      <c r="N261" s="20">
        <f t="shared" si="49"/>
        <v>0</v>
      </c>
      <c r="O261" s="20">
        <f t="shared" si="50"/>
        <v>0</v>
      </c>
      <c r="P261" s="20">
        <f t="shared" si="51"/>
        <v>0</v>
      </c>
      <c r="Q261" s="21" t="str">
        <f t="shared" si="52"/>
        <v/>
      </c>
      <c r="R261" s="22" t="str">
        <f t="shared" si="53"/>
        <v/>
      </c>
      <c r="S261" s="22" t="str">
        <f t="shared" si="54"/>
        <v>N/A</v>
      </c>
      <c r="T261" s="18"/>
    </row>
    <row r="262" spans="1:20" ht="16.5" customHeight="1" x14ac:dyDescent="0.35">
      <c r="A262" s="29" t="str">
        <f>IF(JAN_26!A262="","",JAN_26!A262)</f>
        <v/>
      </c>
      <c r="B262" s="29" t="str">
        <f>IF(JAN_26!B262="","",JAN_26!B262)</f>
        <v/>
      </c>
      <c r="C262" s="16" t="str">
        <f>IF(JAN_26!C262="","",JAN_26!C262)</f>
        <v/>
      </c>
      <c r="D262" s="16" t="str">
        <f>IF(NOV_26!A262="","",NOV_26!F262)</f>
        <v/>
      </c>
      <c r="E262" s="19"/>
      <c r="F262" s="16" t="str">
        <f t="shared" si="44"/>
        <v/>
      </c>
      <c r="G262" s="19"/>
      <c r="H262" s="19"/>
      <c r="I262" s="16">
        <f t="shared" si="45"/>
        <v>0</v>
      </c>
      <c r="J262" s="16" t="str">
        <f t="shared" si="46"/>
        <v/>
      </c>
      <c r="K262" s="16">
        <f t="shared" si="47"/>
        <v>0</v>
      </c>
      <c r="L262" s="16">
        <f t="shared" si="48"/>
        <v>0</v>
      </c>
      <c r="M262" s="23">
        <f>IF(A262="",0,(IF(ISNUMBER(OCT_26!G262),OCT_26!G262,0)+IF(ISNUMBER(NOV_26!G262),NOV_26!G262,0)+IF(ISNUMBER(DEC_26!G262),DEC_26!G262,0))/3)</f>
        <v>0</v>
      </c>
      <c r="N262" s="23">
        <f t="shared" si="49"/>
        <v>0</v>
      </c>
      <c r="O262" s="23">
        <f t="shared" si="50"/>
        <v>0</v>
      </c>
      <c r="P262" s="23">
        <f t="shared" si="51"/>
        <v>0</v>
      </c>
      <c r="Q262" s="24" t="str">
        <f t="shared" si="52"/>
        <v/>
      </c>
      <c r="R262" s="25" t="str">
        <f t="shared" si="53"/>
        <v/>
      </c>
      <c r="S262" s="25" t="str">
        <f t="shared" si="54"/>
        <v>N/A</v>
      </c>
      <c r="T262" s="18"/>
    </row>
    <row r="263" spans="1:20" ht="16.5" customHeight="1" x14ac:dyDescent="0.35">
      <c r="A263" s="28" t="str">
        <f>IF(JAN_26!A263="","",JAN_26!A263)</f>
        <v/>
      </c>
      <c r="B263" s="28" t="str">
        <f>IF(JAN_26!B263="","",JAN_26!B263)</f>
        <v/>
      </c>
      <c r="C263" s="15" t="str">
        <f>IF(JAN_26!C263="","",JAN_26!C263)</f>
        <v/>
      </c>
      <c r="D263" s="15" t="str">
        <f>IF(NOV_26!A263="","",NOV_26!F263)</f>
        <v/>
      </c>
      <c r="E263" s="19"/>
      <c r="F263" s="15" t="str">
        <f t="shared" si="44"/>
        <v/>
      </c>
      <c r="G263" s="19"/>
      <c r="H263" s="19"/>
      <c r="I263" s="15">
        <f t="shared" si="45"/>
        <v>0</v>
      </c>
      <c r="J263" s="15" t="str">
        <f t="shared" si="46"/>
        <v/>
      </c>
      <c r="K263" s="15">
        <f t="shared" si="47"/>
        <v>0</v>
      </c>
      <c r="L263" s="15">
        <f t="shared" si="48"/>
        <v>0</v>
      </c>
      <c r="M263" s="20">
        <f>IF(A263="",0,(IF(ISNUMBER(OCT_26!G263),OCT_26!G263,0)+IF(ISNUMBER(NOV_26!G263),NOV_26!G263,0)+IF(ISNUMBER(DEC_26!G263),DEC_26!G263,0))/3)</f>
        <v>0</v>
      </c>
      <c r="N263" s="20">
        <f t="shared" si="49"/>
        <v>0</v>
      </c>
      <c r="O263" s="20">
        <f t="shared" si="50"/>
        <v>0</v>
      </c>
      <c r="P263" s="20">
        <f t="shared" si="51"/>
        <v>0</v>
      </c>
      <c r="Q263" s="21" t="str">
        <f t="shared" si="52"/>
        <v/>
      </c>
      <c r="R263" s="22" t="str">
        <f t="shared" si="53"/>
        <v/>
      </c>
      <c r="S263" s="22" t="str">
        <f t="shared" si="54"/>
        <v>N/A</v>
      </c>
      <c r="T263" s="18"/>
    </row>
    <row r="264" spans="1:20" ht="16.5" customHeight="1" x14ac:dyDescent="0.35">
      <c r="A264" s="29" t="str">
        <f>IF(JAN_26!A264="","",JAN_26!A264)</f>
        <v/>
      </c>
      <c r="B264" s="29" t="str">
        <f>IF(JAN_26!B264="","",JAN_26!B264)</f>
        <v/>
      </c>
      <c r="C264" s="16" t="str">
        <f>IF(JAN_26!C264="","",JAN_26!C264)</f>
        <v/>
      </c>
      <c r="D264" s="16" t="str">
        <f>IF(NOV_26!A264="","",NOV_26!F264)</f>
        <v/>
      </c>
      <c r="E264" s="19"/>
      <c r="F264" s="16" t="str">
        <f t="shared" si="44"/>
        <v/>
      </c>
      <c r="G264" s="19"/>
      <c r="H264" s="19"/>
      <c r="I264" s="16">
        <f t="shared" si="45"/>
        <v>0</v>
      </c>
      <c r="J264" s="16" t="str">
        <f t="shared" si="46"/>
        <v/>
      </c>
      <c r="K264" s="16">
        <f t="shared" si="47"/>
        <v>0</v>
      </c>
      <c r="L264" s="16">
        <f t="shared" si="48"/>
        <v>0</v>
      </c>
      <c r="M264" s="23">
        <f>IF(A264="",0,(IF(ISNUMBER(OCT_26!G264),OCT_26!G264,0)+IF(ISNUMBER(NOV_26!G264),NOV_26!G264,0)+IF(ISNUMBER(DEC_26!G264),DEC_26!G264,0))/3)</f>
        <v>0</v>
      </c>
      <c r="N264" s="23">
        <f t="shared" si="49"/>
        <v>0</v>
      </c>
      <c r="O264" s="23">
        <f t="shared" si="50"/>
        <v>0</v>
      </c>
      <c r="P264" s="23">
        <f t="shared" si="51"/>
        <v>0</v>
      </c>
      <c r="Q264" s="24" t="str">
        <f t="shared" si="52"/>
        <v/>
      </c>
      <c r="R264" s="25" t="str">
        <f t="shared" si="53"/>
        <v/>
      </c>
      <c r="S264" s="25" t="str">
        <f t="shared" si="54"/>
        <v>N/A</v>
      </c>
      <c r="T264" s="18"/>
    </row>
    <row r="265" spans="1:20" ht="16.5" customHeight="1" x14ac:dyDescent="0.35">
      <c r="A265" s="28" t="str">
        <f>IF(JAN_26!A265="","",JAN_26!A265)</f>
        <v/>
      </c>
      <c r="B265" s="28" t="str">
        <f>IF(JAN_26!B265="","",JAN_26!B265)</f>
        <v/>
      </c>
      <c r="C265" s="15" t="str">
        <f>IF(JAN_26!C265="","",JAN_26!C265)</f>
        <v/>
      </c>
      <c r="D265" s="15" t="str">
        <f>IF(NOV_26!A265="","",NOV_26!F265)</f>
        <v/>
      </c>
      <c r="E265" s="19"/>
      <c r="F265" s="15" t="str">
        <f t="shared" si="44"/>
        <v/>
      </c>
      <c r="G265" s="19"/>
      <c r="H265" s="19"/>
      <c r="I265" s="15">
        <f t="shared" si="45"/>
        <v>0</v>
      </c>
      <c r="J265" s="15" t="str">
        <f t="shared" si="46"/>
        <v/>
      </c>
      <c r="K265" s="15">
        <f t="shared" si="47"/>
        <v>0</v>
      </c>
      <c r="L265" s="15">
        <f t="shared" si="48"/>
        <v>0</v>
      </c>
      <c r="M265" s="20">
        <f>IF(A265="",0,(IF(ISNUMBER(OCT_26!G265),OCT_26!G265,0)+IF(ISNUMBER(NOV_26!G265),NOV_26!G265,0)+IF(ISNUMBER(DEC_26!G265),DEC_26!G265,0))/3)</f>
        <v>0</v>
      </c>
      <c r="N265" s="20">
        <f t="shared" si="49"/>
        <v>0</v>
      </c>
      <c r="O265" s="20">
        <f t="shared" si="50"/>
        <v>0</v>
      </c>
      <c r="P265" s="20">
        <f t="shared" si="51"/>
        <v>0</v>
      </c>
      <c r="Q265" s="21" t="str">
        <f t="shared" si="52"/>
        <v/>
      </c>
      <c r="R265" s="22" t="str">
        <f t="shared" si="53"/>
        <v/>
      </c>
      <c r="S265" s="22" t="str">
        <f t="shared" si="54"/>
        <v>N/A</v>
      </c>
      <c r="T265" s="18"/>
    </row>
    <row r="266" spans="1:20" ht="16.5" customHeight="1" x14ac:dyDescent="0.35">
      <c r="A266" s="29" t="str">
        <f>IF(JAN_26!A266="","",JAN_26!A266)</f>
        <v/>
      </c>
      <c r="B266" s="29" t="str">
        <f>IF(JAN_26!B266="","",JAN_26!B266)</f>
        <v/>
      </c>
      <c r="C266" s="16" t="str">
        <f>IF(JAN_26!C266="","",JAN_26!C266)</f>
        <v/>
      </c>
      <c r="D266" s="16" t="str">
        <f>IF(NOV_26!A266="","",NOV_26!F266)</f>
        <v/>
      </c>
      <c r="E266" s="19"/>
      <c r="F266" s="16" t="str">
        <f t="shared" si="44"/>
        <v/>
      </c>
      <c r="G266" s="19"/>
      <c r="H266" s="19"/>
      <c r="I266" s="16">
        <f t="shared" si="45"/>
        <v>0</v>
      </c>
      <c r="J266" s="16" t="str">
        <f t="shared" si="46"/>
        <v/>
      </c>
      <c r="K266" s="16">
        <f t="shared" si="47"/>
        <v>0</v>
      </c>
      <c r="L266" s="16">
        <f t="shared" si="48"/>
        <v>0</v>
      </c>
      <c r="M266" s="23">
        <f>IF(A266="",0,(IF(ISNUMBER(OCT_26!G266),OCT_26!G266,0)+IF(ISNUMBER(NOV_26!G266),NOV_26!G266,0)+IF(ISNUMBER(DEC_26!G266),DEC_26!G266,0))/3)</f>
        <v>0</v>
      </c>
      <c r="N266" s="23">
        <f t="shared" si="49"/>
        <v>0</v>
      </c>
      <c r="O266" s="23">
        <f t="shared" si="50"/>
        <v>0</v>
      </c>
      <c r="P266" s="23">
        <f t="shared" si="51"/>
        <v>0</v>
      </c>
      <c r="Q266" s="24" t="str">
        <f t="shared" si="52"/>
        <v/>
      </c>
      <c r="R266" s="25" t="str">
        <f t="shared" si="53"/>
        <v/>
      </c>
      <c r="S266" s="25" t="str">
        <f t="shared" si="54"/>
        <v>N/A</v>
      </c>
      <c r="T266" s="18"/>
    </row>
    <row r="267" spans="1:20" ht="16.5" customHeight="1" x14ac:dyDescent="0.35">
      <c r="A267" s="28" t="str">
        <f>IF(JAN_26!A267="","",JAN_26!A267)</f>
        <v/>
      </c>
      <c r="B267" s="28" t="str">
        <f>IF(JAN_26!B267="","",JAN_26!B267)</f>
        <v/>
      </c>
      <c r="C267" s="15" t="str">
        <f>IF(JAN_26!C267="","",JAN_26!C267)</f>
        <v/>
      </c>
      <c r="D267" s="15" t="str">
        <f>IF(NOV_26!A267="","",NOV_26!F267)</f>
        <v/>
      </c>
      <c r="E267" s="19"/>
      <c r="F267" s="15" t="str">
        <f t="shared" si="44"/>
        <v/>
      </c>
      <c r="G267" s="19"/>
      <c r="H267" s="19"/>
      <c r="I267" s="15">
        <f t="shared" si="45"/>
        <v>0</v>
      </c>
      <c r="J267" s="15" t="str">
        <f t="shared" si="46"/>
        <v/>
      </c>
      <c r="K267" s="15">
        <f t="shared" si="47"/>
        <v>0</v>
      </c>
      <c r="L267" s="15">
        <f t="shared" si="48"/>
        <v>0</v>
      </c>
      <c r="M267" s="20">
        <f>IF(A267="",0,(IF(ISNUMBER(OCT_26!G267),OCT_26!G267,0)+IF(ISNUMBER(NOV_26!G267),NOV_26!G267,0)+IF(ISNUMBER(DEC_26!G267),DEC_26!G267,0))/3)</f>
        <v>0</v>
      </c>
      <c r="N267" s="20">
        <f t="shared" si="49"/>
        <v>0</v>
      </c>
      <c r="O267" s="20">
        <f t="shared" si="50"/>
        <v>0</v>
      </c>
      <c r="P267" s="20">
        <f t="shared" si="51"/>
        <v>0</v>
      </c>
      <c r="Q267" s="21" t="str">
        <f t="shared" si="52"/>
        <v/>
      </c>
      <c r="R267" s="22" t="str">
        <f t="shared" si="53"/>
        <v/>
      </c>
      <c r="S267" s="22" t="str">
        <f t="shared" si="54"/>
        <v>N/A</v>
      </c>
      <c r="T267" s="18"/>
    </row>
    <row r="268" spans="1:20" ht="16.5" customHeight="1" x14ac:dyDescent="0.35">
      <c r="A268" s="29" t="str">
        <f>IF(JAN_26!A268="","",JAN_26!A268)</f>
        <v/>
      </c>
      <c r="B268" s="29" t="str">
        <f>IF(JAN_26!B268="","",JAN_26!B268)</f>
        <v/>
      </c>
      <c r="C268" s="16" t="str">
        <f>IF(JAN_26!C268="","",JAN_26!C268)</f>
        <v/>
      </c>
      <c r="D268" s="16" t="str">
        <f>IF(NOV_26!A268="","",NOV_26!F268)</f>
        <v/>
      </c>
      <c r="E268" s="19"/>
      <c r="F268" s="16" t="str">
        <f t="shared" si="44"/>
        <v/>
      </c>
      <c r="G268" s="19"/>
      <c r="H268" s="19"/>
      <c r="I268" s="16">
        <f t="shared" si="45"/>
        <v>0</v>
      </c>
      <c r="J268" s="16" t="str">
        <f t="shared" si="46"/>
        <v/>
      </c>
      <c r="K268" s="16">
        <f t="shared" si="47"/>
        <v>0</v>
      </c>
      <c r="L268" s="16">
        <f t="shared" si="48"/>
        <v>0</v>
      </c>
      <c r="M268" s="23">
        <f>IF(A268="",0,(IF(ISNUMBER(OCT_26!G268),OCT_26!G268,0)+IF(ISNUMBER(NOV_26!G268),NOV_26!G268,0)+IF(ISNUMBER(DEC_26!G268),DEC_26!G268,0))/3)</f>
        <v>0</v>
      </c>
      <c r="N268" s="23">
        <f t="shared" si="49"/>
        <v>0</v>
      </c>
      <c r="O268" s="23">
        <f t="shared" si="50"/>
        <v>0</v>
      </c>
      <c r="P268" s="23">
        <f t="shared" si="51"/>
        <v>0</v>
      </c>
      <c r="Q268" s="24" t="str">
        <f t="shared" si="52"/>
        <v/>
      </c>
      <c r="R268" s="25" t="str">
        <f t="shared" si="53"/>
        <v/>
      </c>
      <c r="S268" s="25" t="str">
        <f t="shared" si="54"/>
        <v>N/A</v>
      </c>
      <c r="T268" s="18"/>
    </row>
    <row r="269" spans="1:20" ht="16.5" customHeight="1" x14ac:dyDescent="0.35">
      <c r="A269" s="28" t="str">
        <f>IF(JAN_26!A269="","",JAN_26!A269)</f>
        <v/>
      </c>
      <c r="B269" s="28" t="str">
        <f>IF(JAN_26!B269="","",JAN_26!B269)</f>
        <v/>
      </c>
      <c r="C269" s="15" t="str">
        <f>IF(JAN_26!C269="","",JAN_26!C269)</f>
        <v/>
      </c>
      <c r="D269" s="15" t="str">
        <f>IF(NOV_26!A269="","",NOV_26!F269)</f>
        <v/>
      </c>
      <c r="E269" s="19"/>
      <c r="F269" s="15" t="str">
        <f t="shared" si="44"/>
        <v/>
      </c>
      <c r="G269" s="19"/>
      <c r="H269" s="19"/>
      <c r="I269" s="15">
        <f t="shared" si="45"/>
        <v>0</v>
      </c>
      <c r="J269" s="15" t="str">
        <f t="shared" si="46"/>
        <v/>
      </c>
      <c r="K269" s="15">
        <f t="shared" si="47"/>
        <v>0</v>
      </c>
      <c r="L269" s="15">
        <f t="shared" si="48"/>
        <v>0</v>
      </c>
      <c r="M269" s="20">
        <f>IF(A269="",0,(IF(ISNUMBER(OCT_26!G269),OCT_26!G269,0)+IF(ISNUMBER(NOV_26!G269),NOV_26!G269,0)+IF(ISNUMBER(DEC_26!G269),DEC_26!G269,0))/3)</f>
        <v>0</v>
      </c>
      <c r="N269" s="20">
        <f t="shared" si="49"/>
        <v>0</v>
      </c>
      <c r="O269" s="20">
        <f t="shared" si="50"/>
        <v>0</v>
      </c>
      <c r="P269" s="20">
        <f t="shared" si="51"/>
        <v>0</v>
      </c>
      <c r="Q269" s="21" t="str">
        <f t="shared" si="52"/>
        <v/>
      </c>
      <c r="R269" s="22" t="str">
        <f t="shared" si="53"/>
        <v/>
      </c>
      <c r="S269" s="22" t="str">
        <f t="shared" si="54"/>
        <v>N/A</v>
      </c>
      <c r="T269" s="18"/>
    </row>
    <row r="270" spans="1:20" ht="16.5" customHeight="1" x14ac:dyDescent="0.35">
      <c r="A270" s="29" t="str">
        <f>IF(JAN_26!A270="","",JAN_26!A270)</f>
        <v/>
      </c>
      <c r="B270" s="29" t="str">
        <f>IF(JAN_26!B270="","",JAN_26!B270)</f>
        <v/>
      </c>
      <c r="C270" s="16" t="str">
        <f>IF(JAN_26!C270="","",JAN_26!C270)</f>
        <v/>
      </c>
      <c r="D270" s="16" t="str">
        <f>IF(NOV_26!A270="","",NOV_26!F270)</f>
        <v/>
      </c>
      <c r="E270" s="19"/>
      <c r="F270" s="16" t="str">
        <f t="shared" si="44"/>
        <v/>
      </c>
      <c r="G270" s="19"/>
      <c r="H270" s="19"/>
      <c r="I270" s="16">
        <f t="shared" si="45"/>
        <v>0</v>
      </c>
      <c r="J270" s="16" t="str">
        <f t="shared" si="46"/>
        <v/>
      </c>
      <c r="K270" s="16">
        <f t="shared" si="47"/>
        <v>0</v>
      </c>
      <c r="L270" s="16">
        <f t="shared" si="48"/>
        <v>0</v>
      </c>
      <c r="M270" s="23">
        <f>IF(A270="",0,(IF(ISNUMBER(OCT_26!G270),OCT_26!G270,0)+IF(ISNUMBER(NOV_26!G270),NOV_26!G270,0)+IF(ISNUMBER(DEC_26!G270),DEC_26!G270,0))/3)</f>
        <v>0</v>
      </c>
      <c r="N270" s="23">
        <f t="shared" si="49"/>
        <v>0</v>
      </c>
      <c r="O270" s="23">
        <f t="shared" si="50"/>
        <v>0</v>
      </c>
      <c r="P270" s="23">
        <f t="shared" si="51"/>
        <v>0</v>
      </c>
      <c r="Q270" s="24" t="str">
        <f t="shared" si="52"/>
        <v/>
      </c>
      <c r="R270" s="25" t="str">
        <f t="shared" si="53"/>
        <v/>
      </c>
      <c r="S270" s="25" t="str">
        <f t="shared" si="54"/>
        <v>N/A</v>
      </c>
      <c r="T270" s="18"/>
    </row>
    <row r="271" spans="1:20" ht="16.5" customHeight="1" x14ac:dyDescent="0.35">
      <c r="A271" s="28" t="str">
        <f>IF(JAN_26!A271="","",JAN_26!A271)</f>
        <v/>
      </c>
      <c r="B271" s="28" t="str">
        <f>IF(JAN_26!B271="","",JAN_26!B271)</f>
        <v/>
      </c>
      <c r="C271" s="15" t="str">
        <f>IF(JAN_26!C271="","",JAN_26!C271)</f>
        <v/>
      </c>
      <c r="D271" s="15" t="str">
        <f>IF(NOV_26!A271="","",NOV_26!F271)</f>
        <v/>
      </c>
      <c r="E271" s="19"/>
      <c r="F271" s="15" t="str">
        <f t="shared" si="44"/>
        <v/>
      </c>
      <c r="G271" s="19"/>
      <c r="H271" s="19"/>
      <c r="I271" s="15">
        <f t="shared" si="45"/>
        <v>0</v>
      </c>
      <c r="J271" s="15" t="str">
        <f t="shared" si="46"/>
        <v/>
      </c>
      <c r="K271" s="15">
        <f t="shared" si="47"/>
        <v>0</v>
      </c>
      <c r="L271" s="15">
        <f t="shared" si="48"/>
        <v>0</v>
      </c>
      <c r="M271" s="20">
        <f>IF(A271="",0,(IF(ISNUMBER(OCT_26!G271),OCT_26!G271,0)+IF(ISNUMBER(NOV_26!G271),NOV_26!G271,0)+IF(ISNUMBER(DEC_26!G271),DEC_26!G271,0))/3)</f>
        <v>0</v>
      </c>
      <c r="N271" s="20">
        <f t="shared" si="49"/>
        <v>0</v>
      </c>
      <c r="O271" s="20">
        <f t="shared" si="50"/>
        <v>0</v>
      </c>
      <c r="P271" s="20">
        <f t="shared" si="51"/>
        <v>0</v>
      </c>
      <c r="Q271" s="21" t="str">
        <f t="shared" si="52"/>
        <v/>
      </c>
      <c r="R271" s="22" t="str">
        <f t="shared" si="53"/>
        <v/>
      </c>
      <c r="S271" s="22" t="str">
        <f t="shared" si="54"/>
        <v>N/A</v>
      </c>
      <c r="T271" s="18"/>
    </row>
    <row r="272" spans="1:20" ht="16.5" customHeight="1" x14ac:dyDescent="0.35">
      <c r="A272" s="29" t="str">
        <f>IF(JAN_26!A272="","",JAN_26!A272)</f>
        <v/>
      </c>
      <c r="B272" s="29" t="str">
        <f>IF(JAN_26!B272="","",JAN_26!B272)</f>
        <v/>
      </c>
      <c r="C272" s="16" t="str">
        <f>IF(JAN_26!C272="","",JAN_26!C272)</f>
        <v/>
      </c>
      <c r="D272" s="16" t="str">
        <f>IF(NOV_26!A272="","",NOV_26!F272)</f>
        <v/>
      </c>
      <c r="E272" s="19"/>
      <c r="F272" s="16" t="str">
        <f t="shared" si="44"/>
        <v/>
      </c>
      <c r="G272" s="19"/>
      <c r="H272" s="19"/>
      <c r="I272" s="16">
        <f t="shared" si="45"/>
        <v>0</v>
      </c>
      <c r="J272" s="16" t="str">
        <f t="shared" si="46"/>
        <v/>
      </c>
      <c r="K272" s="16">
        <f t="shared" si="47"/>
        <v>0</v>
      </c>
      <c r="L272" s="16">
        <f t="shared" si="48"/>
        <v>0</v>
      </c>
      <c r="M272" s="23">
        <f>IF(A272="",0,(IF(ISNUMBER(OCT_26!G272),OCT_26!G272,0)+IF(ISNUMBER(NOV_26!G272),NOV_26!G272,0)+IF(ISNUMBER(DEC_26!G272),DEC_26!G272,0))/3)</f>
        <v>0</v>
      </c>
      <c r="N272" s="23">
        <f t="shared" si="49"/>
        <v>0</v>
      </c>
      <c r="O272" s="23">
        <f t="shared" si="50"/>
        <v>0</v>
      </c>
      <c r="P272" s="23">
        <f t="shared" si="51"/>
        <v>0</v>
      </c>
      <c r="Q272" s="24" t="str">
        <f t="shared" si="52"/>
        <v/>
      </c>
      <c r="R272" s="25" t="str">
        <f t="shared" si="53"/>
        <v/>
      </c>
      <c r="S272" s="25" t="str">
        <f t="shared" si="54"/>
        <v>N/A</v>
      </c>
      <c r="T272" s="18"/>
    </row>
    <row r="273" spans="1:20" ht="16.5" customHeight="1" x14ac:dyDescent="0.35">
      <c r="A273" s="28" t="str">
        <f>IF(JAN_26!A273="","",JAN_26!A273)</f>
        <v/>
      </c>
      <c r="B273" s="28" t="str">
        <f>IF(JAN_26!B273="","",JAN_26!B273)</f>
        <v/>
      </c>
      <c r="C273" s="15" t="str">
        <f>IF(JAN_26!C273="","",JAN_26!C273)</f>
        <v/>
      </c>
      <c r="D273" s="15" t="str">
        <f>IF(NOV_26!A273="","",NOV_26!F273)</f>
        <v/>
      </c>
      <c r="E273" s="19"/>
      <c r="F273" s="15" t="str">
        <f t="shared" si="44"/>
        <v/>
      </c>
      <c r="G273" s="19"/>
      <c r="H273" s="19"/>
      <c r="I273" s="15">
        <f t="shared" si="45"/>
        <v>0</v>
      </c>
      <c r="J273" s="15" t="str">
        <f t="shared" si="46"/>
        <v/>
      </c>
      <c r="K273" s="15">
        <f t="shared" si="47"/>
        <v>0</v>
      </c>
      <c r="L273" s="15">
        <f t="shared" si="48"/>
        <v>0</v>
      </c>
      <c r="M273" s="20">
        <f>IF(A273="",0,(IF(ISNUMBER(OCT_26!G273),OCT_26!G273,0)+IF(ISNUMBER(NOV_26!G273),NOV_26!G273,0)+IF(ISNUMBER(DEC_26!G273),DEC_26!G273,0))/3)</f>
        <v>0</v>
      </c>
      <c r="N273" s="20">
        <f t="shared" si="49"/>
        <v>0</v>
      </c>
      <c r="O273" s="20">
        <f t="shared" si="50"/>
        <v>0</v>
      </c>
      <c r="P273" s="20">
        <f t="shared" si="51"/>
        <v>0</v>
      </c>
      <c r="Q273" s="21" t="str">
        <f t="shared" si="52"/>
        <v/>
      </c>
      <c r="R273" s="22" t="str">
        <f t="shared" si="53"/>
        <v/>
      </c>
      <c r="S273" s="22" t="str">
        <f t="shared" si="54"/>
        <v>N/A</v>
      </c>
      <c r="T273" s="18"/>
    </row>
    <row r="274" spans="1:20" ht="16.5" customHeight="1" x14ac:dyDescent="0.35">
      <c r="A274" s="29" t="str">
        <f>IF(JAN_26!A274="","",JAN_26!A274)</f>
        <v/>
      </c>
      <c r="B274" s="29" t="str">
        <f>IF(JAN_26!B274="","",JAN_26!B274)</f>
        <v/>
      </c>
      <c r="C274" s="16" t="str">
        <f>IF(JAN_26!C274="","",JAN_26!C274)</f>
        <v/>
      </c>
      <c r="D274" s="16" t="str">
        <f>IF(NOV_26!A274="","",NOV_26!F274)</f>
        <v/>
      </c>
      <c r="E274" s="19"/>
      <c r="F274" s="16" t="str">
        <f t="shared" si="44"/>
        <v/>
      </c>
      <c r="G274" s="19"/>
      <c r="H274" s="19"/>
      <c r="I274" s="16">
        <f t="shared" si="45"/>
        <v>0</v>
      </c>
      <c r="J274" s="16" t="str">
        <f t="shared" si="46"/>
        <v/>
      </c>
      <c r="K274" s="16">
        <f t="shared" si="47"/>
        <v>0</v>
      </c>
      <c r="L274" s="16">
        <f t="shared" si="48"/>
        <v>0</v>
      </c>
      <c r="M274" s="23">
        <f>IF(A274="",0,(IF(ISNUMBER(OCT_26!G274),OCT_26!G274,0)+IF(ISNUMBER(NOV_26!G274),NOV_26!G274,0)+IF(ISNUMBER(DEC_26!G274),DEC_26!G274,0))/3)</f>
        <v>0</v>
      </c>
      <c r="N274" s="23">
        <f t="shared" si="49"/>
        <v>0</v>
      </c>
      <c r="O274" s="23">
        <f t="shared" si="50"/>
        <v>0</v>
      </c>
      <c r="P274" s="23">
        <f t="shared" si="51"/>
        <v>0</v>
      </c>
      <c r="Q274" s="24" t="str">
        <f t="shared" si="52"/>
        <v/>
      </c>
      <c r="R274" s="25" t="str">
        <f t="shared" si="53"/>
        <v/>
      </c>
      <c r="S274" s="25" t="str">
        <f t="shared" si="54"/>
        <v>N/A</v>
      </c>
      <c r="T274" s="18"/>
    </row>
    <row r="275" spans="1:20" ht="16.5" customHeight="1" x14ac:dyDescent="0.35">
      <c r="A275" s="28" t="str">
        <f>IF(JAN_26!A275="","",JAN_26!A275)</f>
        <v/>
      </c>
      <c r="B275" s="28" t="str">
        <f>IF(JAN_26!B275="","",JAN_26!B275)</f>
        <v/>
      </c>
      <c r="C275" s="15" t="str">
        <f>IF(JAN_26!C275="","",JAN_26!C275)</f>
        <v/>
      </c>
      <c r="D275" s="15" t="str">
        <f>IF(NOV_26!A275="","",NOV_26!F275)</f>
        <v/>
      </c>
      <c r="E275" s="19"/>
      <c r="F275" s="15" t="str">
        <f t="shared" si="44"/>
        <v/>
      </c>
      <c r="G275" s="19"/>
      <c r="H275" s="19"/>
      <c r="I275" s="15">
        <f t="shared" si="45"/>
        <v>0</v>
      </c>
      <c r="J275" s="15" t="str">
        <f t="shared" si="46"/>
        <v/>
      </c>
      <c r="K275" s="15">
        <f t="shared" si="47"/>
        <v>0</v>
      </c>
      <c r="L275" s="15">
        <f t="shared" si="48"/>
        <v>0</v>
      </c>
      <c r="M275" s="20">
        <f>IF(A275="",0,(IF(ISNUMBER(OCT_26!G275),OCT_26!G275,0)+IF(ISNUMBER(NOV_26!G275),NOV_26!G275,0)+IF(ISNUMBER(DEC_26!G275),DEC_26!G275,0))/3)</f>
        <v>0</v>
      </c>
      <c r="N275" s="20">
        <f t="shared" si="49"/>
        <v>0</v>
      </c>
      <c r="O275" s="20">
        <f t="shared" si="50"/>
        <v>0</v>
      </c>
      <c r="P275" s="20">
        <f t="shared" si="51"/>
        <v>0</v>
      </c>
      <c r="Q275" s="21" t="str">
        <f t="shared" si="52"/>
        <v/>
      </c>
      <c r="R275" s="22" t="str">
        <f t="shared" si="53"/>
        <v/>
      </c>
      <c r="S275" s="22" t="str">
        <f t="shared" si="54"/>
        <v>N/A</v>
      </c>
      <c r="T275" s="18"/>
    </row>
    <row r="276" spans="1:20" ht="16.5" customHeight="1" x14ac:dyDescent="0.35">
      <c r="A276" s="29" t="str">
        <f>IF(JAN_26!A276="","",JAN_26!A276)</f>
        <v/>
      </c>
      <c r="B276" s="29" t="str">
        <f>IF(JAN_26!B276="","",JAN_26!B276)</f>
        <v/>
      </c>
      <c r="C276" s="16" t="str">
        <f>IF(JAN_26!C276="","",JAN_26!C276)</f>
        <v/>
      </c>
      <c r="D276" s="16" t="str">
        <f>IF(NOV_26!A276="","",NOV_26!F276)</f>
        <v/>
      </c>
      <c r="E276" s="19"/>
      <c r="F276" s="16" t="str">
        <f t="shared" si="44"/>
        <v/>
      </c>
      <c r="G276" s="19"/>
      <c r="H276" s="19"/>
      <c r="I276" s="16">
        <f t="shared" si="45"/>
        <v>0</v>
      </c>
      <c r="J276" s="16" t="str">
        <f t="shared" si="46"/>
        <v/>
      </c>
      <c r="K276" s="16">
        <f t="shared" si="47"/>
        <v>0</v>
      </c>
      <c r="L276" s="16">
        <f t="shared" si="48"/>
        <v>0</v>
      </c>
      <c r="M276" s="23">
        <f>IF(A276="",0,(IF(ISNUMBER(OCT_26!G276),OCT_26!G276,0)+IF(ISNUMBER(NOV_26!G276),NOV_26!G276,0)+IF(ISNUMBER(DEC_26!G276),DEC_26!G276,0))/3)</f>
        <v>0</v>
      </c>
      <c r="N276" s="23">
        <f t="shared" si="49"/>
        <v>0</v>
      </c>
      <c r="O276" s="23">
        <f t="shared" si="50"/>
        <v>0</v>
      </c>
      <c r="P276" s="23">
        <f t="shared" si="51"/>
        <v>0</v>
      </c>
      <c r="Q276" s="24" t="str">
        <f t="shared" si="52"/>
        <v/>
      </c>
      <c r="R276" s="25" t="str">
        <f t="shared" si="53"/>
        <v/>
      </c>
      <c r="S276" s="25" t="str">
        <f t="shared" si="54"/>
        <v>N/A</v>
      </c>
      <c r="T276" s="18"/>
    </row>
    <row r="277" spans="1:20" ht="16.5" customHeight="1" x14ac:dyDescent="0.35">
      <c r="A277" s="28" t="str">
        <f>IF(JAN_26!A277="","",JAN_26!A277)</f>
        <v/>
      </c>
      <c r="B277" s="28" t="str">
        <f>IF(JAN_26!B277="","",JAN_26!B277)</f>
        <v/>
      </c>
      <c r="C277" s="15" t="str">
        <f>IF(JAN_26!C277="","",JAN_26!C277)</f>
        <v/>
      </c>
      <c r="D277" s="15" t="str">
        <f>IF(NOV_26!A277="","",NOV_26!F277)</f>
        <v/>
      </c>
      <c r="E277" s="19"/>
      <c r="F277" s="15" t="str">
        <f t="shared" si="44"/>
        <v/>
      </c>
      <c r="G277" s="19"/>
      <c r="H277" s="19"/>
      <c r="I277" s="15">
        <f t="shared" si="45"/>
        <v>0</v>
      </c>
      <c r="J277" s="15" t="str">
        <f t="shared" si="46"/>
        <v/>
      </c>
      <c r="K277" s="15">
        <f t="shared" si="47"/>
        <v>0</v>
      </c>
      <c r="L277" s="15">
        <f t="shared" si="48"/>
        <v>0</v>
      </c>
      <c r="M277" s="20">
        <f>IF(A277="",0,(IF(ISNUMBER(OCT_26!G277),OCT_26!G277,0)+IF(ISNUMBER(NOV_26!G277),NOV_26!G277,0)+IF(ISNUMBER(DEC_26!G277),DEC_26!G277,0))/3)</f>
        <v>0</v>
      </c>
      <c r="N277" s="20">
        <f t="shared" si="49"/>
        <v>0</v>
      </c>
      <c r="O277" s="20">
        <f t="shared" si="50"/>
        <v>0</v>
      </c>
      <c r="P277" s="20">
        <f t="shared" si="51"/>
        <v>0</v>
      </c>
      <c r="Q277" s="21" t="str">
        <f t="shared" si="52"/>
        <v/>
      </c>
      <c r="R277" s="22" t="str">
        <f t="shared" si="53"/>
        <v/>
      </c>
      <c r="S277" s="22" t="str">
        <f t="shared" si="54"/>
        <v>N/A</v>
      </c>
      <c r="T277" s="18"/>
    </row>
    <row r="278" spans="1:20" ht="16.5" customHeight="1" x14ac:dyDescent="0.35">
      <c r="A278" s="29" t="str">
        <f>IF(JAN_26!A278="","",JAN_26!A278)</f>
        <v/>
      </c>
      <c r="B278" s="29" t="str">
        <f>IF(JAN_26!B278="","",JAN_26!B278)</f>
        <v/>
      </c>
      <c r="C278" s="16" t="str">
        <f>IF(JAN_26!C278="","",JAN_26!C278)</f>
        <v/>
      </c>
      <c r="D278" s="16" t="str">
        <f>IF(NOV_26!A278="","",NOV_26!F278)</f>
        <v/>
      </c>
      <c r="E278" s="19"/>
      <c r="F278" s="16" t="str">
        <f t="shared" si="44"/>
        <v/>
      </c>
      <c r="G278" s="19"/>
      <c r="H278" s="19"/>
      <c r="I278" s="16">
        <f t="shared" si="45"/>
        <v>0</v>
      </c>
      <c r="J278" s="16" t="str">
        <f t="shared" si="46"/>
        <v/>
      </c>
      <c r="K278" s="16">
        <f t="shared" si="47"/>
        <v>0</v>
      </c>
      <c r="L278" s="16">
        <f t="shared" si="48"/>
        <v>0</v>
      </c>
      <c r="M278" s="23">
        <f>IF(A278="",0,(IF(ISNUMBER(OCT_26!G278),OCT_26!G278,0)+IF(ISNUMBER(NOV_26!G278),NOV_26!G278,0)+IF(ISNUMBER(DEC_26!G278),DEC_26!G278,0))/3)</f>
        <v>0</v>
      </c>
      <c r="N278" s="23">
        <f t="shared" si="49"/>
        <v>0</v>
      </c>
      <c r="O278" s="23">
        <f t="shared" si="50"/>
        <v>0</v>
      </c>
      <c r="P278" s="23">
        <f t="shared" si="51"/>
        <v>0</v>
      </c>
      <c r="Q278" s="24" t="str">
        <f t="shared" si="52"/>
        <v/>
      </c>
      <c r="R278" s="25" t="str">
        <f t="shared" si="53"/>
        <v/>
      </c>
      <c r="S278" s="25" t="str">
        <f t="shared" si="54"/>
        <v>N/A</v>
      </c>
      <c r="T278" s="18"/>
    </row>
    <row r="279" spans="1:20" ht="16.5" customHeight="1" x14ac:dyDescent="0.35">
      <c r="A279" s="28" t="str">
        <f>IF(JAN_26!A279="","",JAN_26!A279)</f>
        <v/>
      </c>
      <c r="B279" s="28" t="str">
        <f>IF(JAN_26!B279="","",JAN_26!B279)</f>
        <v/>
      </c>
      <c r="C279" s="15" t="str">
        <f>IF(JAN_26!C279="","",JAN_26!C279)</f>
        <v/>
      </c>
      <c r="D279" s="15" t="str">
        <f>IF(NOV_26!A279="","",NOV_26!F279)</f>
        <v/>
      </c>
      <c r="E279" s="19"/>
      <c r="F279" s="15" t="str">
        <f t="shared" si="44"/>
        <v/>
      </c>
      <c r="G279" s="19"/>
      <c r="H279" s="19"/>
      <c r="I279" s="15">
        <f t="shared" si="45"/>
        <v>0</v>
      </c>
      <c r="J279" s="15" t="str">
        <f t="shared" si="46"/>
        <v/>
      </c>
      <c r="K279" s="15">
        <f t="shared" si="47"/>
        <v>0</v>
      </c>
      <c r="L279" s="15">
        <f t="shared" si="48"/>
        <v>0</v>
      </c>
      <c r="M279" s="20">
        <f>IF(A279="",0,(IF(ISNUMBER(OCT_26!G279),OCT_26!G279,0)+IF(ISNUMBER(NOV_26!G279),NOV_26!G279,0)+IF(ISNUMBER(DEC_26!G279),DEC_26!G279,0))/3)</f>
        <v>0</v>
      </c>
      <c r="N279" s="20">
        <f t="shared" si="49"/>
        <v>0</v>
      </c>
      <c r="O279" s="20">
        <f t="shared" si="50"/>
        <v>0</v>
      </c>
      <c r="P279" s="20">
        <f t="shared" si="51"/>
        <v>0</v>
      </c>
      <c r="Q279" s="21" t="str">
        <f t="shared" si="52"/>
        <v/>
      </c>
      <c r="R279" s="22" t="str">
        <f t="shared" si="53"/>
        <v/>
      </c>
      <c r="S279" s="22" t="str">
        <f t="shared" si="54"/>
        <v>N/A</v>
      </c>
      <c r="T279" s="18"/>
    </row>
    <row r="280" spans="1:20" ht="16.5" customHeight="1" x14ac:dyDescent="0.35">
      <c r="A280" s="29" t="str">
        <f>IF(JAN_26!A280="","",JAN_26!A280)</f>
        <v/>
      </c>
      <c r="B280" s="29" t="str">
        <f>IF(JAN_26!B280="","",JAN_26!B280)</f>
        <v/>
      </c>
      <c r="C280" s="16" t="str">
        <f>IF(JAN_26!C280="","",JAN_26!C280)</f>
        <v/>
      </c>
      <c r="D280" s="16" t="str">
        <f>IF(NOV_26!A280="","",NOV_26!F280)</f>
        <v/>
      </c>
      <c r="E280" s="19"/>
      <c r="F280" s="16" t="str">
        <f t="shared" si="44"/>
        <v/>
      </c>
      <c r="G280" s="19"/>
      <c r="H280" s="19"/>
      <c r="I280" s="16">
        <f t="shared" si="45"/>
        <v>0</v>
      </c>
      <c r="J280" s="16" t="str">
        <f t="shared" si="46"/>
        <v/>
      </c>
      <c r="K280" s="16">
        <f t="shared" si="47"/>
        <v>0</v>
      </c>
      <c r="L280" s="16">
        <f t="shared" si="48"/>
        <v>0</v>
      </c>
      <c r="M280" s="23">
        <f>IF(A280="",0,(IF(ISNUMBER(OCT_26!G280),OCT_26!G280,0)+IF(ISNUMBER(NOV_26!G280),NOV_26!G280,0)+IF(ISNUMBER(DEC_26!G280),DEC_26!G280,0))/3)</f>
        <v>0</v>
      </c>
      <c r="N280" s="23">
        <f t="shared" si="49"/>
        <v>0</v>
      </c>
      <c r="O280" s="23">
        <f t="shared" si="50"/>
        <v>0</v>
      </c>
      <c r="P280" s="23">
        <f t="shared" si="51"/>
        <v>0</v>
      </c>
      <c r="Q280" s="24" t="str">
        <f t="shared" si="52"/>
        <v/>
      </c>
      <c r="R280" s="25" t="str">
        <f t="shared" si="53"/>
        <v/>
      </c>
      <c r="S280" s="25" t="str">
        <f t="shared" si="54"/>
        <v>N/A</v>
      </c>
      <c r="T280" s="18"/>
    </row>
    <row r="281" spans="1:20" ht="16.5" customHeight="1" x14ac:dyDescent="0.35">
      <c r="A281" s="28" t="str">
        <f>IF(JAN_26!A281="","",JAN_26!A281)</f>
        <v/>
      </c>
      <c r="B281" s="28" t="str">
        <f>IF(JAN_26!B281="","",JAN_26!B281)</f>
        <v/>
      </c>
      <c r="C281" s="15" t="str">
        <f>IF(JAN_26!C281="","",JAN_26!C281)</f>
        <v/>
      </c>
      <c r="D281" s="15" t="str">
        <f>IF(NOV_26!A281="","",NOV_26!F281)</f>
        <v/>
      </c>
      <c r="E281" s="19"/>
      <c r="F281" s="15" t="str">
        <f t="shared" si="44"/>
        <v/>
      </c>
      <c r="G281" s="19"/>
      <c r="H281" s="19"/>
      <c r="I281" s="15">
        <f t="shared" si="45"/>
        <v>0</v>
      </c>
      <c r="J281" s="15" t="str">
        <f t="shared" si="46"/>
        <v/>
      </c>
      <c r="K281" s="15">
        <f t="shared" si="47"/>
        <v>0</v>
      </c>
      <c r="L281" s="15">
        <f t="shared" si="48"/>
        <v>0</v>
      </c>
      <c r="M281" s="20">
        <f>IF(A281="",0,(IF(ISNUMBER(OCT_26!G281),OCT_26!G281,0)+IF(ISNUMBER(NOV_26!G281),NOV_26!G281,0)+IF(ISNUMBER(DEC_26!G281),DEC_26!G281,0))/3)</f>
        <v>0</v>
      </c>
      <c r="N281" s="20">
        <f t="shared" si="49"/>
        <v>0</v>
      </c>
      <c r="O281" s="20">
        <f t="shared" si="50"/>
        <v>0</v>
      </c>
      <c r="P281" s="20">
        <f t="shared" si="51"/>
        <v>0</v>
      </c>
      <c r="Q281" s="21" t="str">
        <f t="shared" si="52"/>
        <v/>
      </c>
      <c r="R281" s="22" t="str">
        <f t="shared" si="53"/>
        <v/>
      </c>
      <c r="S281" s="22" t="str">
        <f t="shared" si="54"/>
        <v>N/A</v>
      </c>
      <c r="T281" s="18"/>
    </row>
    <row r="282" spans="1:20" ht="16.5" customHeight="1" x14ac:dyDescent="0.35">
      <c r="A282" s="29" t="str">
        <f>IF(JAN_26!A282="","",JAN_26!A282)</f>
        <v/>
      </c>
      <c r="B282" s="29" t="str">
        <f>IF(JAN_26!B282="","",JAN_26!B282)</f>
        <v/>
      </c>
      <c r="C282" s="16" t="str">
        <f>IF(JAN_26!C282="","",JAN_26!C282)</f>
        <v/>
      </c>
      <c r="D282" s="16" t="str">
        <f>IF(NOV_26!A282="","",NOV_26!F282)</f>
        <v/>
      </c>
      <c r="E282" s="19"/>
      <c r="F282" s="16" t="str">
        <f t="shared" si="44"/>
        <v/>
      </c>
      <c r="G282" s="19"/>
      <c r="H282" s="19"/>
      <c r="I282" s="16">
        <f t="shared" si="45"/>
        <v>0</v>
      </c>
      <c r="J282" s="16" t="str">
        <f t="shared" si="46"/>
        <v/>
      </c>
      <c r="K282" s="16">
        <f t="shared" si="47"/>
        <v>0</v>
      </c>
      <c r="L282" s="16">
        <f t="shared" si="48"/>
        <v>0</v>
      </c>
      <c r="M282" s="23">
        <f>IF(A282="",0,(IF(ISNUMBER(OCT_26!G282),OCT_26!G282,0)+IF(ISNUMBER(NOV_26!G282),NOV_26!G282,0)+IF(ISNUMBER(DEC_26!G282),DEC_26!G282,0))/3)</f>
        <v>0</v>
      </c>
      <c r="N282" s="23">
        <f t="shared" si="49"/>
        <v>0</v>
      </c>
      <c r="O282" s="23">
        <f t="shared" si="50"/>
        <v>0</v>
      </c>
      <c r="P282" s="23">
        <f t="shared" si="51"/>
        <v>0</v>
      </c>
      <c r="Q282" s="24" t="str">
        <f t="shared" si="52"/>
        <v/>
      </c>
      <c r="R282" s="25" t="str">
        <f t="shared" si="53"/>
        <v/>
      </c>
      <c r="S282" s="25" t="str">
        <f t="shared" si="54"/>
        <v>N/A</v>
      </c>
      <c r="T282" s="18"/>
    </row>
    <row r="283" spans="1:20" ht="16.5" customHeight="1" x14ac:dyDescent="0.35">
      <c r="A283" s="28" t="str">
        <f>IF(JAN_26!A283="","",JAN_26!A283)</f>
        <v/>
      </c>
      <c r="B283" s="28" t="str">
        <f>IF(JAN_26!B283="","",JAN_26!B283)</f>
        <v/>
      </c>
      <c r="C283" s="15" t="str">
        <f>IF(JAN_26!C283="","",JAN_26!C283)</f>
        <v/>
      </c>
      <c r="D283" s="15" t="str">
        <f>IF(NOV_26!A283="","",NOV_26!F283)</f>
        <v/>
      </c>
      <c r="E283" s="19"/>
      <c r="F283" s="15" t="str">
        <f t="shared" si="44"/>
        <v/>
      </c>
      <c r="G283" s="19"/>
      <c r="H283" s="19"/>
      <c r="I283" s="15">
        <f t="shared" si="45"/>
        <v>0</v>
      </c>
      <c r="J283" s="15" t="str">
        <f t="shared" si="46"/>
        <v/>
      </c>
      <c r="K283" s="15">
        <f t="shared" si="47"/>
        <v>0</v>
      </c>
      <c r="L283" s="15">
        <f t="shared" si="48"/>
        <v>0</v>
      </c>
      <c r="M283" s="20">
        <f>IF(A283="",0,(IF(ISNUMBER(OCT_26!G283),OCT_26!G283,0)+IF(ISNUMBER(NOV_26!G283),NOV_26!G283,0)+IF(ISNUMBER(DEC_26!G283),DEC_26!G283,0))/3)</f>
        <v>0</v>
      </c>
      <c r="N283" s="20">
        <f t="shared" si="49"/>
        <v>0</v>
      </c>
      <c r="O283" s="20">
        <f t="shared" si="50"/>
        <v>0</v>
      </c>
      <c r="P283" s="20">
        <f t="shared" si="51"/>
        <v>0</v>
      </c>
      <c r="Q283" s="21" t="str">
        <f t="shared" si="52"/>
        <v/>
      </c>
      <c r="R283" s="22" t="str">
        <f t="shared" si="53"/>
        <v/>
      </c>
      <c r="S283" s="22" t="str">
        <f t="shared" si="54"/>
        <v>N/A</v>
      </c>
      <c r="T283" s="18"/>
    </row>
    <row r="284" spans="1:20" ht="16.5" customHeight="1" x14ac:dyDescent="0.35">
      <c r="A284" s="29" t="str">
        <f>IF(JAN_26!A284="","",JAN_26!A284)</f>
        <v/>
      </c>
      <c r="B284" s="29" t="str">
        <f>IF(JAN_26!B284="","",JAN_26!B284)</f>
        <v/>
      </c>
      <c r="C284" s="16" t="str">
        <f>IF(JAN_26!C284="","",JAN_26!C284)</f>
        <v/>
      </c>
      <c r="D284" s="16" t="str">
        <f>IF(NOV_26!A284="","",NOV_26!F284)</f>
        <v/>
      </c>
      <c r="E284" s="19"/>
      <c r="F284" s="16" t="str">
        <f t="shared" si="44"/>
        <v/>
      </c>
      <c r="G284" s="19"/>
      <c r="H284" s="19"/>
      <c r="I284" s="16">
        <f t="shared" si="45"/>
        <v>0</v>
      </c>
      <c r="J284" s="16" t="str">
        <f t="shared" si="46"/>
        <v/>
      </c>
      <c r="K284" s="16">
        <f t="shared" si="47"/>
        <v>0</v>
      </c>
      <c r="L284" s="16">
        <f t="shared" si="48"/>
        <v>0</v>
      </c>
      <c r="M284" s="23">
        <f>IF(A284="",0,(IF(ISNUMBER(OCT_26!G284),OCT_26!G284,0)+IF(ISNUMBER(NOV_26!G284),NOV_26!G284,0)+IF(ISNUMBER(DEC_26!G284),DEC_26!G284,0))/3)</f>
        <v>0</v>
      </c>
      <c r="N284" s="23">
        <f t="shared" si="49"/>
        <v>0</v>
      </c>
      <c r="O284" s="23">
        <f t="shared" si="50"/>
        <v>0</v>
      </c>
      <c r="P284" s="23">
        <f t="shared" si="51"/>
        <v>0</v>
      </c>
      <c r="Q284" s="24" t="str">
        <f t="shared" si="52"/>
        <v/>
      </c>
      <c r="R284" s="25" t="str">
        <f t="shared" si="53"/>
        <v/>
      </c>
      <c r="S284" s="25" t="str">
        <f t="shared" si="54"/>
        <v>N/A</v>
      </c>
      <c r="T284" s="18"/>
    </row>
    <row r="285" spans="1:20" ht="16.5" customHeight="1" x14ac:dyDescent="0.35">
      <c r="A285" s="28" t="str">
        <f>IF(JAN_26!A285="","",JAN_26!A285)</f>
        <v/>
      </c>
      <c r="B285" s="28" t="str">
        <f>IF(JAN_26!B285="","",JAN_26!B285)</f>
        <v/>
      </c>
      <c r="C285" s="15" t="str">
        <f>IF(JAN_26!C285="","",JAN_26!C285)</f>
        <v/>
      </c>
      <c r="D285" s="15" t="str">
        <f>IF(NOV_26!A285="","",NOV_26!F285)</f>
        <v/>
      </c>
      <c r="E285" s="19"/>
      <c r="F285" s="15" t="str">
        <f t="shared" si="44"/>
        <v/>
      </c>
      <c r="G285" s="19"/>
      <c r="H285" s="19"/>
      <c r="I285" s="15">
        <f t="shared" si="45"/>
        <v>0</v>
      </c>
      <c r="J285" s="15" t="str">
        <f t="shared" si="46"/>
        <v/>
      </c>
      <c r="K285" s="15">
        <f t="shared" si="47"/>
        <v>0</v>
      </c>
      <c r="L285" s="15">
        <f t="shared" si="48"/>
        <v>0</v>
      </c>
      <c r="M285" s="20">
        <f>IF(A285="",0,(IF(ISNUMBER(OCT_26!G285),OCT_26!G285,0)+IF(ISNUMBER(NOV_26!G285),NOV_26!G285,0)+IF(ISNUMBER(DEC_26!G285),DEC_26!G285,0))/3)</f>
        <v>0</v>
      </c>
      <c r="N285" s="20">
        <f t="shared" si="49"/>
        <v>0</v>
      </c>
      <c r="O285" s="20">
        <f t="shared" si="50"/>
        <v>0</v>
      </c>
      <c r="P285" s="20">
        <f t="shared" si="51"/>
        <v>0</v>
      </c>
      <c r="Q285" s="21" t="str">
        <f t="shared" si="52"/>
        <v/>
      </c>
      <c r="R285" s="22" t="str">
        <f t="shared" si="53"/>
        <v/>
      </c>
      <c r="S285" s="22" t="str">
        <f t="shared" si="54"/>
        <v>N/A</v>
      </c>
      <c r="T285" s="18"/>
    </row>
    <row r="286" spans="1:20" ht="16.5" customHeight="1" x14ac:dyDescent="0.35">
      <c r="A286" s="29" t="str">
        <f>IF(JAN_26!A286="","",JAN_26!A286)</f>
        <v/>
      </c>
      <c r="B286" s="29" t="str">
        <f>IF(JAN_26!B286="","",JAN_26!B286)</f>
        <v/>
      </c>
      <c r="C286" s="16" t="str">
        <f>IF(JAN_26!C286="","",JAN_26!C286)</f>
        <v/>
      </c>
      <c r="D286" s="16" t="str">
        <f>IF(NOV_26!A286="","",NOV_26!F286)</f>
        <v/>
      </c>
      <c r="E286" s="19"/>
      <c r="F286" s="16" t="str">
        <f t="shared" si="44"/>
        <v/>
      </c>
      <c r="G286" s="19"/>
      <c r="H286" s="19"/>
      <c r="I286" s="16">
        <f t="shared" si="45"/>
        <v>0</v>
      </c>
      <c r="J286" s="16" t="str">
        <f t="shared" si="46"/>
        <v/>
      </c>
      <c r="K286" s="16">
        <f t="shared" si="47"/>
        <v>0</v>
      </c>
      <c r="L286" s="16">
        <f t="shared" si="48"/>
        <v>0</v>
      </c>
      <c r="M286" s="23">
        <f>IF(A286="",0,(IF(ISNUMBER(OCT_26!G286),OCT_26!G286,0)+IF(ISNUMBER(NOV_26!G286),NOV_26!G286,0)+IF(ISNUMBER(DEC_26!G286),DEC_26!G286,0))/3)</f>
        <v>0</v>
      </c>
      <c r="N286" s="23">
        <f t="shared" si="49"/>
        <v>0</v>
      </c>
      <c r="O286" s="23">
        <f t="shared" si="50"/>
        <v>0</v>
      </c>
      <c r="P286" s="23">
        <f t="shared" si="51"/>
        <v>0</v>
      </c>
      <c r="Q286" s="24" t="str">
        <f t="shared" si="52"/>
        <v/>
      </c>
      <c r="R286" s="25" t="str">
        <f t="shared" si="53"/>
        <v/>
      </c>
      <c r="S286" s="25" t="str">
        <f t="shared" si="54"/>
        <v>N/A</v>
      </c>
      <c r="T286" s="18"/>
    </row>
    <row r="287" spans="1:20" ht="16.5" customHeight="1" x14ac:dyDescent="0.35">
      <c r="A287" s="28" t="str">
        <f>IF(JAN_26!A287="","",JAN_26!A287)</f>
        <v/>
      </c>
      <c r="B287" s="28" t="str">
        <f>IF(JAN_26!B287="","",JAN_26!B287)</f>
        <v/>
      </c>
      <c r="C287" s="15" t="str">
        <f>IF(JAN_26!C287="","",JAN_26!C287)</f>
        <v/>
      </c>
      <c r="D287" s="15" t="str">
        <f>IF(NOV_26!A287="","",NOV_26!F287)</f>
        <v/>
      </c>
      <c r="E287" s="19"/>
      <c r="F287" s="15" t="str">
        <f t="shared" si="44"/>
        <v/>
      </c>
      <c r="G287" s="19"/>
      <c r="H287" s="19"/>
      <c r="I287" s="15">
        <f t="shared" si="45"/>
        <v>0</v>
      </c>
      <c r="J287" s="15" t="str">
        <f t="shared" si="46"/>
        <v/>
      </c>
      <c r="K287" s="15">
        <f t="shared" si="47"/>
        <v>0</v>
      </c>
      <c r="L287" s="15">
        <f t="shared" si="48"/>
        <v>0</v>
      </c>
      <c r="M287" s="20">
        <f>IF(A287="",0,(IF(ISNUMBER(OCT_26!G287),OCT_26!G287,0)+IF(ISNUMBER(NOV_26!G287),NOV_26!G287,0)+IF(ISNUMBER(DEC_26!G287),DEC_26!G287,0))/3)</f>
        <v>0</v>
      </c>
      <c r="N287" s="20">
        <f t="shared" si="49"/>
        <v>0</v>
      </c>
      <c r="O287" s="20">
        <f t="shared" si="50"/>
        <v>0</v>
      </c>
      <c r="P287" s="20">
        <f t="shared" si="51"/>
        <v>0</v>
      </c>
      <c r="Q287" s="21" t="str">
        <f t="shared" si="52"/>
        <v/>
      </c>
      <c r="R287" s="22" t="str">
        <f t="shared" si="53"/>
        <v/>
      </c>
      <c r="S287" s="22" t="str">
        <f t="shared" si="54"/>
        <v>N/A</v>
      </c>
      <c r="T287" s="18"/>
    </row>
    <row r="288" spans="1:20" ht="16.5" customHeight="1" x14ac:dyDescent="0.35">
      <c r="A288" s="29" t="str">
        <f>IF(JAN_26!A288="","",JAN_26!A288)</f>
        <v/>
      </c>
      <c r="B288" s="29" t="str">
        <f>IF(JAN_26!B288="","",JAN_26!B288)</f>
        <v/>
      </c>
      <c r="C288" s="16" t="str">
        <f>IF(JAN_26!C288="","",JAN_26!C288)</f>
        <v/>
      </c>
      <c r="D288" s="16" t="str">
        <f>IF(NOV_26!A288="","",NOV_26!F288)</f>
        <v/>
      </c>
      <c r="E288" s="19"/>
      <c r="F288" s="16" t="str">
        <f t="shared" si="44"/>
        <v/>
      </c>
      <c r="G288" s="19"/>
      <c r="H288" s="19"/>
      <c r="I288" s="16">
        <f t="shared" si="45"/>
        <v>0</v>
      </c>
      <c r="J288" s="16" t="str">
        <f t="shared" si="46"/>
        <v/>
      </c>
      <c r="K288" s="16">
        <f t="shared" si="47"/>
        <v>0</v>
      </c>
      <c r="L288" s="16">
        <f t="shared" si="48"/>
        <v>0</v>
      </c>
      <c r="M288" s="23">
        <f>IF(A288="",0,(IF(ISNUMBER(OCT_26!G288),OCT_26!G288,0)+IF(ISNUMBER(NOV_26!G288),NOV_26!G288,0)+IF(ISNUMBER(DEC_26!G288),DEC_26!G288,0))/3)</f>
        <v>0</v>
      </c>
      <c r="N288" s="23">
        <f t="shared" si="49"/>
        <v>0</v>
      </c>
      <c r="O288" s="23">
        <f t="shared" si="50"/>
        <v>0</v>
      </c>
      <c r="P288" s="23">
        <f t="shared" si="51"/>
        <v>0</v>
      </c>
      <c r="Q288" s="24" t="str">
        <f t="shared" si="52"/>
        <v/>
      </c>
      <c r="R288" s="25" t="str">
        <f t="shared" si="53"/>
        <v/>
      </c>
      <c r="S288" s="25" t="str">
        <f t="shared" si="54"/>
        <v>N/A</v>
      </c>
      <c r="T288" s="18"/>
    </row>
    <row r="289" spans="1:20" ht="16.5" customHeight="1" x14ac:dyDescent="0.35">
      <c r="A289" s="28" t="str">
        <f>IF(JAN_26!A289="","",JAN_26!A289)</f>
        <v/>
      </c>
      <c r="B289" s="28" t="str">
        <f>IF(JAN_26!B289="","",JAN_26!B289)</f>
        <v/>
      </c>
      <c r="C289" s="15" t="str">
        <f>IF(JAN_26!C289="","",JAN_26!C289)</f>
        <v/>
      </c>
      <c r="D289" s="15" t="str">
        <f>IF(NOV_26!A289="","",NOV_26!F289)</f>
        <v/>
      </c>
      <c r="E289" s="19"/>
      <c r="F289" s="15" t="str">
        <f t="shared" si="44"/>
        <v/>
      </c>
      <c r="G289" s="19"/>
      <c r="H289" s="19"/>
      <c r="I289" s="15">
        <f t="shared" si="45"/>
        <v>0</v>
      </c>
      <c r="J289" s="15" t="str">
        <f t="shared" si="46"/>
        <v/>
      </c>
      <c r="K289" s="15">
        <f t="shared" si="47"/>
        <v>0</v>
      </c>
      <c r="L289" s="15">
        <f t="shared" si="48"/>
        <v>0</v>
      </c>
      <c r="M289" s="20">
        <f>IF(A289="",0,(IF(ISNUMBER(OCT_26!G289),OCT_26!G289,0)+IF(ISNUMBER(NOV_26!G289),NOV_26!G289,0)+IF(ISNUMBER(DEC_26!G289),DEC_26!G289,0))/3)</f>
        <v>0</v>
      </c>
      <c r="N289" s="20">
        <f t="shared" si="49"/>
        <v>0</v>
      </c>
      <c r="O289" s="20">
        <f t="shared" si="50"/>
        <v>0</v>
      </c>
      <c r="P289" s="20">
        <f t="shared" si="51"/>
        <v>0</v>
      </c>
      <c r="Q289" s="21" t="str">
        <f t="shared" si="52"/>
        <v/>
      </c>
      <c r="R289" s="22" t="str">
        <f t="shared" si="53"/>
        <v/>
      </c>
      <c r="S289" s="22" t="str">
        <f t="shared" si="54"/>
        <v>N/A</v>
      </c>
      <c r="T289" s="18"/>
    </row>
    <row r="290" spans="1:20" ht="16.5" customHeight="1" x14ac:dyDescent="0.35">
      <c r="A290" s="29" t="str">
        <f>IF(JAN_26!A290="","",JAN_26!A290)</f>
        <v/>
      </c>
      <c r="B290" s="29" t="str">
        <f>IF(JAN_26!B290="","",JAN_26!B290)</f>
        <v/>
      </c>
      <c r="C290" s="16" t="str">
        <f>IF(JAN_26!C290="","",JAN_26!C290)</f>
        <v/>
      </c>
      <c r="D290" s="16" t="str">
        <f>IF(NOV_26!A290="","",NOV_26!F290)</f>
        <v/>
      </c>
      <c r="E290" s="19"/>
      <c r="F290" s="16" t="str">
        <f t="shared" si="44"/>
        <v/>
      </c>
      <c r="G290" s="19"/>
      <c r="H290" s="19"/>
      <c r="I290" s="16">
        <f t="shared" si="45"/>
        <v>0</v>
      </c>
      <c r="J290" s="16" t="str">
        <f t="shared" si="46"/>
        <v/>
      </c>
      <c r="K290" s="16">
        <f t="shared" si="47"/>
        <v>0</v>
      </c>
      <c r="L290" s="16">
        <f t="shared" si="48"/>
        <v>0</v>
      </c>
      <c r="M290" s="23">
        <f>IF(A290="",0,(IF(ISNUMBER(OCT_26!G290),OCT_26!G290,0)+IF(ISNUMBER(NOV_26!G290),NOV_26!G290,0)+IF(ISNUMBER(DEC_26!G290),DEC_26!G290,0))/3)</f>
        <v>0</v>
      </c>
      <c r="N290" s="23">
        <f t="shared" si="49"/>
        <v>0</v>
      </c>
      <c r="O290" s="23">
        <f t="shared" si="50"/>
        <v>0</v>
      </c>
      <c r="P290" s="23">
        <f t="shared" si="51"/>
        <v>0</v>
      </c>
      <c r="Q290" s="24" t="str">
        <f t="shared" si="52"/>
        <v/>
      </c>
      <c r="R290" s="25" t="str">
        <f t="shared" si="53"/>
        <v/>
      </c>
      <c r="S290" s="25" t="str">
        <f t="shared" si="54"/>
        <v>N/A</v>
      </c>
      <c r="T290" s="18"/>
    </row>
    <row r="291" spans="1:20" ht="16.5" customHeight="1" x14ac:dyDescent="0.35">
      <c r="A291" s="28" t="str">
        <f>IF(JAN_26!A291="","",JAN_26!A291)</f>
        <v/>
      </c>
      <c r="B291" s="28" t="str">
        <f>IF(JAN_26!B291="","",JAN_26!B291)</f>
        <v/>
      </c>
      <c r="C291" s="15" t="str">
        <f>IF(JAN_26!C291="","",JAN_26!C291)</f>
        <v/>
      </c>
      <c r="D291" s="15" t="str">
        <f>IF(NOV_26!A291="","",NOV_26!F291)</f>
        <v/>
      </c>
      <c r="E291" s="19"/>
      <c r="F291" s="15" t="str">
        <f t="shared" si="44"/>
        <v/>
      </c>
      <c r="G291" s="19"/>
      <c r="H291" s="19"/>
      <c r="I291" s="15">
        <f t="shared" si="45"/>
        <v>0</v>
      </c>
      <c r="J291" s="15" t="str">
        <f t="shared" si="46"/>
        <v/>
      </c>
      <c r="K291" s="15">
        <f t="shared" si="47"/>
        <v>0</v>
      </c>
      <c r="L291" s="15">
        <f t="shared" si="48"/>
        <v>0</v>
      </c>
      <c r="M291" s="20">
        <f>IF(A291="",0,(IF(ISNUMBER(OCT_26!G291),OCT_26!G291,0)+IF(ISNUMBER(NOV_26!G291),NOV_26!G291,0)+IF(ISNUMBER(DEC_26!G291),DEC_26!G291,0))/3)</f>
        <v>0</v>
      </c>
      <c r="N291" s="20">
        <f t="shared" si="49"/>
        <v>0</v>
      </c>
      <c r="O291" s="20">
        <f t="shared" si="50"/>
        <v>0</v>
      </c>
      <c r="P291" s="20">
        <f t="shared" si="51"/>
        <v>0</v>
      </c>
      <c r="Q291" s="21" t="str">
        <f t="shared" si="52"/>
        <v/>
      </c>
      <c r="R291" s="22" t="str">
        <f t="shared" si="53"/>
        <v/>
      </c>
      <c r="S291" s="22" t="str">
        <f t="shared" si="54"/>
        <v>N/A</v>
      </c>
      <c r="T291" s="18"/>
    </row>
    <row r="292" spans="1:20" ht="16.5" customHeight="1" x14ac:dyDescent="0.35">
      <c r="A292" s="29" t="str">
        <f>IF(JAN_26!A292="","",JAN_26!A292)</f>
        <v/>
      </c>
      <c r="B292" s="29" t="str">
        <f>IF(JAN_26!B292="","",JAN_26!B292)</f>
        <v/>
      </c>
      <c r="C292" s="16" t="str">
        <f>IF(JAN_26!C292="","",JAN_26!C292)</f>
        <v/>
      </c>
      <c r="D292" s="16" t="str">
        <f>IF(NOV_26!A292="","",NOV_26!F292)</f>
        <v/>
      </c>
      <c r="E292" s="19"/>
      <c r="F292" s="16" t="str">
        <f t="shared" si="44"/>
        <v/>
      </c>
      <c r="G292" s="19"/>
      <c r="H292" s="19"/>
      <c r="I292" s="16">
        <f t="shared" si="45"/>
        <v>0</v>
      </c>
      <c r="J292" s="16" t="str">
        <f t="shared" si="46"/>
        <v/>
      </c>
      <c r="K292" s="16">
        <f t="shared" si="47"/>
        <v>0</v>
      </c>
      <c r="L292" s="16">
        <f t="shared" si="48"/>
        <v>0</v>
      </c>
      <c r="M292" s="23">
        <f>IF(A292="",0,(IF(ISNUMBER(OCT_26!G292),OCT_26!G292,0)+IF(ISNUMBER(NOV_26!G292),NOV_26!G292,0)+IF(ISNUMBER(DEC_26!G292),DEC_26!G292,0))/3)</f>
        <v>0</v>
      </c>
      <c r="N292" s="23">
        <f t="shared" si="49"/>
        <v>0</v>
      </c>
      <c r="O292" s="23">
        <f t="shared" si="50"/>
        <v>0</v>
      </c>
      <c r="P292" s="23">
        <f t="shared" si="51"/>
        <v>0</v>
      </c>
      <c r="Q292" s="24" t="str">
        <f t="shared" si="52"/>
        <v/>
      </c>
      <c r="R292" s="25" t="str">
        <f t="shared" si="53"/>
        <v/>
      </c>
      <c r="S292" s="25" t="str">
        <f t="shared" si="54"/>
        <v>N/A</v>
      </c>
      <c r="T292" s="18"/>
    </row>
    <row r="293" spans="1:20" ht="16.5" customHeight="1" x14ac:dyDescent="0.35">
      <c r="A293" s="28" t="str">
        <f>IF(JAN_26!A293="","",JAN_26!A293)</f>
        <v/>
      </c>
      <c r="B293" s="28" t="str">
        <f>IF(JAN_26!B293="","",JAN_26!B293)</f>
        <v/>
      </c>
      <c r="C293" s="15" t="str">
        <f>IF(JAN_26!C293="","",JAN_26!C293)</f>
        <v/>
      </c>
      <c r="D293" s="15" t="str">
        <f>IF(NOV_26!A293="","",NOV_26!F293)</f>
        <v/>
      </c>
      <c r="E293" s="19"/>
      <c r="F293" s="15" t="str">
        <f t="shared" si="44"/>
        <v/>
      </c>
      <c r="G293" s="19"/>
      <c r="H293" s="19"/>
      <c r="I293" s="15">
        <f t="shared" si="45"/>
        <v>0</v>
      </c>
      <c r="J293" s="15" t="str">
        <f t="shared" si="46"/>
        <v/>
      </c>
      <c r="K293" s="15">
        <f t="shared" si="47"/>
        <v>0</v>
      </c>
      <c r="L293" s="15">
        <f t="shared" si="48"/>
        <v>0</v>
      </c>
      <c r="M293" s="20">
        <f>IF(A293="",0,(IF(ISNUMBER(OCT_26!G293),OCT_26!G293,0)+IF(ISNUMBER(NOV_26!G293),NOV_26!G293,0)+IF(ISNUMBER(DEC_26!G293),DEC_26!G293,0))/3)</f>
        <v>0</v>
      </c>
      <c r="N293" s="20">
        <f t="shared" si="49"/>
        <v>0</v>
      </c>
      <c r="O293" s="20">
        <f t="shared" si="50"/>
        <v>0</v>
      </c>
      <c r="P293" s="20">
        <f t="shared" si="51"/>
        <v>0</v>
      </c>
      <c r="Q293" s="21" t="str">
        <f t="shared" si="52"/>
        <v/>
      </c>
      <c r="R293" s="22" t="str">
        <f t="shared" si="53"/>
        <v/>
      </c>
      <c r="S293" s="22" t="str">
        <f t="shared" si="54"/>
        <v>N/A</v>
      </c>
      <c r="T293" s="18"/>
    </row>
    <row r="294" spans="1:20" ht="16.5" customHeight="1" x14ac:dyDescent="0.35">
      <c r="A294" s="29" t="str">
        <f>IF(JAN_26!A294="","",JAN_26!A294)</f>
        <v/>
      </c>
      <c r="B294" s="29" t="str">
        <f>IF(JAN_26!B294="","",JAN_26!B294)</f>
        <v/>
      </c>
      <c r="C294" s="16" t="str">
        <f>IF(JAN_26!C294="","",JAN_26!C294)</f>
        <v/>
      </c>
      <c r="D294" s="16" t="str">
        <f>IF(NOV_26!A294="","",NOV_26!F294)</f>
        <v/>
      </c>
      <c r="E294" s="19"/>
      <c r="F294" s="16" t="str">
        <f t="shared" si="44"/>
        <v/>
      </c>
      <c r="G294" s="19"/>
      <c r="H294" s="19"/>
      <c r="I294" s="16">
        <f t="shared" si="45"/>
        <v>0</v>
      </c>
      <c r="J294" s="16" t="str">
        <f t="shared" si="46"/>
        <v/>
      </c>
      <c r="K294" s="16">
        <f t="shared" si="47"/>
        <v>0</v>
      </c>
      <c r="L294" s="16">
        <f t="shared" si="48"/>
        <v>0</v>
      </c>
      <c r="M294" s="23">
        <f>IF(A294="",0,(IF(ISNUMBER(OCT_26!G294),OCT_26!G294,0)+IF(ISNUMBER(NOV_26!G294),NOV_26!G294,0)+IF(ISNUMBER(DEC_26!G294),DEC_26!G294,0))/3)</f>
        <v>0</v>
      </c>
      <c r="N294" s="23">
        <f t="shared" si="49"/>
        <v>0</v>
      </c>
      <c r="O294" s="23">
        <f t="shared" si="50"/>
        <v>0</v>
      </c>
      <c r="P294" s="23">
        <f t="shared" si="51"/>
        <v>0</v>
      </c>
      <c r="Q294" s="24" t="str">
        <f t="shared" si="52"/>
        <v/>
      </c>
      <c r="R294" s="25" t="str">
        <f t="shared" si="53"/>
        <v/>
      </c>
      <c r="S294" s="25" t="str">
        <f t="shared" si="54"/>
        <v>N/A</v>
      </c>
      <c r="T294" s="18"/>
    </row>
    <row r="295" spans="1:20" ht="16.5" customHeight="1" x14ac:dyDescent="0.35">
      <c r="A295" s="28" t="str">
        <f>IF(JAN_26!A295="","",JAN_26!A295)</f>
        <v/>
      </c>
      <c r="B295" s="28" t="str">
        <f>IF(JAN_26!B295="","",JAN_26!B295)</f>
        <v/>
      </c>
      <c r="C295" s="15" t="str">
        <f>IF(JAN_26!C295="","",JAN_26!C295)</f>
        <v/>
      </c>
      <c r="D295" s="15" t="str">
        <f>IF(NOV_26!A295="","",NOV_26!F295)</f>
        <v/>
      </c>
      <c r="E295" s="19"/>
      <c r="F295" s="15" t="str">
        <f t="shared" si="44"/>
        <v/>
      </c>
      <c r="G295" s="19"/>
      <c r="H295" s="19"/>
      <c r="I295" s="15">
        <f t="shared" si="45"/>
        <v>0</v>
      </c>
      <c r="J295" s="15" t="str">
        <f t="shared" si="46"/>
        <v/>
      </c>
      <c r="K295" s="15">
        <f t="shared" si="47"/>
        <v>0</v>
      </c>
      <c r="L295" s="15">
        <f t="shared" si="48"/>
        <v>0</v>
      </c>
      <c r="M295" s="20">
        <f>IF(A295="",0,(IF(ISNUMBER(OCT_26!G295),OCT_26!G295,0)+IF(ISNUMBER(NOV_26!G295),NOV_26!G295,0)+IF(ISNUMBER(DEC_26!G295),DEC_26!G295,0))/3)</f>
        <v>0</v>
      </c>
      <c r="N295" s="20">
        <f t="shared" si="49"/>
        <v>0</v>
      </c>
      <c r="O295" s="20">
        <f t="shared" si="50"/>
        <v>0</v>
      </c>
      <c r="P295" s="20">
        <f t="shared" si="51"/>
        <v>0</v>
      </c>
      <c r="Q295" s="21" t="str">
        <f t="shared" si="52"/>
        <v/>
      </c>
      <c r="R295" s="22" t="str">
        <f t="shared" si="53"/>
        <v/>
      </c>
      <c r="S295" s="22" t="str">
        <f t="shared" si="54"/>
        <v>N/A</v>
      </c>
      <c r="T295" s="18"/>
    </row>
    <row r="296" spans="1:20" ht="16.5" customHeight="1" x14ac:dyDescent="0.35">
      <c r="A296" s="29" t="str">
        <f>IF(JAN_26!A296="","",JAN_26!A296)</f>
        <v/>
      </c>
      <c r="B296" s="29" t="str">
        <f>IF(JAN_26!B296="","",JAN_26!B296)</f>
        <v/>
      </c>
      <c r="C296" s="16" t="str">
        <f>IF(JAN_26!C296="","",JAN_26!C296)</f>
        <v/>
      </c>
      <c r="D296" s="16" t="str">
        <f>IF(NOV_26!A296="","",NOV_26!F296)</f>
        <v/>
      </c>
      <c r="E296" s="19"/>
      <c r="F296" s="16" t="str">
        <f t="shared" si="44"/>
        <v/>
      </c>
      <c r="G296" s="19"/>
      <c r="H296" s="19"/>
      <c r="I296" s="16">
        <f t="shared" si="45"/>
        <v>0</v>
      </c>
      <c r="J296" s="16" t="str">
        <f t="shared" si="46"/>
        <v/>
      </c>
      <c r="K296" s="16">
        <f t="shared" si="47"/>
        <v>0</v>
      </c>
      <c r="L296" s="16">
        <f t="shared" si="48"/>
        <v>0</v>
      </c>
      <c r="M296" s="23">
        <f>IF(A296="",0,(IF(ISNUMBER(OCT_26!G296),OCT_26!G296,0)+IF(ISNUMBER(NOV_26!G296),NOV_26!G296,0)+IF(ISNUMBER(DEC_26!G296),DEC_26!G296,0))/3)</f>
        <v>0</v>
      </c>
      <c r="N296" s="23">
        <f t="shared" si="49"/>
        <v>0</v>
      </c>
      <c r="O296" s="23">
        <f t="shared" si="50"/>
        <v>0</v>
      </c>
      <c r="P296" s="23">
        <f t="shared" si="51"/>
        <v>0</v>
      </c>
      <c r="Q296" s="24" t="str">
        <f t="shared" si="52"/>
        <v/>
      </c>
      <c r="R296" s="25" t="str">
        <f t="shared" si="53"/>
        <v/>
      </c>
      <c r="S296" s="25" t="str">
        <f t="shared" si="54"/>
        <v>N/A</v>
      </c>
      <c r="T296" s="18"/>
    </row>
    <row r="297" spans="1:20" ht="16.5" customHeight="1" x14ac:dyDescent="0.35">
      <c r="A297" s="28" t="str">
        <f>IF(JAN_26!A297="","",JAN_26!A297)</f>
        <v/>
      </c>
      <c r="B297" s="28" t="str">
        <f>IF(JAN_26!B297="","",JAN_26!B297)</f>
        <v/>
      </c>
      <c r="C297" s="15" t="str">
        <f>IF(JAN_26!C297="","",JAN_26!C297)</f>
        <v/>
      </c>
      <c r="D297" s="15" t="str">
        <f>IF(NOV_26!A297="","",NOV_26!F297)</f>
        <v/>
      </c>
      <c r="E297" s="19"/>
      <c r="F297" s="15" t="str">
        <f t="shared" si="44"/>
        <v/>
      </c>
      <c r="G297" s="19"/>
      <c r="H297" s="19"/>
      <c r="I297" s="15">
        <f t="shared" si="45"/>
        <v>0</v>
      </c>
      <c r="J297" s="15" t="str">
        <f t="shared" si="46"/>
        <v/>
      </c>
      <c r="K297" s="15">
        <f t="shared" si="47"/>
        <v>0</v>
      </c>
      <c r="L297" s="15">
        <f t="shared" si="48"/>
        <v>0</v>
      </c>
      <c r="M297" s="20">
        <f>IF(A297="",0,(IF(ISNUMBER(OCT_26!G297),OCT_26!G297,0)+IF(ISNUMBER(NOV_26!G297),NOV_26!G297,0)+IF(ISNUMBER(DEC_26!G297),DEC_26!G297,0))/3)</f>
        <v>0</v>
      </c>
      <c r="N297" s="20">
        <f t="shared" si="49"/>
        <v>0</v>
      </c>
      <c r="O297" s="20">
        <f t="shared" si="50"/>
        <v>0</v>
      </c>
      <c r="P297" s="20">
        <f t="shared" si="51"/>
        <v>0</v>
      </c>
      <c r="Q297" s="21" t="str">
        <f t="shared" si="52"/>
        <v/>
      </c>
      <c r="R297" s="22" t="str">
        <f t="shared" si="53"/>
        <v/>
      </c>
      <c r="S297" s="22" t="str">
        <f t="shared" si="54"/>
        <v>N/A</v>
      </c>
      <c r="T297" s="18"/>
    </row>
    <row r="298" spans="1:20" ht="16.5" customHeight="1" x14ac:dyDescent="0.35">
      <c r="A298" s="29" t="str">
        <f>IF(JAN_26!A298="","",JAN_26!A298)</f>
        <v/>
      </c>
      <c r="B298" s="29" t="str">
        <f>IF(JAN_26!B298="","",JAN_26!B298)</f>
        <v/>
      </c>
      <c r="C298" s="16" t="str">
        <f>IF(JAN_26!C298="","",JAN_26!C298)</f>
        <v/>
      </c>
      <c r="D298" s="16" t="str">
        <f>IF(NOV_26!A298="","",NOV_26!F298)</f>
        <v/>
      </c>
      <c r="E298" s="19"/>
      <c r="F298" s="16" t="str">
        <f t="shared" si="44"/>
        <v/>
      </c>
      <c r="G298" s="19"/>
      <c r="H298" s="19"/>
      <c r="I298" s="16">
        <f t="shared" si="45"/>
        <v>0</v>
      </c>
      <c r="J298" s="16" t="str">
        <f t="shared" si="46"/>
        <v/>
      </c>
      <c r="K298" s="16">
        <f t="shared" si="47"/>
        <v>0</v>
      </c>
      <c r="L298" s="16">
        <f t="shared" si="48"/>
        <v>0</v>
      </c>
      <c r="M298" s="23">
        <f>IF(A298="",0,(IF(ISNUMBER(OCT_26!G298),OCT_26!G298,0)+IF(ISNUMBER(NOV_26!G298),NOV_26!G298,0)+IF(ISNUMBER(DEC_26!G298),DEC_26!G298,0))/3)</f>
        <v>0</v>
      </c>
      <c r="N298" s="23">
        <f t="shared" si="49"/>
        <v>0</v>
      </c>
      <c r="O298" s="23">
        <f t="shared" si="50"/>
        <v>0</v>
      </c>
      <c r="P298" s="23">
        <f t="shared" si="51"/>
        <v>0</v>
      </c>
      <c r="Q298" s="24" t="str">
        <f t="shared" si="52"/>
        <v/>
      </c>
      <c r="R298" s="25" t="str">
        <f t="shared" si="53"/>
        <v/>
      </c>
      <c r="S298" s="25" t="str">
        <f t="shared" si="54"/>
        <v>N/A</v>
      </c>
      <c r="T298" s="18"/>
    </row>
    <row r="299" spans="1:20" ht="16.5" customHeight="1" x14ac:dyDescent="0.35">
      <c r="A299" s="28" t="str">
        <f>IF(JAN_26!A299="","",JAN_26!A299)</f>
        <v/>
      </c>
      <c r="B299" s="28" t="str">
        <f>IF(JAN_26!B299="","",JAN_26!B299)</f>
        <v/>
      </c>
      <c r="C299" s="15" t="str">
        <f>IF(JAN_26!C299="","",JAN_26!C299)</f>
        <v/>
      </c>
      <c r="D299" s="15" t="str">
        <f>IF(NOV_26!A299="","",NOV_26!F299)</f>
        <v/>
      </c>
      <c r="E299" s="19"/>
      <c r="F299" s="15" t="str">
        <f t="shared" si="44"/>
        <v/>
      </c>
      <c r="G299" s="19"/>
      <c r="H299" s="19"/>
      <c r="I299" s="15">
        <f t="shared" si="45"/>
        <v>0</v>
      </c>
      <c r="J299" s="15" t="str">
        <f t="shared" si="46"/>
        <v/>
      </c>
      <c r="K299" s="15">
        <f t="shared" si="47"/>
        <v>0</v>
      </c>
      <c r="L299" s="15">
        <f t="shared" si="48"/>
        <v>0</v>
      </c>
      <c r="M299" s="20">
        <f>IF(A299="",0,(IF(ISNUMBER(OCT_26!G299),OCT_26!G299,0)+IF(ISNUMBER(NOV_26!G299),NOV_26!G299,0)+IF(ISNUMBER(DEC_26!G299),DEC_26!G299,0))/3)</f>
        <v>0</v>
      </c>
      <c r="N299" s="20">
        <f t="shared" si="49"/>
        <v>0</v>
      </c>
      <c r="O299" s="20">
        <f t="shared" si="50"/>
        <v>0</v>
      </c>
      <c r="P299" s="20">
        <f t="shared" si="51"/>
        <v>0</v>
      </c>
      <c r="Q299" s="21" t="str">
        <f t="shared" si="52"/>
        <v/>
      </c>
      <c r="R299" s="22" t="str">
        <f t="shared" si="53"/>
        <v/>
      </c>
      <c r="S299" s="22" t="str">
        <f t="shared" si="54"/>
        <v>N/A</v>
      </c>
      <c r="T299" s="18"/>
    </row>
    <row r="300" spans="1:20" ht="16.5" customHeight="1" x14ac:dyDescent="0.35">
      <c r="A300" s="29" t="str">
        <f>IF(JAN_26!A300="","",JAN_26!A300)</f>
        <v/>
      </c>
      <c r="B300" s="29" t="str">
        <f>IF(JAN_26!B300="","",JAN_26!B300)</f>
        <v/>
      </c>
      <c r="C300" s="16" t="str">
        <f>IF(JAN_26!C300="","",JAN_26!C300)</f>
        <v/>
      </c>
      <c r="D300" s="16" t="str">
        <f>IF(NOV_26!A300="","",NOV_26!F300)</f>
        <v/>
      </c>
      <c r="E300" s="19"/>
      <c r="F300" s="16" t="str">
        <f t="shared" si="44"/>
        <v/>
      </c>
      <c r="G300" s="19"/>
      <c r="H300" s="19"/>
      <c r="I300" s="16">
        <f t="shared" si="45"/>
        <v>0</v>
      </c>
      <c r="J300" s="16" t="str">
        <f t="shared" si="46"/>
        <v/>
      </c>
      <c r="K300" s="16">
        <f t="shared" si="47"/>
        <v>0</v>
      </c>
      <c r="L300" s="16">
        <f t="shared" si="48"/>
        <v>0</v>
      </c>
      <c r="M300" s="23">
        <f>IF(A300="",0,(IF(ISNUMBER(OCT_26!G300),OCT_26!G300,0)+IF(ISNUMBER(NOV_26!G300),NOV_26!G300,0)+IF(ISNUMBER(DEC_26!G300),DEC_26!G300,0))/3)</f>
        <v>0</v>
      </c>
      <c r="N300" s="23">
        <f t="shared" si="49"/>
        <v>0</v>
      </c>
      <c r="O300" s="23">
        <f t="shared" si="50"/>
        <v>0</v>
      </c>
      <c r="P300" s="23">
        <f t="shared" si="51"/>
        <v>0</v>
      </c>
      <c r="Q300" s="24" t="str">
        <f t="shared" si="52"/>
        <v/>
      </c>
      <c r="R300" s="25" t="str">
        <f t="shared" si="53"/>
        <v/>
      </c>
      <c r="S300" s="25" t="str">
        <f t="shared" si="54"/>
        <v>N/A</v>
      </c>
      <c r="T300" s="18"/>
    </row>
    <row r="301" spans="1:20" ht="16.5" customHeight="1" x14ac:dyDescent="0.35">
      <c r="A301" s="28" t="str">
        <f>IF(JAN_26!A301="","",JAN_26!A301)</f>
        <v/>
      </c>
      <c r="B301" s="28" t="str">
        <f>IF(JAN_26!B301="","",JAN_26!B301)</f>
        <v/>
      </c>
      <c r="C301" s="15" t="str">
        <f>IF(JAN_26!C301="","",JAN_26!C301)</f>
        <v/>
      </c>
      <c r="D301" s="15" t="str">
        <f>IF(NOV_26!A301="","",NOV_26!F301)</f>
        <v/>
      </c>
      <c r="E301" s="19"/>
      <c r="F301" s="15" t="str">
        <f t="shared" si="44"/>
        <v/>
      </c>
      <c r="G301" s="19"/>
      <c r="H301" s="19"/>
      <c r="I301" s="15">
        <f t="shared" si="45"/>
        <v>0</v>
      </c>
      <c r="J301" s="15" t="str">
        <f t="shared" si="46"/>
        <v/>
      </c>
      <c r="K301" s="15">
        <f t="shared" si="47"/>
        <v>0</v>
      </c>
      <c r="L301" s="15">
        <f t="shared" si="48"/>
        <v>0</v>
      </c>
      <c r="M301" s="20">
        <f>IF(A301="",0,(IF(ISNUMBER(OCT_26!G301),OCT_26!G301,0)+IF(ISNUMBER(NOV_26!G301),NOV_26!G301,0)+IF(ISNUMBER(DEC_26!G301),DEC_26!G301,0))/3)</f>
        <v>0</v>
      </c>
      <c r="N301" s="20">
        <f t="shared" si="49"/>
        <v>0</v>
      </c>
      <c r="O301" s="20">
        <f t="shared" si="50"/>
        <v>0</v>
      </c>
      <c r="P301" s="20">
        <f t="shared" si="51"/>
        <v>0</v>
      </c>
      <c r="Q301" s="21" t="str">
        <f t="shared" si="52"/>
        <v/>
      </c>
      <c r="R301" s="22" t="str">
        <f t="shared" si="53"/>
        <v/>
      </c>
      <c r="S301" s="22" t="str">
        <f t="shared" si="54"/>
        <v>N/A</v>
      </c>
      <c r="T301" s="18"/>
    </row>
    <row r="302" spans="1:20" ht="16.5" customHeight="1" x14ac:dyDescent="0.35">
      <c r="A302" s="29" t="str">
        <f>IF(JAN_26!A302="","",JAN_26!A302)</f>
        <v/>
      </c>
      <c r="B302" s="29" t="str">
        <f>IF(JAN_26!B302="","",JAN_26!B302)</f>
        <v/>
      </c>
      <c r="C302" s="16" t="str">
        <f>IF(JAN_26!C302="","",JAN_26!C302)</f>
        <v/>
      </c>
      <c r="D302" s="16" t="str">
        <f>IF(NOV_26!A302="","",NOV_26!F302)</f>
        <v/>
      </c>
      <c r="E302" s="19"/>
      <c r="F302" s="16" t="str">
        <f t="shared" si="44"/>
        <v/>
      </c>
      <c r="G302" s="19"/>
      <c r="H302" s="19"/>
      <c r="I302" s="16">
        <f t="shared" si="45"/>
        <v>0</v>
      </c>
      <c r="J302" s="16" t="str">
        <f t="shared" si="46"/>
        <v/>
      </c>
      <c r="K302" s="16">
        <f t="shared" si="47"/>
        <v>0</v>
      </c>
      <c r="L302" s="16">
        <f t="shared" si="48"/>
        <v>0</v>
      </c>
      <c r="M302" s="23">
        <f>IF(A302="",0,(IF(ISNUMBER(OCT_26!G302),OCT_26!G302,0)+IF(ISNUMBER(NOV_26!G302),NOV_26!G302,0)+IF(ISNUMBER(DEC_26!G302),DEC_26!G302,0))/3)</f>
        <v>0</v>
      </c>
      <c r="N302" s="23">
        <f t="shared" si="49"/>
        <v>0</v>
      </c>
      <c r="O302" s="23">
        <f t="shared" si="50"/>
        <v>0</v>
      </c>
      <c r="P302" s="23">
        <f t="shared" si="51"/>
        <v>0</v>
      </c>
      <c r="Q302" s="24" t="str">
        <f t="shared" si="52"/>
        <v/>
      </c>
      <c r="R302" s="25" t="str">
        <f t="shared" si="53"/>
        <v/>
      </c>
      <c r="S302" s="25" t="str">
        <f t="shared" si="54"/>
        <v>N/A</v>
      </c>
      <c r="T302" s="18"/>
    </row>
    <row r="303" spans="1:20" ht="21.75" customHeight="1" x14ac:dyDescent="0.35">
      <c r="A303" s="2" t="s">
        <v>360</v>
      </c>
      <c r="B303" s="2"/>
      <c r="C303" s="2"/>
      <c r="D303" s="26">
        <f t="shared" ref="D303:L303" si="55">SUM(D3:D302)</f>
        <v>16063</v>
      </c>
      <c r="E303" s="26">
        <f t="shared" si="55"/>
        <v>0</v>
      </c>
      <c r="F303" s="26">
        <f t="shared" si="55"/>
        <v>16063</v>
      </c>
      <c r="G303" s="26">
        <f t="shared" si="55"/>
        <v>0</v>
      </c>
      <c r="H303" s="26">
        <f t="shared" si="55"/>
        <v>0</v>
      </c>
      <c r="I303" s="26">
        <f t="shared" si="55"/>
        <v>0</v>
      </c>
      <c r="J303" s="26">
        <f t="shared" si="55"/>
        <v>0</v>
      </c>
      <c r="K303" s="26">
        <f t="shared" si="55"/>
        <v>0</v>
      </c>
      <c r="L303" s="26">
        <f t="shared" si="55"/>
        <v>3703114</v>
      </c>
      <c r="M303" s="27"/>
      <c r="N303" s="27"/>
      <c r="O303" s="27"/>
      <c r="P303" s="27"/>
      <c r="Q303" s="27"/>
      <c r="R303" s="27"/>
      <c r="S303" s="27"/>
      <c r="T303" s="27"/>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mergeCells count="3">
    <mergeCell ref="A1:T1"/>
    <mergeCell ref="A303:C303"/>
    <mergeCell ref="A305:T305"/>
  </mergeCells>
  <conditionalFormatting sqref="R3:R302">
    <cfRule type="cellIs" dxfId="9" priority="2" operator="equal">
      <formula>"STOCKOUT"</formula>
    </cfRule>
    <cfRule type="cellIs" dxfId="8" priority="3" operator="equal">
      <formula>"LOW STOCK"</formula>
    </cfRule>
    <cfRule type="cellIs" dxfId="7" priority="4" operator="equal">
      <formula>"ADEQUATE"</formula>
    </cfRule>
    <cfRule type="cellIs" dxfId="6" priority="5" operator="equal">
      <formula>"OVERSTOCK"</formula>
    </cfRule>
  </conditionalFormatting>
  <conditionalFormatting sqref="S3:S302">
    <cfRule type="cellIs" dxfId="5" priority="6" operator="equal">
      <formula>"DEFICIT"</formula>
    </cfRule>
    <cfRule type="cellIs" dxfId="4" priority="7" operator="equal">
      <formula>"BALANCED"</formula>
    </cfRule>
  </conditionalFormatting>
  <pageMargins left="0.75" right="0.75" top="1" bottom="1"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8A3C"/>
  </sheetPr>
  <dimension ref="A1:J15"/>
  <sheetViews>
    <sheetView showGridLines="0" zoomScaleNormal="100" workbookViewId="0">
      <pane xSplit="1" ySplit="2" topLeftCell="C3" activePane="bottomRight" state="frozen"/>
      <selection pane="topRight" activeCell="B1" sqref="B1"/>
      <selection pane="bottomLeft" activeCell="A3" sqref="A3"/>
      <selection pane="bottomRight" activeCell="B9" sqref="B9"/>
    </sheetView>
  </sheetViews>
  <sheetFormatPr defaultColWidth="8.6328125" defaultRowHeight="14.5" x14ac:dyDescent="0.35"/>
  <cols>
    <col min="1" max="1" width="12" customWidth="1"/>
    <col min="2" max="10" width="17" customWidth="1"/>
  </cols>
  <sheetData>
    <row r="1" spans="1:10" ht="25.5" customHeight="1" x14ac:dyDescent="0.35">
      <c r="A1" s="51" t="str">
        <f>Facility_Name &amp; "  —  ANNUAL PHARMACY SUMMARY 2026"</f>
        <v>MAMFE   —  ANNUAL PHARMACY SUMMARY 2026</v>
      </c>
      <c r="B1" s="51"/>
      <c r="C1" s="51"/>
      <c r="D1" s="51"/>
      <c r="E1" s="51"/>
      <c r="F1" s="51"/>
      <c r="G1" s="51"/>
      <c r="H1" s="51"/>
      <c r="I1" s="51"/>
      <c r="J1" s="51"/>
    </row>
    <row r="2" spans="1:10" ht="27.75" customHeight="1" x14ac:dyDescent="0.35">
      <c r="A2" s="45" t="s">
        <v>362</v>
      </c>
      <c r="B2" s="45" t="s">
        <v>363</v>
      </c>
      <c r="C2" s="45" t="s">
        <v>364</v>
      </c>
      <c r="D2" s="45" t="s">
        <v>365</v>
      </c>
      <c r="E2" s="45" t="s">
        <v>366</v>
      </c>
      <c r="F2" s="45" t="s">
        <v>367</v>
      </c>
      <c r="G2" s="45" t="s">
        <v>368</v>
      </c>
      <c r="H2" s="45" t="s">
        <v>369</v>
      </c>
      <c r="I2" s="45" t="s">
        <v>370</v>
      </c>
      <c r="J2" s="45" t="s">
        <v>63</v>
      </c>
    </row>
    <row r="3" spans="1:10" x14ac:dyDescent="0.35">
      <c r="A3" s="75" t="s">
        <v>27</v>
      </c>
      <c r="B3" s="53">
        <f>SUM(JAN_26!L3:L302)</f>
        <v>3704614</v>
      </c>
      <c r="C3" s="53">
        <f>SUM(JAN_26!I3:I302)</f>
        <v>623952</v>
      </c>
      <c r="D3" s="53">
        <f>SUM(JAN_26!H3:H302)</f>
        <v>1012155</v>
      </c>
      <c r="E3" s="53">
        <f>SUMIF(JAN_26!J3:J302,"&lt;&gt;")</f>
        <v>985405</v>
      </c>
      <c r="F3" s="56">
        <f>COUNTIF(JAN_26!R3:R302,"STOCKOUT")</f>
        <v>162</v>
      </c>
      <c r="G3" s="56">
        <f>COUNTIF(JAN_26!R3:R302,"LOW STOCK")</f>
        <v>10</v>
      </c>
      <c r="H3" s="56">
        <f>COUNTIF(JAN_26!R3:R302,"ADEQUATE")</f>
        <v>8</v>
      </c>
      <c r="I3" s="56">
        <f>COUNTIF(JAN_26!R3:R302,"OVERSTOCK")</f>
        <v>66</v>
      </c>
      <c r="J3" s="56">
        <f>COUNTIF(JAN_26!A3:A302,"?*")</f>
        <v>246</v>
      </c>
    </row>
    <row r="4" spans="1:10" x14ac:dyDescent="0.35">
      <c r="A4" s="76" t="s">
        <v>31</v>
      </c>
      <c r="B4" s="55">
        <f>SUM(FEB_26!L3:L302)</f>
        <v>3703114</v>
      </c>
      <c r="C4" s="55">
        <f>SUM(FEB_26!I3:I302)</f>
        <v>21000</v>
      </c>
      <c r="D4" s="55">
        <f>SUM(FEB_26!H3:H302)</f>
        <v>100</v>
      </c>
      <c r="E4" s="55">
        <f>SUMIF(FEB_26!J3:J302,"&lt;&gt;")</f>
        <v>-20900</v>
      </c>
      <c r="F4" s="58">
        <f>COUNTIF(FEB_26!R3:R302,"STOCKOUT")</f>
        <v>162</v>
      </c>
      <c r="G4" s="58">
        <f>COUNTIF(FEB_26!R3:R302,"LOW STOCK")</f>
        <v>7</v>
      </c>
      <c r="H4" s="58">
        <f>COUNTIF(FEB_26!R3:R302,"ADEQUATE")</f>
        <v>5</v>
      </c>
      <c r="I4" s="58">
        <f>COUNTIF(FEB_26!R3:R302,"OVERSTOCK")</f>
        <v>72</v>
      </c>
      <c r="J4" s="58">
        <f>COUNTIF(FEB_26!A3:A302,"?*")</f>
        <v>246</v>
      </c>
    </row>
    <row r="5" spans="1:10" x14ac:dyDescent="0.35">
      <c r="A5" s="75" t="s">
        <v>35</v>
      </c>
      <c r="B5" s="53">
        <f>SUM(MAR_26!L3:L302)</f>
        <v>3703114</v>
      </c>
      <c r="C5" s="53">
        <f>SUM(MAR_26!I3:I302)</f>
        <v>0</v>
      </c>
      <c r="D5" s="53">
        <f>SUM(MAR_26!H3:H302)</f>
        <v>0</v>
      </c>
      <c r="E5" s="53">
        <f>SUMIF(MAR_26!J3:J302,"&lt;&gt;")</f>
        <v>0</v>
      </c>
      <c r="F5" s="56">
        <f>COUNTIF(MAR_26!R3:R302,"STOCKOUT")</f>
        <v>162</v>
      </c>
      <c r="G5" s="56">
        <f>COUNTIF(MAR_26!R3:R302,"LOW STOCK")</f>
        <v>7</v>
      </c>
      <c r="H5" s="56">
        <f>COUNTIF(MAR_26!R3:R302,"ADEQUATE")</f>
        <v>3</v>
      </c>
      <c r="I5" s="56">
        <f>COUNTIF(MAR_26!R3:R302,"OVERSTOCK")</f>
        <v>74</v>
      </c>
      <c r="J5" s="56">
        <f>COUNTIF(MAR_26!A3:A302,"?*")</f>
        <v>246</v>
      </c>
    </row>
    <row r="6" spans="1:10" x14ac:dyDescent="0.35">
      <c r="A6" s="76" t="s">
        <v>39</v>
      </c>
      <c r="B6" s="55">
        <f>SUM(APR_26!L3:L302)</f>
        <v>3703114</v>
      </c>
      <c r="C6" s="55">
        <f>SUM(APR_26!I3:I302)</f>
        <v>0</v>
      </c>
      <c r="D6" s="55">
        <f>SUM(APR_26!H3:H302)</f>
        <v>0</v>
      </c>
      <c r="E6" s="55">
        <f>SUMIF(APR_26!J3:J302,"&lt;&gt;")</f>
        <v>0</v>
      </c>
      <c r="F6" s="58">
        <f>COUNTIF(APR_26!R3:R302,"STOCKOUT")</f>
        <v>162</v>
      </c>
      <c r="G6" s="58">
        <f>COUNTIF(APR_26!R3:R302,"LOW STOCK")</f>
        <v>1</v>
      </c>
      <c r="H6" s="58">
        <f>COUNTIF(APR_26!R3:R302,"ADEQUATE")</f>
        <v>0</v>
      </c>
      <c r="I6" s="58">
        <f>COUNTIF(APR_26!R3:R302,"OVERSTOCK")</f>
        <v>83</v>
      </c>
      <c r="J6" s="58">
        <f>COUNTIF(APR_26!A3:A302,"?*")</f>
        <v>246</v>
      </c>
    </row>
    <row r="7" spans="1:10" x14ac:dyDescent="0.35">
      <c r="A7" s="75" t="s">
        <v>41</v>
      </c>
      <c r="B7" s="53">
        <f>SUM(MAY_26!L3:L302)</f>
        <v>3703114</v>
      </c>
      <c r="C7" s="53">
        <f>SUM(MAY_26!I3:I302)</f>
        <v>0</v>
      </c>
      <c r="D7" s="53">
        <f>SUM(MAY_26!H3:H302)</f>
        <v>0</v>
      </c>
      <c r="E7" s="53">
        <f>SUMIF(MAY_26!J3:J302,"&lt;&gt;")</f>
        <v>0</v>
      </c>
      <c r="F7" s="56">
        <f>COUNTIF(MAY_26!R3:R302,"STOCKOUT")</f>
        <v>162</v>
      </c>
      <c r="G7" s="56">
        <f>COUNTIF(MAY_26!R3:R302,"LOW STOCK")</f>
        <v>0</v>
      </c>
      <c r="H7" s="56">
        <f>COUNTIF(MAY_26!R3:R302,"ADEQUATE")</f>
        <v>0</v>
      </c>
      <c r="I7" s="56">
        <f>COUNTIF(MAY_26!R3:R302,"OVERSTOCK")</f>
        <v>84</v>
      </c>
      <c r="J7" s="56">
        <f>COUNTIF(MAY_26!A3:A302,"?*")</f>
        <v>246</v>
      </c>
    </row>
    <row r="8" spans="1:10" x14ac:dyDescent="0.35">
      <c r="A8" s="76" t="s">
        <v>42</v>
      </c>
      <c r="B8" s="55">
        <f>SUM(JUN_26!L3:L302)</f>
        <v>3703114</v>
      </c>
      <c r="C8" s="55">
        <f>SUM(JUN_26!I3:I302)</f>
        <v>0</v>
      </c>
      <c r="D8" s="55">
        <f>SUM(JUN_26!H3:H302)</f>
        <v>0</v>
      </c>
      <c r="E8" s="55">
        <f>SUMIF(JUN_26!J3:J302,"&lt;&gt;")</f>
        <v>0</v>
      </c>
      <c r="F8" s="58">
        <f>COUNTIF(JUN_26!R3:R302,"STOCKOUT")</f>
        <v>162</v>
      </c>
      <c r="G8" s="58">
        <f>COUNTIF(JUN_26!R3:R302,"LOW STOCK")</f>
        <v>0</v>
      </c>
      <c r="H8" s="58">
        <f>COUNTIF(JUN_26!R3:R302,"ADEQUATE")</f>
        <v>0</v>
      </c>
      <c r="I8" s="58">
        <f>COUNTIF(JUN_26!R3:R302,"OVERSTOCK")</f>
        <v>84</v>
      </c>
      <c r="J8" s="58">
        <f>COUNTIF(JUN_26!A3:A302,"?*")</f>
        <v>246</v>
      </c>
    </row>
    <row r="9" spans="1:10" x14ac:dyDescent="0.35">
      <c r="A9" s="75" t="s">
        <v>44</v>
      </c>
      <c r="B9" s="53">
        <f>SUM(JUL_26!L3:L302)</f>
        <v>3703114</v>
      </c>
      <c r="C9" s="53">
        <f>SUM(JUL_26!I3:I302)</f>
        <v>0</v>
      </c>
      <c r="D9" s="53">
        <f>SUM(JUL_26!H3:H302)</f>
        <v>0</v>
      </c>
      <c r="E9" s="53">
        <f>SUMIF(JUL_26!J3:J302,"&lt;&gt;")</f>
        <v>0</v>
      </c>
      <c r="F9" s="56">
        <f>COUNTIF(JUL_26!R3:R302,"STOCKOUT")</f>
        <v>162</v>
      </c>
      <c r="G9" s="56">
        <f>COUNTIF(JUL_26!R3:R302,"LOW STOCK")</f>
        <v>0</v>
      </c>
      <c r="H9" s="56">
        <f>COUNTIF(JUL_26!R3:R302,"ADEQUATE")</f>
        <v>0</v>
      </c>
      <c r="I9" s="56">
        <f>COUNTIF(JUL_26!R3:R302,"OVERSTOCK")</f>
        <v>84</v>
      </c>
      <c r="J9" s="56">
        <f>COUNTIF(JUL_26!A3:A302,"?*")</f>
        <v>246</v>
      </c>
    </row>
    <row r="10" spans="1:10" x14ac:dyDescent="0.35">
      <c r="A10" s="76" t="s">
        <v>46</v>
      </c>
      <c r="B10" s="55">
        <f>SUM(AUG_26!L3:L302)</f>
        <v>3703114</v>
      </c>
      <c r="C10" s="55">
        <f>SUM(AUG_26!I3:I302)</f>
        <v>0</v>
      </c>
      <c r="D10" s="55">
        <f>SUM(AUG_26!H3:H302)</f>
        <v>0</v>
      </c>
      <c r="E10" s="55">
        <f>SUMIF(AUG_26!J3:J302,"&lt;&gt;")</f>
        <v>0</v>
      </c>
      <c r="F10" s="58">
        <f>COUNTIF(AUG_26!R3:R302,"STOCKOUT")</f>
        <v>162</v>
      </c>
      <c r="G10" s="58">
        <f>COUNTIF(AUG_26!R3:R302,"LOW STOCK")</f>
        <v>0</v>
      </c>
      <c r="H10" s="58">
        <f>COUNTIF(AUG_26!R3:R302,"ADEQUATE")</f>
        <v>0</v>
      </c>
      <c r="I10" s="58">
        <f>COUNTIF(AUG_26!R3:R302,"OVERSTOCK")</f>
        <v>84</v>
      </c>
      <c r="J10" s="58">
        <f>COUNTIF(AUG_26!A3:A302,"?*")</f>
        <v>246</v>
      </c>
    </row>
    <row r="11" spans="1:10" x14ac:dyDescent="0.35">
      <c r="A11" s="75" t="s">
        <v>48</v>
      </c>
      <c r="B11" s="53">
        <f>SUM(SEP_26!L3:L302)</f>
        <v>3703114</v>
      </c>
      <c r="C11" s="53">
        <f>SUM(SEP_26!I3:I302)</f>
        <v>0</v>
      </c>
      <c r="D11" s="53">
        <f>SUM(SEP_26!H3:H302)</f>
        <v>0</v>
      </c>
      <c r="E11" s="53">
        <f>SUMIF(SEP_26!J3:J302,"&lt;&gt;")</f>
        <v>0</v>
      </c>
      <c r="F11" s="56">
        <f>COUNTIF(SEP_26!R3:R302,"STOCKOUT")</f>
        <v>162</v>
      </c>
      <c r="G11" s="56">
        <f>COUNTIF(SEP_26!R3:R302,"LOW STOCK")</f>
        <v>0</v>
      </c>
      <c r="H11" s="56">
        <f>COUNTIF(SEP_26!R3:R302,"ADEQUATE")</f>
        <v>0</v>
      </c>
      <c r="I11" s="56">
        <f>COUNTIF(SEP_26!R3:R302,"OVERSTOCK")</f>
        <v>84</v>
      </c>
      <c r="J11" s="56">
        <f>COUNTIF(SEP_26!A3:A302,"?*")</f>
        <v>246</v>
      </c>
    </row>
    <row r="12" spans="1:10" x14ac:dyDescent="0.35">
      <c r="A12" s="76" t="s">
        <v>50</v>
      </c>
      <c r="B12" s="55">
        <f>SUM(OCT_26!L3:L302)</f>
        <v>3703114</v>
      </c>
      <c r="C12" s="55">
        <f>SUM(OCT_26!I3:I302)</f>
        <v>0</v>
      </c>
      <c r="D12" s="55">
        <f>SUM(OCT_26!H3:H302)</f>
        <v>0</v>
      </c>
      <c r="E12" s="55">
        <f>SUMIF(OCT_26!J3:J302,"&lt;&gt;")</f>
        <v>0</v>
      </c>
      <c r="F12" s="58">
        <f>COUNTIF(OCT_26!R3:R302,"STOCKOUT")</f>
        <v>162</v>
      </c>
      <c r="G12" s="58">
        <f>COUNTIF(OCT_26!R3:R302,"LOW STOCK")</f>
        <v>0</v>
      </c>
      <c r="H12" s="58">
        <f>COUNTIF(OCT_26!R3:R302,"ADEQUATE")</f>
        <v>0</v>
      </c>
      <c r="I12" s="58">
        <f>COUNTIF(OCT_26!R3:R302,"OVERSTOCK")</f>
        <v>84</v>
      </c>
      <c r="J12" s="58">
        <f>COUNTIF(OCT_26!A3:A302,"?*")</f>
        <v>246</v>
      </c>
    </row>
    <row r="13" spans="1:10" x14ac:dyDescent="0.35">
      <c r="A13" s="75" t="s">
        <v>51</v>
      </c>
      <c r="B13" s="53">
        <f>SUM(NOV_26!L3:L302)</f>
        <v>3703114</v>
      </c>
      <c r="C13" s="53">
        <f>SUM(NOV_26!I3:I302)</f>
        <v>0</v>
      </c>
      <c r="D13" s="53">
        <f>SUM(NOV_26!H3:H302)</f>
        <v>0</v>
      </c>
      <c r="E13" s="53">
        <f>SUMIF(NOV_26!J3:J302,"&lt;&gt;")</f>
        <v>0</v>
      </c>
      <c r="F13" s="56">
        <f>COUNTIF(NOV_26!R3:R302,"STOCKOUT")</f>
        <v>162</v>
      </c>
      <c r="G13" s="56">
        <f>COUNTIF(NOV_26!R3:R302,"LOW STOCK")</f>
        <v>0</v>
      </c>
      <c r="H13" s="56">
        <f>COUNTIF(NOV_26!R3:R302,"ADEQUATE")</f>
        <v>0</v>
      </c>
      <c r="I13" s="56">
        <f>COUNTIF(NOV_26!R3:R302,"OVERSTOCK")</f>
        <v>84</v>
      </c>
      <c r="J13" s="56">
        <f>COUNTIF(NOV_26!A3:A302,"?*")</f>
        <v>246</v>
      </c>
    </row>
    <row r="14" spans="1:10" x14ac:dyDescent="0.35">
      <c r="A14" s="76" t="s">
        <v>52</v>
      </c>
      <c r="B14" s="55">
        <f>SUM(DEC_26!L3:L302)</f>
        <v>3703114</v>
      </c>
      <c r="C14" s="55">
        <f>SUM(DEC_26!I3:I302)</f>
        <v>0</v>
      </c>
      <c r="D14" s="55">
        <f>SUM(DEC_26!H3:H302)</f>
        <v>0</v>
      </c>
      <c r="E14" s="55">
        <f>SUMIF(DEC_26!J3:J302,"&lt;&gt;")</f>
        <v>0</v>
      </c>
      <c r="F14" s="58">
        <f>COUNTIF(DEC_26!R3:R302,"STOCKOUT")</f>
        <v>162</v>
      </c>
      <c r="G14" s="58">
        <f>COUNTIF(DEC_26!R3:R302,"LOW STOCK")</f>
        <v>0</v>
      </c>
      <c r="H14" s="58">
        <f>COUNTIF(DEC_26!R3:R302,"ADEQUATE")</f>
        <v>0</v>
      </c>
      <c r="I14" s="58">
        <f>COUNTIF(DEC_26!R3:R302,"OVERSTOCK")</f>
        <v>84</v>
      </c>
      <c r="J14" s="58">
        <f>COUNTIF(DEC_26!A3:A302,"?*")</f>
        <v>246</v>
      </c>
    </row>
    <row r="15" spans="1:10" x14ac:dyDescent="0.35">
      <c r="A15" s="46" t="s">
        <v>371</v>
      </c>
      <c r="B15" s="70">
        <f>SUM(B3:B14)</f>
        <v>44438868</v>
      </c>
      <c r="C15" s="70">
        <f>SUM(C3:C14)</f>
        <v>644952</v>
      </c>
      <c r="D15" s="70">
        <f>SUM(D3:D14)</f>
        <v>1012255</v>
      </c>
      <c r="E15" s="70">
        <f>SUM(E3:E14)</f>
        <v>964505</v>
      </c>
      <c r="F15" s="77">
        <f>ROUND(AVERAGE(F3:F14),0)</f>
        <v>162</v>
      </c>
      <c r="G15" s="77">
        <f>ROUND(AVERAGE(G3:G14),0)</f>
        <v>2</v>
      </c>
      <c r="H15" s="77">
        <f>ROUND(AVERAGE(H3:H14),0)</f>
        <v>1</v>
      </c>
      <c r="I15" s="77">
        <f>ROUND(AVERAGE(I3:I14),0)</f>
        <v>81</v>
      </c>
      <c r="J15" s="77">
        <f>ROUND(AVERAGE(J3:J14),0)</f>
        <v>246</v>
      </c>
    </row>
  </sheetData>
  <sheetProtection password="EF40" sheet="1" objects="1" scenarios="1"/>
  <mergeCells count="1">
    <mergeCell ref="A1:J1"/>
  </mergeCells>
  <pageMargins left="0.75" right="0.75" top="1" bottom="1"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204"/>
  <sheetViews>
    <sheetView showGridLines="0" zoomScaleNormal="100" workbookViewId="0">
      <pane ySplit="2" topLeftCell="A206" activePane="bottomLeft" state="frozen"/>
      <selection pane="bottomLeft" activeCell="G140" sqref="G140"/>
    </sheetView>
  </sheetViews>
  <sheetFormatPr defaultColWidth="8.6328125" defaultRowHeight="14.5" x14ac:dyDescent="0.35"/>
  <cols>
    <col min="1" max="1" width="28" customWidth="1"/>
    <col min="2" max="2" width="10" customWidth="1"/>
    <col min="3" max="3" width="14" customWidth="1"/>
    <col min="4" max="4" width="12" customWidth="1"/>
    <col min="5" max="7" width="14" customWidth="1"/>
    <col min="8" max="8" width="15" customWidth="1"/>
    <col min="9" max="9" width="18" customWidth="1"/>
    <col min="10" max="10" width="14" customWidth="1"/>
    <col min="11" max="11" width="28" customWidth="1"/>
  </cols>
  <sheetData>
    <row r="1" spans="1:11" ht="24" customHeight="1" x14ac:dyDescent="0.35">
      <c r="A1" s="6" t="str">
        <f>Facility_Name &amp; "  —  BATCH AND EXPIRY TRACKER (FEFO)"</f>
        <v>MAMFE   —  BATCH AND EXPIRY TRACKER (FEFO)</v>
      </c>
      <c r="B1" s="6"/>
      <c r="C1" s="6"/>
      <c r="D1" s="6"/>
      <c r="E1" s="6"/>
      <c r="F1" s="6"/>
      <c r="G1" s="6"/>
      <c r="H1" s="6"/>
      <c r="I1" s="6"/>
      <c r="J1" s="6"/>
      <c r="K1" s="6"/>
    </row>
    <row r="2" spans="1:11" ht="30" customHeight="1" x14ac:dyDescent="0.35">
      <c r="A2" s="14" t="s">
        <v>69</v>
      </c>
      <c r="B2" s="14" t="s">
        <v>70</v>
      </c>
      <c r="C2" s="14" t="s">
        <v>372</v>
      </c>
      <c r="D2" s="14" t="s">
        <v>373</v>
      </c>
      <c r="E2" s="14" t="s">
        <v>374</v>
      </c>
      <c r="F2" s="14" t="s">
        <v>375</v>
      </c>
      <c r="G2" s="14" t="s">
        <v>376</v>
      </c>
      <c r="H2" s="14" t="s">
        <v>377</v>
      </c>
      <c r="I2" s="14" t="s">
        <v>378</v>
      </c>
      <c r="J2" s="14" t="s">
        <v>379</v>
      </c>
      <c r="K2" s="14" t="s">
        <v>88</v>
      </c>
    </row>
    <row r="3" spans="1:11" x14ac:dyDescent="0.35">
      <c r="A3" s="18"/>
      <c r="B3" s="30"/>
      <c r="C3" s="30"/>
      <c r="D3" s="31"/>
      <c r="E3" s="32"/>
      <c r="F3" s="32"/>
      <c r="G3" s="33" t="str">
        <f t="shared" ref="G3:G34" ca="1" si="0">IF(F3="","",F3-TODAY())</f>
        <v/>
      </c>
      <c r="H3" s="34" t="str">
        <f t="shared" ref="H3:H34" si="1">IF(F3="","",IF(G3&lt;0,"EXPIRED",IF(G3&lt;=30,"EXPIRING SOON",IF(G3&lt;=90,"WATCH","OK"))))</f>
        <v/>
      </c>
      <c r="I3" s="18"/>
      <c r="J3" s="18"/>
      <c r="K3" s="18"/>
    </row>
    <row r="4" spans="1:11" x14ac:dyDescent="0.35">
      <c r="A4" s="18"/>
      <c r="B4" s="30"/>
      <c r="C4" s="30"/>
      <c r="D4" s="31"/>
      <c r="E4" s="32"/>
      <c r="F4" s="32"/>
      <c r="G4" s="35" t="str">
        <f t="shared" ca="1" si="0"/>
        <v/>
      </c>
      <c r="H4" s="34" t="str">
        <f t="shared" si="1"/>
        <v/>
      </c>
      <c r="I4" s="18"/>
      <c r="J4" s="18"/>
      <c r="K4" s="18"/>
    </row>
    <row r="5" spans="1:11" x14ac:dyDescent="0.35">
      <c r="A5" s="18"/>
      <c r="B5" s="30"/>
      <c r="C5" s="30"/>
      <c r="D5" s="31"/>
      <c r="E5" s="32"/>
      <c r="F5" s="32"/>
      <c r="G5" s="33" t="str">
        <f t="shared" ca="1" si="0"/>
        <v/>
      </c>
      <c r="H5" s="34" t="str">
        <f t="shared" si="1"/>
        <v/>
      </c>
      <c r="I5" s="18"/>
      <c r="J5" s="18"/>
      <c r="K5" s="18"/>
    </row>
    <row r="6" spans="1:11" x14ac:dyDescent="0.35">
      <c r="A6" s="18"/>
      <c r="B6" s="30"/>
      <c r="C6" s="30"/>
      <c r="D6" s="31"/>
      <c r="E6" s="32"/>
      <c r="F6" s="32"/>
      <c r="G6" s="35" t="str">
        <f t="shared" ca="1" si="0"/>
        <v/>
      </c>
      <c r="H6" s="34" t="str">
        <f t="shared" si="1"/>
        <v/>
      </c>
      <c r="I6" s="18"/>
      <c r="J6" s="18"/>
      <c r="K6" s="18"/>
    </row>
    <row r="7" spans="1:11" x14ac:dyDescent="0.35">
      <c r="A7" s="18"/>
      <c r="B7" s="30"/>
      <c r="C7" s="30"/>
      <c r="D7" s="31"/>
      <c r="E7" s="32"/>
      <c r="F7" s="32"/>
      <c r="G7" s="33" t="str">
        <f t="shared" ca="1" si="0"/>
        <v/>
      </c>
      <c r="H7" s="34" t="str">
        <f t="shared" si="1"/>
        <v/>
      </c>
      <c r="I7" s="18"/>
      <c r="J7" s="18"/>
      <c r="K7" s="18"/>
    </row>
    <row r="8" spans="1:11" x14ac:dyDescent="0.35">
      <c r="A8" s="18"/>
      <c r="B8" s="30"/>
      <c r="C8" s="30"/>
      <c r="D8" s="31"/>
      <c r="E8" s="32"/>
      <c r="F8" s="32"/>
      <c r="G8" s="35" t="str">
        <f t="shared" ca="1" si="0"/>
        <v/>
      </c>
      <c r="H8" s="34" t="str">
        <f t="shared" si="1"/>
        <v/>
      </c>
      <c r="I8" s="18"/>
      <c r="J8" s="18"/>
      <c r="K8" s="18"/>
    </row>
    <row r="9" spans="1:11" x14ac:dyDescent="0.35">
      <c r="A9" s="18"/>
      <c r="B9" s="30"/>
      <c r="C9" s="30"/>
      <c r="D9" s="31"/>
      <c r="E9" s="32"/>
      <c r="F9" s="32"/>
      <c r="G9" s="33" t="str">
        <f t="shared" ca="1" si="0"/>
        <v/>
      </c>
      <c r="H9" s="34" t="str">
        <f t="shared" si="1"/>
        <v/>
      </c>
      <c r="I9" s="18"/>
      <c r="J9" s="18"/>
      <c r="K9" s="18"/>
    </row>
    <row r="10" spans="1:11" x14ac:dyDescent="0.35">
      <c r="A10" s="18"/>
      <c r="B10" s="30"/>
      <c r="C10" s="30"/>
      <c r="D10" s="31"/>
      <c r="E10" s="32"/>
      <c r="F10" s="32"/>
      <c r="G10" s="35" t="str">
        <f t="shared" ca="1" si="0"/>
        <v/>
      </c>
      <c r="H10" s="34" t="str">
        <f t="shared" si="1"/>
        <v/>
      </c>
      <c r="I10" s="18"/>
      <c r="J10" s="18"/>
      <c r="K10" s="18"/>
    </row>
    <row r="11" spans="1:11" x14ac:dyDescent="0.35">
      <c r="A11" s="18"/>
      <c r="B11" s="30"/>
      <c r="C11" s="30"/>
      <c r="D11" s="31"/>
      <c r="E11" s="32"/>
      <c r="F11" s="32"/>
      <c r="G11" s="33" t="str">
        <f t="shared" ca="1" si="0"/>
        <v/>
      </c>
      <c r="H11" s="34" t="str">
        <f t="shared" si="1"/>
        <v/>
      </c>
      <c r="I11" s="18"/>
      <c r="J11" s="18"/>
      <c r="K11" s="18"/>
    </row>
    <row r="12" spans="1:11" x14ac:dyDescent="0.35">
      <c r="A12" s="18"/>
      <c r="B12" s="30"/>
      <c r="C12" s="30"/>
      <c r="D12" s="31"/>
      <c r="E12" s="32"/>
      <c r="F12" s="32"/>
      <c r="G12" s="35" t="str">
        <f t="shared" ca="1" si="0"/>
        <v/>
      </c>
      <c r="H12" s="34" t="str">
        <f t="shared" si="1"/>
        <v/>
      </c>
      <c r="I12" s="18"/>
      <c r="J12" s="18"/>
      <c r="K12" s="18"/>
    </row>
    <row r="13" spans="1:11" x14ac:dyDescent="0.35">
      <c r="A13" s="18"/>
      <c r="B13" s="30"/>
      <c r="C13" s="30"/>
      <c r="D13" s="31"/>
      <c r="E13" s="32"/>
      <c r="F13" s="32"/>
      <c r="G13" s="33" t="str">
        <f t="shared" ca="1" si="0"/>
        <v/>
      </c>
      <c r="H13" s="34" t="str">
        <f t="shared" si="1"/>
        <v/>
      </c>
      <c r="I13" s="18"/>
      <c r="J13" s="18"/>
      <c r="K13" s="18"/>
    </row>
    <row r="14" spans="1:11" x14ac:dyDescent="0.35">
      <c r="A14" s="18"/>
      <c r="B14" s="30"/>
      <c r="C14" s="30"/>
      <c r="D14" s="31"/>
      <c r="E14" s="32"/>
      <c r="F14" s="32"/>
      <c r="G14" s="35" t="str">
        <f t="shared" ca="1" si="0"/>
        <v/>
      </c>
      <c r="H14" s="34" t="str">
        <f t="shared" si="1"/>
        <v/>
      </c>
      <c r="I14" s="18"/>
      <c r="J14" s="18"/>
      <c r="K14" s="18"/>
    </row>
    <row r="15" spans="1:11" x14ac:dyDescent="0.35">
      <c r="A15" s="18"/>
      <c r="B15" s="30"/>
      <c r="C15" s="30"/>
      <c r="D15" s="31"/>
      <c r="E15" s="32"/>
      <c r="F15" s="32"/>
      <c r="G15" s="33" t="str">
        <f t="shared" ca="1" si="0"/>
        <v/>
      </c>
      <c r="H15" s="34" t="str">
        <f t="shared" si="1"/>
        <v/>
      </c>
      <c r="I15" s="18"/>
      <c r="J15" s="18"/>
      <c r="K15" s="18"/>
    </row>
    <row r="16" spans="1:11" x14ac:dyDescent="0.35">
      <c r="A16" s="18"/>
      <c r="B16" s="30"/>
      <c r="C16" s="30"/>
      <c r="D16" s="31"/>
      <c r="E16" s="32"/>
      <c r="F16" s="32"/>
      <c r="G16" s="35" t="str">
        <f t="shared" ca="1" si="0"/>
        <v/>
      </c>
      <c r="H16" s="34" t="str">
        <f t="shared" si="1"/>
        <v/>
      </c>
      <c r="I16" s="18"/>
      <c r="J16" s="18"/>
      <c r="K16" s="18"/>
    </row>
    <row r="17" spans="1:11" x14ac:dyDescent="0.35">
      <c r="A17" s="18"/>
      <c r="B17" s="30"/>
      <c r="C17" s="30"/>
      <c r="D17" s="31"/>
      <c r="E17" s="32"/>
      <c r="F17" s="32"/>
      <c r="G17" s="33" t="str">
        <f t="shared" ca="1" si="0"/>
        <v/>
      </c>
      <c r="H17" s="34" t="str">
        <f t="shared" si="1"/>
        <v/>
      </c>
      <c r="I17" s="18"/>
      <c r="J17" s="18"/>
      <c r="K17" s="18"/>
    </row>
    <row r="18" spans="1:11" x14ac:dyDescent="0.35">
      <c r="A18" s="18"/>
      <c r="B18" s="30"/>
      <c r="C18" s="30"/>
      <c r="D18" s="31"/>
      <c r="E18" s="32"/>
      <c r="F18" s="32"/>
      <c r="G18" s="35" t="str">
        <f t="shared" ca="1" si="0"/>
        <v/>
      </c>
      <c r="H18" s="34" t="str">
        <f t="shared" si="1"/>
        <v/>
      </c>
      <c r="I18" s="18"/>
      <c r="J18" s="18"/>
      <c r="K18" s="18"/>
    </row>
    <row r="19" spans="1:11" x14ac:dyDescent="0.35">
      <c r="A19" s="18"/>
      <c r="B19" s="30"/>
      <c r="C19" s="30"/>
      <c r="D19" s="31"/>
      <c r="E19" s="32"/>
      <c r="F19" s="32"/>
      <c r="G19" s="33" t="str">
        <f t="shared" ca="1" si="0"/>
        <v/>
      </c>
      <c r="H19" s="34" t="str">
        <f t="shared" si="1"/>
        <v/>
      </c>
      <c r="I19" s="18"/>
      <c r="J19" s="18"/>
      <c r="K19" s="18"/>
    </row>
    <row r="20" spans="1:11" x14ac:dyDescent="0.35">
      <c r="A20" s="18"/>
      <c r="B20" s="30"/>
      <c r="C20" s="30"/>
      <c r="D20" s="31"/>
      <c r="E20" s="32"/>
      <c r="F20" s="32"/>
      <c r="G20" s="35" t="str">
        <f t="shared" ca="1" si="0"/>
        <v/>
      </c>
      <c r="H20" s="34" t="str">
        <f t="shared" si="1"/>
        <v/>
      </c>
      <c r="I20" s="18"/>
      <c r="J20" s="18"/>
      <c r="K20" s="18"/>
    </row>
    <row r="21" spans="1:11" x14ac:dyDescent="0.35">
      <c r="A21" s="18"/>
      <c r="B21" s="30"/>
      <c r="C21" s="30"/>
      <c r="D21" s="31"/>
      <c r="E21" s="32"/>
      <c r="F21" s="32"/>
      <c r="G21" s="33" t="str">
        <f t="shared" ca="1" si="0"/>
        <v/>
      </c>
      <c r="H21" s="34" t="str">
        <f t="shared" si="1"/>
        <v/>
      </c>
      <c r="I21" s="18"/>
      <c r="J21" s="18"/>
      <c r="K21" s="18"/>
    </row>
    <row r="22" spans="1:11" x14ac:dyDescent="0.35">
      <c r="A22" s="18"/>
      <c r="B22" s="30"/>
      <c r="C22" s="30"/>
      <c r="D22" s="31"/>
      <c r="E22" s="32"/>
      <c r="F22" s="32"/>
      <c r="G22" s="35" t="str">
        <f t="shared" ca="1" si="0"/>
        <v/>
      </c>
      <c r="H22" s="34" t="str">
        <f t="shared" si="1"/>
        <v/>
      </c>
      <c r="I22" s="18"/>
      <c r="J22" s="18"/>
      <c r="K22" s="18"/>
    </row>
    <row r="23" spans="1:11" x14ac:dyDescent="0.35">
      <c r="A23" s="18"/>
      <c r="B23" s="30"/>
      <c r="C23" s="30"/>
      <c r="D23" s="31"/>
      <c r="E23" s="32"/>
      <c r="F23" s="32"/>
      <c r="G23" s="33" t="str">
        <f t="shared" ca="1" si="0"/>
        <v/>
      </c>
      <c r="H23" s="34" t="str">
        <f t="shared" si="1"/>
        <v/>
      </c>
      <c r="I23" s="18"/>
      <c r="J23" s="18"/>
      <c r="K23" s="18"/>
    </row>
    <row r="24" spans="1:11" x14ac:dyDescent="0.35">
      <c r="A24" s="18"/>
      <c r="B24" s="30"/>
      <c r="C24" s="30"/>
      <c r="D24" s="31"/>
      <c r="E24" s="32"/>
      <c r="F24" s="32"/>
      <c r="G24" s="35" t="str">
        <f t="shared" ca="1" si="0"/>
        <v/>
      </c>
      <c r="H24" s="34" t="str">
        <f t="shared" si="1"/>
        <v/>
      </c>
      <c r="I24" s="18"/>
      <c r="J24" s="18"/>
      <c r="K24" s="18"/>
    </row>
    <row r="25" spans="1:11" x14ac:dyDescent="0.35">
      <c r="A25" s="18"/>
      <c r="B25" s="30"/>
      <c r="C25" s="30"/>
      <c r="D25" s="31"/>
      <c r="E25" s="32"/>
      <c r="F25" s="32"/>
      <c r="G25" s="33" t="str">
        <f t="shared" ca="1" si="0"/>
        <v/>
      </c>
      <c r="H25" s="34" t="str">
        <f t="shared" si="1"/>
        <v/>
      </c>
      <c r="I25" s="18"/>
      <c r="J25" s="18"/>
      <c r="K25" s="18"/>
    </row>
    <row r="26" spans="1:11" x14ac:dyDescent="0.35">
      <c r="A26" s="18"/>
      <c r="B26" s="30"/>
      <c r="C26" s="30"/>
      <c r="D26" s="31"/>
      <c r="E26" s="32"/>
      <c r="F26" s="32"/>
      <c r="G26" s="35" t="str">
        <f t="shared" ca="1" si="0"/>
        <v/>
      </c>
      <c r="H26" s="34" t="str">
        <f t="shared" si="1"/>
        <v/>
      </c>
      <c r="I26" s="18"/>
      <c r="J26" s="18"/>
      <c r="K26" s="18"/>
    </row>
    <row r="27" spans="1:11" x14ac:dyDescent="0.35">
      <c r="A27" s="18"/>
      <c r="B27" s="30"/>
      <c r="C27" s="30"/>
      <c r="D27" s="31"/>
      <c r="E27" s="32"/>
      <c r="F27" s="32"/>
      <c r="G27" s="33" t="str">
        <f t="shared" ca="1" si="0"/>
        <v/>
      </c>
      <c r="H27" s="34" t="str">
        <f t="shared" si="1"/>
        <v/>
      </c>
      <c r="I27" s="18"/>
      <c r="J27" s="18"/>
      <c r="K27" s="18"/>
    </row>
    <row r="28" spans="1:11" x14ac:dyDescent="0.35">
      <c r="A28" s="18"/>
      <c r="B28" s="30"/>
      <c r="C28" s="30"/>
      <c r="D28" s="31"/>
      <c r="E28" s="32"/>
      <c r="F28" s="32"/>
      <c r="G28" s="35" t="str">
        <f t="shared" ca="1" si="0"/>
        <v/>
      </c>
      <c r="H28" s="34" t="str">
        <f t="shared" si="1"/>
        <v/>
      </c>
      <c r="I28" s="18"/>
      <c r="J28" s="18"/>
      <c r="K28" s="18"/>
    </row>
    <row r="29" spans="1:11" x14ac:dyDescent="0.35">
      <c r="A29" s="18"/>
      <c r="B29" s="30"/>
      <c r="C29" s="30"/>
      <c r="D29" s="31"/>
      <c r="E29" s="32"/>
      <c r="F29" s="32"/>
      <c r="G29" s="33" t="str">
        <f t="shared" ca="1" si="0"/>
        <v/>
      </c>
      <c r="H29" s="34" t="str">
        <f t="shared" si="1"/>
        <v/>
      </c>
      <c r="I29" s="18"/>
      <c r="J29" s="18"/>
      <c r="K29" s="18"/>
    </row>
    <row r="30" spans="1:11" x14ac:dyDescent="0.35">
      <c r="A30" s="18"/>
      <c r="B30" s="30"/>
      <c r="C30" s="30"/>
      <c r="D30" s="31"/>
      <c r="E30" s="32"/>
      <c r="F30" s="32"/>
      <c r="G30" s="35" t="str">
        <f t="shared" ca="1" si="0"/>
        <v/>
      </c>
      <c r="H30" s="34" t="str">
        <f t="shared" si="1"/>
        <v/>
      </c>
      <c r="I30" s="18"/>
      <c r="J30" s="18"/>
      <c r="K30" s="18"/>
    </row>
    <row r="31" spans="1:11" x14ac:dyDescent="0.35">
      <c r="A31" s="18"/>
      <c r="B31" s="30"/>
      <c r="C31" s="30"/>
      <c r="D31" s="31"/>
      <c r="E31" s="32"/>
      <c r="F31" s="32"/>
      <c r="G31" s="33" t="str">
        <f t="shared" ca="1" si="0"/>
        <v/>
      </c>
      <c r="H31" s="34" t="str">
        <f t="shared" si="1"/>
        <v/>
      </c>
      <c r="I31" s="18"/>
      <c r="J31" s="18"/>
      <c r="K31" s="18"/>
    </row>
    <row r="32" spans="1:11" x14ac:dyDescent="0.35">
      <c r="A32" s="18"/>
      <c r="B32" s="30"/>
      <c r="C32" s="30"/>
      <c r="D32" s="31"/>
      <c r="E32" s="32"/>
      <c r="F32" s="32"/>
      <c r="G32" s="35" t="str">
        <f t="shared" ca="1" si="0"/>
        <v/>
      </c>
      <c r="H32" s="34" t="str">
        <f t="shared" si="1"/>
        <v/>
      </c>
      <c r="I32" s="18"/>
      <c r="J32" s="18"/>
      <c r="K32" s="18"/>
    </row>
    <row r="33" spans="1:11" x14ac:dyDescent="0.35">
      <c r="A33" s="18"/>
      <c r="B33" s="30"/>
      <c r="C33" s="30"/>
      <c r="D33" s="31"/>
      <c r="E33" s="32"/>
      <c r="F33" s="32"/>
      <c r="G33" s="33" t="str">
        <f t="shared" ca="1" si="0"/>
        <v/>
      </c>
      <c r="H33" s="34" t="str">
        <f t="shared" si="1"/>
        <v/>
      </c>
      <c r="I33" s="18"/>
      <c r="J33" s="18"/>
      <c r="K33" s="18"/>
    </row>
    <row r="34" spans="1:11" x14ac:dyDescent="0.35">
      <c r="A34" s="18"/>
      <c r="B34" s="30"/>
      <c r="C34" s="30"/>
      <c r="D34" s="31"/>
      <c r="E34" s="32"/>
      <c r="F34" s="32"/>
      <c r="G34" s="35" t="str">
        <f t="shared" ca="1" si="0"/>
        <v/>
      </c>
      <c r="H34" s="34" t="str">
        <f t="shared" si="1"/>
        <v/>
      </c>
      <c r="I34" s="18"/>
      <c r="J34" s="18"/>
      <c r="K34" s="18"/>
    </row>
    <row r="35" spans="1:11" x14ac:dyDescent="0.35">
      <c r="A35" s="18"/>
      <c r="B35" s="30"/>
      <c r="C35" s="30"/>
      <c r="D35" s="31"/>
      <c r="E35" s="32"/>
      <c r="F35" s="32"/>
      <c r="G35" s="33" t="str">
        <f t="shared" ref="G35:G66" ca="1" si="2">IF(F35="","",F35-TODAY())</f>
        <v/>
      </c>
      <c r="H35" s="34" t="str">
        <f t="shared" ref="H35:H66" si="3">IF(F35="","",IF(G35&lt;0,"EXPIRED",IF(G35&lt;=30,"EXPIRING SOON",IF(G35&lt;=90,"WATCH","OK"))))</f>
        <v/>
      </c>
      <c r="I35" s="18"/>
      <c r="J35" s="18"/>
      <c r="K35" s="18"/>
    </row>
    <row r="36" spans="1:11" x14ac:dyDescent="0.35">
      <c r="A36" s="18"/>
      <c r="B36" s="30"/>
      <c r="C36" s="30"/>
      <c r="D36" s="31"/>
      <c r="E36" s="32"/>
      <c r="F36" s="32"/>
      <c r="G36" s="35" t="str">
        <f t="shared" ca="1" si="2"/>
        <v/>
      </c>
      <c r="H36" s="34" t="str">
        <f t="shared" si="3"/>
        <v/>
      </c>
      <c r="I36" s="18"/>
      <c r="J36" s="18"/>
      <c r="K36" s="18"/>
    </row>
    <row r="37" spans="1:11" x14ac:dyDescent="0.35">
      <c r="A37" s="18"/>
      <c r="B37" s="30"/>
      <c r="C37" s="30"/>
      <c r="D37" s="31"/>
      <c r="E37" s="32"/>
      <c r="F37" s="32"/>
      <c r="G37" s="33" t="str">
        <f t="shared" ca="1" si="2"/>
        <v/>
      </c>
      <c r="H37" s="34" t="str">
        <f t="shared" si="3"/>
        <v/>
      </c>
      <c r="I37" s="18"/>
      <c r="J37" s="18"/>
      <c r="K37" s="18"/>
    </row>
    <row r="38" spans="1:11" x14ac:dyDescent="0.35">
      <c r="A38" s="18"/>
      <c r="B38" s="30"/>
      <c r="C38" s="30"/>
      <c r="D38" s="31"/>
      <c r="E38" s="32"/>
      <c r="F38" s="32"/>
      <c r="G38" s="35" t="str">
        <f t="shared" ca="1" si="2"/>
        <v/>
      </c>
      <c r="H38" s="34" t="str">
        <f t="shared" si="3"/>
        <v/>
      </c>
      <c r="I38" s="18"/>
      <c r="J38" s="18"/>
      <c r="K38" s="18"/>
    </row>
    <row r="39" spans="1:11" x14ac:dyDescent="0.35">
      <c r="A39" s="18"/>
      <c r="B39" s="30"/>
      <c r="C39" s="30"/>
      <c r="D39" s="31"/>
      <c r="E39" s="32"/>
      <c r="F39" s="32"/>
      <c r="G39" s="33" t="str">
        <f t="shared" ca="1" si="2"/>
        <v/>
      </c>
      <c r="H39" s="34" t="str">
        <f t="shared" si="3"/>
        <v/>
      </c>
      <c r="I39" s="18"/>
      <c r="J39" s="18"/>
      <c r="K39" s="18"/>
    </row>
    <row r="40" spans="1:11" x14ac:dyDescent="0.35">
      <c r="A40" s="18"/>
      <c r="B40" s="30"/>
      <c r="C40" s="30"/>
      <c r="D40" s="31"/>
      <c r="E40" s="32"/>
      <c r="F40" s="32"/>
      <c r="G40" s="35" t="str">
        <f t="shared" ca="1" si="2"/>
        <v/>
      </c>
      <c r="H40" s="34" t="str">
        <f t="shared" si="3"/>
        <v/>
      </c>
      <c r="I40" s="18"/>
      <c r="J40" s="18"/>
      <c r="K40" s="18"/>
    </row>
    <row r="41" spans="1:11" x14ac:dyDescent="0.35">
      <c r="A41" s="18"/>
      <c r="B41" s="30"/>
      <c r="C41" s="30"/>
      <c r="D41" s="31"/>
      <c r="E41" s="32"/>
      <c r="F41" s="32"/>
      <c r="G41" s="33" t="str">
        <f t="shared" ca="1" si="2"/>
        <v/>
      </c>
      <c r="H41" s="34" t="str">
        <f t="shared" si="3"/>
        <v/>
      </c>
      <c r="I41" s="18"/>
      <c r="J41" s="18"/>
      <c r="K41" s="18"/>
    </row>
    <row r="42" spans="1:11" x14ac:dyDescent="0.35">
      <c r="A42" s="18"/>
      <c r="B42" s="30"/>
      <c r="C42" s="30"/>
      <c r="D42" s="31"/>
      <c r="E42" s="32"/>
      <c r="F42" s="32"/>
      <c r="G42" s="35" t="str">
        <f t="shared" ca="1" si="2"/>
        <v/>
      </c>
      <c r="H42" s="34" t="str">
        <f t="shared" si="3"/>
        <v/>
      </c>
      <c r="I42" s="18"/>
      <c r="J42" s="18"/>
      <c r="K42" s="18"/>
    </row>
    <row r="43" spans="1:11" x14ac:dyDescent="0.35">
      <c r="A43" s="18"/>
      <c r="B43" s="30"/>
      <c r="C43" s="30"/>
      <c r="D43" s="31"/>
      <c r="E43" s="32"/>
      <c r="F43" s="32"/>
      <c r="G43" s="33" t="str">
        <f t="shared" ca="1" si="2"/>
        <v/>
      </c>
      <c r="H43" s="34" t="str">
        <f t="shared" si="3"/>
        <v/>
      </c>
      <c r="I43" s="18"/>
      <c r="J43" s="18"/>
      <c r="K43" s="18"/>
    </row>
    <row r="44" spans="1:11" x14ac:dyDescent="0.35">
      <c r="A44" s="18"/>
      <c r="B44" s="30"/>
      <c r="C44" s="30"/>
      <c r="D44" s="31"/>
      <c r="E44" s="32"/>
      <c r="F44" s="32"/>
      <c r="G44" s="35" t="str">
        <f t="shared" ca="1" si="2"/>
        <v/>
      </c>
      <c r="H44" s="34" t="str">
        <f t="shared" si="3"/>
        <v/>
      </c>
      <c r="I44" s="18"/>
      <c r="J44" s="18"/>
      <c r="K44" s="18"/>
    </row>
    <row r="45" spans="1:11" x14ac:dyDescent="0.35">
      <c r="A45" s="18"/>
      <c r="B45" s="30"/>
      <c r="C45" s="30"/>
      <c r="D45" s="31"/>
      <c r="E45" s="32"/>
      <c r="F45" s="32"/>
      <c r="G45" s="33" t="str">
        <f t="shared" ca="1" si="2"/>
        <v/>
      </c>
      <c r="H45" s="34" t="str">
        <f t="shared" si="3"/>
        <v/>
      </c>
      <c r="I45" s="18"/>
      <c r="J45" s="18"/>
      <c r="K45" s="18"/>
    </row>
    <row r="46" spans="1:11" x14ac:dyDescent="0.35">
      <c r="A46" s="18"/>
      <c r="B46" s="30"/>
      <c r="C46" s="30"/>
      <c r="D46" s="31"/>
      <c r="E46" s="32"/>
      <c r="F46" s="32"/>
      <c r="G46" s="35" t="str">
        <f t="shared" ca="1" si="2"/>
        <v/>
      </c>
      <c r="H46" s="34" t="str">
        <f t="shared" si="3"/>
        <v/>
      </c>
      <c r="I46" s="18"/>
      <c r="J46" s="18"/>
      <c r="K46" s="18"/>
    </row>
    <row r="47" spans="1:11" x14ac:dyDescent="0.35">
      <c r="A47" s="18"/>
      <c r="B47" s="30"/>
      <c r="C47" s="30"/>
      <c r="D47" s="31"/>
      <c r="E47" s="32"/>
      <c r="F47" s="32"/>
      <c r="G47" s="33" t="str">
        <f t="shared" ca="1" si="2"/>
        <v/>
      </c>
      <c r="H47" s="34" t="str">
        <f t="shared" si="3"/>
        <v/>
      </c>
      <c r="I47" s="18"/>
      <c r="J47" s="18"/>
      <c r="K47" s="18"/>
    </row>
    <row r="48" spans="1:11" x14ac:dyDescent="0.35">
      <c r="A48" s="18"/>
      <c r="B48" s="30"/>
      <c r="C48" s="30"/>
      <c r="D48" s="31"/>
      <c r="E48" s="32"/>
      <c r="F48" s="32"/>
      <c r="G48" s="35" t="str">
        <f t="shared" ca="1" si="2"/>
        <v/>
      </c>
      <c r="H48" s="34" t="str">
        <f t="shared" si="3"/>
        <v/>
      </c>
      <c r="I48" s="18"/>
      <c r="J48" s="18"/>
      <c r="K48" s="18"/>
    </row>
    <row r="49" spans="1:11" x14ac:dyDescent="0.35">
      <c r="A49" s="18"/>
      <c r="B49" s="30"/>
      <c r="C49" s="30"/>
      <c r="D49" s="31"/>
      <c r="E49" s="32"/>
      <c r="F49" s="32"/>
      <c r="G49" s="33" t="str">
        <f t="shared" ca="1" si="2"/>
        <v/>
      </c>
      <c r="H49" s="34" t="str">
        <f t="shared" si="3"/>
        <v/>
      </c>
      <c r="I49" s="18"/>
      <c r="J49" s="18"/>
      <c r="K49" s="18"/>
    </row>
    <row r="50" spans="1:11" x14ac:dyDescent="0.35">
      <c r="A50" s="18"/>
      <c r="B50" s="30"/>
      <c r="C50" s="30"/>
      <c r="D50" s="31"/>
      <c r="E50" s="32"/>
      <c r="F50" s="32"/>
      <c r="G50" s="35" t="str">
        <f t="shared" ca="1" si="2"/>
        <v/>
      </c>
      <c r="H50" s="34" t="str">
        <f t="shared" si="3"/>
        <v/>
      </c>
      <c r="I50" s="18"/>
      <c r="J50" s="18"/>
      <c r="K50" s="18"/>
    </row>
    <row r="51" spans="1:11" x14ac:dyDescent="0.35">
      <c r="A51" s="18"/>
      <c r="B51" s="30"/>
      <c r="C51" s="30"/>
      <c r="D51" s="31"/>
      <c r="E51" s="32"/>
      <c r="F51" s="32"/>
      <c r="G51" s="33" t="str">
        <f t="shared" ca="1" si="2"/>
        <v/>
      </c>
      <c r="H51" s="34" t="str">
        <f t="shared" si="3"/>
        <v/>
      </c>
      <c r="I51" s="18"/>
      <c r="J51" s="18"/>
      <c r="K51" s="18"/>
    </row>
    <row r="52" spans="1:11" x14ac:dyDescent="0.35">
      <c r="A52" s="18"/>
      <c r="B52" s="30"/>
      <c r="C52" s="30"/>
      <c r="D52" s="31"/>
      <c r="E52" s="32"/>
      <c r="F52" s="32"/>
      <c r="G52" s="35" t="str">
        <f t="shared" ca="1" si="2"/>
        <v/>
      </c>
      <c r="H52" s="34" t="str">
        <f t="shared" si="3"/>
        <v/>
      </c>
      <c r="I52" s="18"/>
      <c r="J52" s="18"/>
      <c r="K52" s="18"/>
    </row>
    <row r="53" spans="1:11" x14ac:dyDescent="0.35">
      <c r="A53" s="18"/>
      <c r="B53" s="30"/>
      <c r="C53" s="30"/>
      <c r="D53" s="31"/>
      <c r="E53" s="32"/>
      <c r="F53" s="32"/>
      <c r="G53" s="33" t="str">
        <f t="shared" ca="1" si="2"/>
        <v/>
      </c>
      <c r="H53" s="34" t="str">
        <f t="shared" si="3"/>
        <v/>
      </c>
      <c r="I53" s="18"/>
      <c r="J53" s="18"/>
      <c r="K53" s="18"/>
    </row>
    <row r="54" spans="1:11" x14ac:dyDescent="0.35">
      <c r="A54" s="18"/>
      <c r="B54" s="30"/>
      <c r="C54" s="30"/>
      <c r="D54" s="31"/>
      <c r="E54" s="32"/>
      <c r="F54" s="32"/>
      <c r="G54" s="35" t="str">
        <f t="shared" ca="1" si="2"/>
        <v/>
      </c>
      <c r="H54" s="34" t="str">
        <f t="shared" si="3"/>
        <v/>
      </c>
      <c r="I54" s="18"/>
      <c r="J54" s="18"/>
      <c r="K54" s="18"/>
    </row>
    <row r="55" spans="1:11" x14ac:dyDescent="0.35">
      <c r="A55" s="18"/>
      <c r="B55" s="30"/>
      <c r="C55" s="30"/>
      <c r="D55" s="31"/>
      <c r="E55" s="32"/>
      <c r="F55" s="32"/>
      <c r="G55" s="33" t="str">
        <f t="shared" ca="1" si="2"/>
        <v/>
      </c>
      <c r="H55" s="34" t="str">
        <f t="shared" si="3"/>
        <v/>
      </c>
      <c r="I55" s="18"/>
      <c r="J55" s="18"/>
      <c r="K55" s="18"/>
    </row>
    <row r="56" spans="1:11" x14ac:dyDescent="0.35">
      <c r="A56" s="18"/>
      <c r="B56" s="30"/>
      <c r="C56" s="30"/>
      <c r="D56" s="31"/>
      <c r="E56" s="32"/>
      <c r="F56" s="32"/>
      <c r="G56" s="35" t="str">
        <f t="shared" ca="1" si="2"/>
        <v/>
      </c>
      <c r="H56" s="34" t="str">
        <f t="shared" si="3"/>
        <v/>
      </c>
      <c r="I56" s="18"/>
      <c r="J56" s="18"/>
      <c r="K56" s="18"/>
    </row>
    <row r="57" spans="1:11" x14ac:dyDescent="0.35">
      <c r="A57" s="18"/>
      <c r="B57" s="30"/>
      <c r="C57" s="30"/>
      <c r="D57" s="31"/>
      <c r="E57" s="32"/>
      <c r="F57" s="32"/>
      <c r="G57" s="33" t="str">
        <f t="shared" ca="1" si="2"/>
        <v/>
      </c>
      <c r="H57" s="34" t="str">
        <f t="shared" si="3"/>
        <v/>
      </c>
      <c r="I57" s="18"/>
      <c r="J57" s="18"/>
      <c r="K57" s="18"/>
    </row>
    <row r="58" spans="1:11" x14ac:dyDescent="0.35">
      <c r="A58" s="18"/>
      <c r="B58" s="30"/>
      <c r="C58" s="30"/>
      <c r="D58" s="31"/>
      <c r="E58" s="32"/>
      <c r="F58" s="32"/>
      <c r="G58" s="35" t="str">
        <f t="shared" ca="1" si="2"/>
        <v/>
      </c>
      <c r="H58" s="34" t="str">
        <f t="shared" si="3"/>
        <v/>
      </c>
      <c r="I58" s="18"/>
      <c r="J58" s="18"/>
      <c r="K58" s="18"/>
    </row>
    <row r="59" spans="1:11" x14ac:dyDescent="0.35">
      <c r="A59" s="18"/>
      <c r="B59" s="30"/>
      <c r="C59" s="30"/>
      <c r="D59" s="31"/>
      <c r="E59" s="32"/>
      <c r="F59" s="32"/>
      <c r="G59" s="33" t="str">
        <f t="shared" ca="1" si="2"/>
        <v/>
      </c>
      <c r="H59" s="34" t="str">
        <f t="shared" si="3"/>
        <v/>
      </c>
      <c r="I59" s="18"/>
      <c r="J59" s="18"/>
      <c r="K59" s="18"/>
    </row>
    <row r="60" spans="1:11" x14ac:dyDescent="0.35">
      <c r="A60" s="18"/>
      <c r="B60" s="30"/>
      <c r="C60" s="30"/>
      <c r="D60" s="31"/>
      <c r="E60" s="32"/>
      <c r="F60" s="32"/>
      <c r="G60" s="35" t="str">
        <f t="shared" ca="1" si="2"/>
        <v/>
      </c>
      <c r="H60" s="34" t="str">
        <f t="shared" si="3"/>
        <v/>
      </c>
      <c r="I60" s="18"/>
      <c r="J60" s="18"/>
      <c r="K60" s="18"/>
    </row>
    <row r="61" spans="1:11" x14ac:dyDescent="0.35">
      <c r="A61" s="18"/>
      <c r="B61" s="30"/>
      <c r="C61" s="30"/>
      <c r="D61" s="31"/>
      <c r="E61" s="32"/>
      <c r="F61" s="32"/>
      <c r="G61" s="33" t="str">
        <f t="shared" ca="1" si="2"/>
        <v/>
      </c>
      <c r="H61" s="34" t="str">
        <f t="shared" si="3"/>
        <v/>
      </c>
      <c r="I61" s="18"/>
      <c r="J61" s="18"/>
      <c r="K61" s="18"/>
    </row>
    <row r="62" spans="1:11" x14ac:dyDescent="0.35">
      <c r="A62" s="18"/>
      <c r="B62" s="30"/>
      <c r="C62" s="30"/>
      <c r="D62" s="31"/>
      <c r="E62" s="32"/>
      <c r="F62" s="32"/>
      <c r="G62" s="35" t="str">
        <f t="shared" ca="1" si="2"/>
        <v/>
      </c>
      <c r="H62" s="34" t="str">
        <f t="shared" si="3"/>
        <v/>
      </c>
      <c r="I62" s="18"/>
      <c r="J62" s="18"/>
      <c r="K62" s="18"/>
    </row>
    <row r="63" spans="1:11" x14ac:dyDescent="0.35">
      <c r="A63" s="18"/>
      <c r="B63" s="30"/>
      <c r="C63" s="30"/>
      <c r="D63" s="31"/>
      <c r="E63" s="32"/>
      <c r="F63" s="32"/>
      <c r="G63" s="33" t="str">
        <f t="shared" ca="1" si="2"/>
        <v/>
      </c>
      <c r="H63" s="34" t="str">
        <f t="shared" si="3"/>
        <v/>
      </c>
      <c r="I63" s="18"/>
      <c r="J63" s="18"/>
      <c r="K63" s="18"/>
    </row>
    <row r="64" spans="1:11" x14ac:dyDescent="0.35">
      <c r="A64" s="18"/>
      <c r="B64" s="30"/>
      <c r="C64" s="30"/>
      <c r="D64" s="31"/>
      <c r="E64" s="32"/>
      <c r="F64" s="32"/>
      <c r="G64" s="35" t="str">
        <f t="shared" ca="1" si="2"/>
        <v/>
      </c>
      <c r="H64" s="34" t="str">
        <f t="shared" si="3"/>
        <v/>
      </c>
      <c r="I64" s="18"/>
      <c r="J64" s="18"/>
      <c r="K64" s="18"/>
    </row>
    <row r="65" spans="1:11" x14ac:dyDescent="0.35">
      <c r="A65" s="18"/>
      <c r="B65" s="30"/>
      <c r="C65" s="30"/>
      <c r="D65" s="31"/>
      <c r="E65" s="32"/>
      <c r="F65" s="32"/>
      <c r="G65" s="33" t="str">
        <f t="shared" ca="1" si="2"/>
        <v/>
      </c>
      <c r="H65" s="34" t="str">
        <f t="shared" si="3"/>
        <v/>
      </c>
      <c r="I65" s="18"/>
      <c r="J65" s="18"/>
      <c r="K65" s="18"/>
    </row>
    <row r="66" spans="1:11" x14ac:dyDescent="0.35">
      <c r="A66" s="18"/>
      <c r="B66" s="30"/>
      <c r="C66" s="30"/>
      <c r="D66" s="31"/>
      <c r="E66" s="32"/>
      <c r="F66" s="32"/>
      <c r="G66" s="35" t="str">
        <f t="shared" ca="1" si="2"/>
        <v/>
      </c>
      <c r="H66" s="34" t="str">
        <f t="shared" si="3"/>
        <v/>
      </c>
      <c r="I66" s="18"/>
      <c r="J66" s="18"/>
      <c r="K66" s="18"/>
    </row>
    <row r="67" spans="1:11" x14ac:dyDescent="0.35">
      <c r="A67" s="18"/>
      <c r="B67" s="30"/>
      <c r="C67" s="30"/>
      <c r="D67" s="31"/>
      <c r="E67" s="32"/>
      <c r="F67" s="32"/>
      <c r="G67" s="33" t="str">
        <f t="shared" ref="G67:G98" ca="1" si="4">IF(F67="","",F67-TODAY())</f>
        <v/>
      </c>
      <c r="H67" s="34" t="str">
        <f t="shared" ref="H67:H98" si="5">IF(F67="","",IF(G67&lt;0,"EXPIRED",IF(G67&lt;=30,"EXPIRING SOON",IF(G67&lt;=90,"WATCH","OK"))))</f>
        <v/>
      </c>
      <c r="I67" s="18"/>
      <c r="J67" s="18"/>
      <c r="K67" s="18"/>
    </row>
    <row r="68" spans="1:11" x14ac:dyDescent="0.35">
      <c r="A68" s="18"/>
      <c r="B68" s="30"/>
      <c r="C68" s="30"/>
      <c r="D68" s="31"/>
      <c r="E68" s="32"/>
      <c r="F68" s="32"/>
      <c r="G68" s="35" t="str">
        <f t="shared" ca="1" si="4"/>
        <v/>
      </c>
      <c r="H68" s="34" t="str">
        <f t="shared" si="5"/>
        <v/>
      </c>
      <c r="I68" s="18"/>
      <c r="J68" s="18"/>
      <c r="K68" s="18"/>
    </row>
    <row r="69" spans="1:11" x14ac:dyDescent="0.35">
      <c r="A69" s="18"/>
      <c r="B69" s="30"/>
      <c r="C69" s="30"/>
      <c r="D69" s="31"/>
      <c r="E69" s="32"/>
      <c r="F69" s="32"/>
      <c r="G69" s="33" t="str">
        <f t="shared" ca="1" si="4"/>
        <v/>
      </c>
      <c r="H69" s="34" t="str">
        <f t="shared" si="5"/>
        <v/>
      </c>
      <c r="I69" s="18"/>
      <c r="J69" s="18"/>
      <c r="K69" s="18"/>
    </row>
    <row r="70" spans="1:11" x14ac:dyDescent="0.35">
      <c r="A70" s="18"/>
      <c r="B70" s="30"/>
      <c r="C70" s="30"/>
      <c r="D70" s="31"/>
      <c r="E70" s="32"/>
      <c r="F70" s="32"/>
      <c r="G70" s="35" t="str">
        <f t="shared" ca="1" si="4"/>
        <v/>
      </c>
      <c r="H70" s="34" t="str">
        <f t="shared" si="5"/>
        <v/>
      </c>
      <c r="I70" s="18"/>
      <c r="J70" s="18"/>
      <c r="K70" s="18"/>
    </row>
    <row r="71" spans="1:11" x14ac:dyDescent="0.35">
      <c r="A71" s="18"/>
      <c r="B71" s="30"/>
      <c r="C71" s="30"/>
      <c r="D71" s="31"/>
      <c r="E71" s="32"/>
      <c r="F71" s="32"/>
      <c r="G71" s="33" t="str">
        <f t="shared" ca="1" si="4"/>
        <v/>
      </c>
      <c r="H71" s="34" t="str">
        <f t="shared" si="5"/>
        <v/>
      </c>
      <c r="I71" s="18"/>
      <c r="J71" s="18"/>
      <c r="K71" s="18"/>
    </row>
    <row r="72" spans="1:11" x14ac:dyDescent="0.35">
      <c r="A72" s="18"/>
      <c r="B72" s="30"/>
      <c r="C72" s="30"/>
      <c r="D72" s="31"/>
      <c r="E72" s="32"/>
      <c r="F72" s="32"/>
      <c r="G72" s="35" t="str">
        <f t="shared" ca="1" si="4"/>
        <v/>
      </c>
      <c r="H72" s="34" t="str">
        <f t="shared" si="5"/>
        <v/>
      </c>
      <c r="I72" s="18"/>
      <c r="J72" s="18"/>
      <c r="K72" s="18"/>
    </row>
    <row r="73" spans="1:11" x14ac:dyDescent="0.35">
      <c r="A73" s="18"/>
      <c r="B73" s="30"/>
      <c r="C73" s="30"/>
      <c r="D73" s="31"/>
      <c r="E73" s="32"/>
      <c r="F73" s="32"/>
      <c r="G73" s="33" t="str">
        <f t="shared" ca="1" si="4"/>
        <v/>
      </c>
      <c r="H73" s="34" t="str">
        <f t="shared" si="5"/>
        <v/>
      </c>
      <c r="I73" s="18"/>
      <c r="J73" s="18"/>
      <c r="K73" s="18"/>
    </row>
    <row r="74" spans="1:11" x14ac:dyDescent="0.35">
      <c r="A74" s="18"/>
      <c r="B74" s="30"/>
      <c r="C74" s="30"/>
      <c r="D74" s="31"/>
      <c r="E74" s="32"/>
      <c r="F74" s="32"/>
      <c r="G74" s="35" t="str">
        <f t="shared" ca="1" si="4"/>
        <v/>
      </c>
      <c r="H74" s="34" t="str">
        <f t="shared" si="5"/>
        <v/>
      </c>
      <c r="I74" s="18"/>
      <c r="J74" s="18"/>
      <c r="K74" s="18"/>
    </row>
    <row r="75" spans="1:11" x14ac:dyDescent="0.35">
      <c r="A75" s="18"/>
      <c r="B75" s="30"/>
      <c r="C75" s="30"/>
      <c r="D75" s="31"/>
      <c r="E75" s="32"/>
      <c r="F75" s="32"/>
      <c r="G75" s="33" t="str">
        <f t="shared" ca="1" si="4"/>
        <v/>
      </c>
      <c r="H75" s="34" t="str">
        <f t="shared" si="5"/>
        <v/>
      </c>
      <c r="I75" s="18"/>
      <c r="J75" s="18"/>
      <c r="K75" s="18"/>
    </row>
    <row r="76" spans="1:11" x14ac:dyDescent="0.35">
      <c r="A76" s="18"/>
      <c r="B76" s="30"/>
      <c r="C76" s="30"/>
      <c r="D76" s="31"/>
      <c r="E76" s="32"/>
      <c r="F76" s="32"/>
      <c r="G76" s="35" t="str">
        <f t="shared" ca="1" si="4"/>
        <v/>
      </c>
      <c r="H76" s="34" t="str">
        <f t="shared" si="5"/>
        <v/>
      </c>
      <c r="I76" s="18"/>
      <c r="J76" s="18"/>
      <c r="K76" s="18"/>
    </row>
    <row r="77" spans="1:11" x14ac:dyDescent="0.35">
      <c r="A77" s="18"/>
      <c r="B77" s="30"/>
      <c r="C77" s="30"/>
      <c r="D77" s="31"/>
      <c r="E77" s="32"/>
      <c r="F77" s="32"/>
      <c r="G77" s="33" t="str">
        <f t="shared" ca="1" si="4"/>
        <v/>
      </c>
      <c r="H77" s="34" t="str">
        <f t="shared" si="5"/>
        <v/>
      </c>
      <c r="I77" s="18"/>
      <c r="J77" s="18"/>
      <c r="K77" s="18"/>
    </row>
    <row r="78" spans="1:11" x14ac:dyDescent="0.35">
      <c r="A78" s="18"/>
      <c r="B78" s="30"/>
      <c r="C78" s="30"/>
      <c r="D78" s="31"/>
      <c r="E78" s="32"/>
      <c r="F78" s="32"/>
      <c r="G78" s="35" t="str">
        <f t="shared" ca="1" si="4"/>
        <v/>
      </c>
      <c r="H78" s="34" t="str">
        <f t="shared" si="5"/>
        <v/>
      </c>
      <c r="I78" s="18"/>
      <c r="J78" s="18"/>
      <c r="K78" s="18"/>
    </row>
    <row r="79" spans="1:11" x14ac:dyDescent="0.35">
      <c r="A79" s="18"/>
      <c r="B79" s="30"/>
      <c r="C79" s="30"/>
      <c r="D79" s="31"/>
      <c r="E79" s="32"/>
      <c r="F79" s="32"/>
      <c r="G79" s="33" t="str">
        <f t="shared" ca="1" si="4"/>
        <v/>
      </c>
      <c r="H79" s="34" t="str">
        <f t="shared" si="5"/>
        <v/>
      </c>
      <c r="I79" s="18"/>
      <c r="J79" s="18"/>
      <c r="K79" s="18"/>
    </row>
    <row r="80" spans="1:11" x14ac:dyDescent="0.35">
      <c r="A80" s="18"/>
      <c r="B80" s="30"/>
      <c r="C80" s="30"/>
      <c r="D80" s="31"/>
      <c r="E80" s="32"/>
      <c r="F80" s="32"/>
      <c r="G80" s="35" t="str">
        <f t="shared" ca="1" si="4"/>
        <v/>
      </c>
      <c r="H80" s="34" t="str">
        <f t="shared" si="5"/>
        <v/>
      </c>
      <c r="I80" s="18"/>
      <c r="J80" s="18"/>
      <c r="K80" s="18"/>
    </row>
    <row r="81" spans="1:11" x14ac:dyDescent="0.35">
      <c r="A81" s="18"/>
      <c r="B81" s="30"/>
      <c r="C81" s="30"/>
      <c r="D81" s="31"/>
      <c r="E81" s="32"/>
      <c r="F81" s="32"/>
      <c r="G81" s="33" t="str">
        <f t="shared" ca="1" si="4"/>
        <v/>
      </c>
      <c r="H81" s="34" t="str">
        <f t="shared" si="5"/>
        <v/>
      </c>
      <c r="I81" s="18"/>
      <c r="J81" s="18"/>
      <c r="K81" s="18"/>
    </row>
    <row r="82" spans="1:11" x14ac:dyDescent="0.35">
      <c r="A82" s="18"/>
      <c r="B82" s="30"/>
      <c r="C82" s="30"/>
      <c r="D82" s="31"/>
      <c r="E82" s="32"/>
      <c r="F82" s="32"/>
      <c r="G82" s="35" t="str">
        <f t="shared" ca="1" si="4"/>
        <v/>
      </c>
      <c r="H82" s="34" t="str">
        <f t="shared" si="5"/>
        <v/>
      </c>
      <c r="I82" s="18"/>
      <c r="J82" s="18"/>
      <c r="K82" s="18"/>
    </row>
    <row r="83" spans="1:11" x14ac:dyDescent="0.35">
      <c r="A83" s="18"/>
      <c r="B83" s="30"/>
      <c r="C83" s="30"/>
      <c r="D83" s="31"/>
      <c r="E83" s="32"/>
      <c r="F83" s="32"/>
      <c r="G83" s="33" t="str">
        <f t="shared" ca="1" si="4"/>
        <v/>
      </c>
      <c r="H83" s="34" t="str">
        <f t="shared" si="5"/>
        <v/>
      </c>
      <c r="I83" s="18"/>
      <c r="J83" s="18"/>
      <c r="K83" s="18"/>
    </row>
    <row r="84" spans="1:11" x14ac:dyDescent="0.35">
      <c r="A84" s="18"/>
      <c r="B84" s="30"/>
      <c r="C84" s="30"/>
      <c r="D84" s="31"/>
      <c r="E84" s="32"/>
      <c r="F84" s="32"/>
      <c r="G84" s="35" t="str">
        <f t="shared" ca="1" si="4"/>
        <v/>
      </c>
      <c r="H84" s="34" t="str">
        <f t="shared" si="5"/>
        <v/>
      </c>
      <c r="I84" s="18"/>
      <c r="J84" s="18"/>
      <c r="K84" s="18"/>
    </row>
    <row r="85" spans="1:11" x14ac:dyDescent="0.35">
      <c r="A85" s="18"/>
      <c r="B85" s="30"/>
      <c r="C85" s="30"/>
      <c r="D85" s="31"/>
      <c r="E85" s="32"/>
      <c r="F85" s="32"/>
      <c r="G85" s="33" t="str">
        <f t="shared" ca="1" si="4"/>
        <v/>
      </c>
      <c r="H85" s="34" t="str">
        <f t="shared" si="5"/>
        <v/>
      </c>
      <c r="I85" s="18"/>
      <c r="J85" s="18"/>
      <c r="K85" s="18"/>
    </row>
    <row r="86" spans="1:11" x14ac:dyDescent="0.35">
      <c r="A86" s="18"/>
      <c r="B86" s="30"/>
      <c r="C86" s="30"/>
      <c r="D86" s="31"/>
      <c r="E86" s="32"/>
      <c r="F86" s="32"/>
      <c r="G86" s="35" t="str">
        <f t="shared" ca="1" si="4"/>
        <v/>
      </c>
      <c r="H86" s="34" t="str">
        <f t="shared" si="5"/>
        <v/>
      </c>
      <c r="I86" s="18"/>
      <c r="J86" s="18"/>
      <c r="K86" s="18"/>
    </row>
    <row r="87" spans="1:11" x14ac:dyDescent="0.35">
      <c r="A87" s="18"/>
      <c r="B87" s="30"/>
      <c r="C87" s="30"/>
      <c r="D87" s="31"/>
      <c r="E87" s="32"/>
      <c r="F87" s="32"/>
      <c r="G87" s="33" t="str">
        <f t="shared" ca="1" si="4"/>
        <v/>
      </c>
      <c r="H87" s="34" t="str">
        <f t="shared" si="5"/>
        <v/>
      </c>
      <c r="I87" s="18"/>
      <c r="J87" s="18"/>
      <c r="K87" s="18"/>
    </row>
    <row r="88" spans="1:11" x14ac:dyDescent="0.35">
      <c r="A88" s="18"/>
      <c r="B88" s="30"/>
      <c r="C88" s="30"/>
      <c r="D88" s="31"/>
      <c r="E88" s="32"/>
      <c r="F88" s="32"/>
      <c r="G88" s="35" t="str">
        <f t="shared" ca="1" si="4"/>
        <v/>
      </c>
      <c r="H88" s="34" t="str">
        <f t="shared" si="5"/>
        <v/>
      </c>
      <c r="I88" s="18"/>
      <c r="J88" s="18"/>
      <c r="K88" s="18"/>
    </row>
    <row r="89" spans="1:11" x14ac:dyDescent="0.35">
      <c r="A89" s="18"/>
      <c r="B89" s="30"/>
      <c r="C89" s="30"/>
      <c r="D89" s="31"/>
      <c r="E89" s="32"/>
      <c r="F89" s="32"/>
      <c r="G89" s="33" t="str">
        <f t="shared" ca="1" si="4"/>
        <v/>
      </c>
      <c r="H89" s="34" t="str">
        <f t="shared" si="5"/>
        <v/>
      </c>
      <c r="I89" s="18"/>
      <c r="J89" s="18"/>
      <c r="K89" s="18"/>
    </row>
    <row r="90" spans="1:11" x14ac:dyDescent="0.35">
      <c r="A90" s="18"/>
      <c r="B90" s="30"/>
      <c r="C90" s="30"/>
      <c r="D90" s="31"/>
      <c r="E90" s="32"/>
      <c r="F90" s="32"/>
      <c r="G90" s="35" t="str">
        <f t="shared" ca="1" si="4"/>
        <v/>
      </c>
      <c r="H90" s="34" t="str">
        <f t="shared" si="5"/>
        <v/>
      </c>
      <c r="I90" s="18"/>
      <c r="J90" s="18"/>
      <c r="K90" s="18"/>
    </row>
    <row r="91" spans="1:11" x14ac:dyDescent="0.35">
      <c r="A91" s="18"/>
      <c r="B91" s="30"/>
      <c r="C91" s="30"/>
      <c r="D91" s="31"/>
      <c r="E91" s="32"/>
      <c r="F91" s="32"/>
      <c r="G91" s="33" t="str">
        <f t="shared" ca="1" si="4"/>
        <v/>
      </c>
      <c r="H91" s="34" t="str">
        <f t="shared" si="5"/>
        <v/>
      </c>
      <c r="I91" s="18"/>
      <c r="J91" s="18"/>
      <c r="K91" s="18"/>
    </row>
    <row r="92" spans="1:11" x14ac:dyDescent="0.35">
      <c r="A92" s="18"/>
      <c r="B92" s="30"/>
      <c r="C92" s="30"/>
      <c r="D92" s="31"/>
      <c r="E92" s="32"/>
      <c r="F92" s="32"/>
      <c r="G92" s="35" t="str">
        <f t="shared" ca="1" si="4"/>
        <v/>
      </c>
      <c r="H92" s="34" t="str">
        <f t="shared" si="5"/>
        <v/>
      </c>
      <c r="I92" s="18"/>
      <c r="J92" s="18"/>
      <c r="K92" s="18"/>
    </row>
    <row r="93" spans="1:11" x14ac:dyDescent="0.35">
      <c r="A93" s="18"/>
      <c r="B93" s="30"/>
      <c r="C93" s="30"/>
      <c r="D93" s="31"/>
      <c r="E93" s="32"/>
      <c r="F93" s="32"/>
      <c r="G93" s="33" t="str">
        <f t="shared" ca="1" si="4"/>
        <v/>
      </c>
      <c r="H93" s="34" t="str">
        <f t="shared" si="5"/>
        <v/>
      </c>
      <c r="I93" s="18"/>
      <c r="J93" s="18"/>
      <c r="K93" s="18"/>
    </row>
    <row r="94" spans="1:11" x14ac:dyDescent="0.35">
      <c r="A94" s="18"/>
      <c r="B94" s="30"/>
      <c r="C94" s="30"/>
      <c r="D94" s="31"/>
      <c r="E94" s="32"/>
      <c r="F94" s="32"/>
      <c r="G94" s="35" t="str">
        <f t="shared" ca="1" si="4"/>
        <v/>
      </c>
      <c r="H94" s="34" t="str">
        <f t="shared" si="5"/>
        <v/>
      </c>
      <c r="I94" s="18"/>
      <c r="J94" s="18"/>
      <c r="K94" s="18"/>
    </row>
    <row r="95" spans="1:11" x14ac:dyDescent="0.35">
      <c r="A95" s="18"/>
      <c r="B95" s="30"/>
      <c r="C95" s="30"/>
      <c r="D95" s="31"/>
      <c r="E95" s="32"/>
      <c r="F95" s="32"/>
      <c r="G95" s="33" t="str">
        <f t="shared" ca="1" si="4"/>
        <v/>
      </c>
      <c r="H95" s="34" t="str">
        <f t="shared" si="5"/>
        <v/>
      </c>
      <c r="I95" s="18"/>
      <c r="J95" s="18"/>
      <c r="K95" s="18"/>
    </row>
    <row r="96" spans="1:11" x14ac:dyDescent="0.35">
      <c r="A96" s="18"/>
      <c r="B96" s="30"/>
      <c r="C96" s="30"/>
      <c r="D96" s="31"/>
      <c r="E96" s="32"/>
      <c r="F96" s="32"/>
      <c r="G96" s="35" t="str">
        <f t="shared" ca="1" si="4"/>
        <v/>
      </c>
      <c r="H96" s="34" t="str">
        <f t="shared" si="5"/>
        <v/>
      </c>
      <c r="I96" s="18"/>
      <c r="J96" s="18"/>
      <c r="K96" s="18"/>
    </row>
    <row r="97" spans="1:11" x14ac:dyDescent="0.35">
      <c r="A97" s="18"/>
      <c r="B97" s="30"/>
      <c r="C97" s="30"/>
      <c r="D97" s="31"/>
      <c r="E97" s="32"/>
      <c r="F97" s="32"/>
      <c r="G97" s="33" t="str">
        <f t="shared" ca="1" si="4"/>
        <v/>
      </c>
      <c r="H97" s="34" t="str">
        <f t="shared" si="5"/>
        <v/>
      </c>
      <c r="I97" s="18"/>
      <c r="J97" s="18"/>
      <c r="K97" s="18"/>
    </row>
    <row r="98" spans="1:11" x14ac:dyDescent="0.35">
      <c r="A98" s="18"/>
      <c r="B98" s="30"/>
      <c r="C98" s="30"/>
      <c r="D98" s="31"/>
      <c r="E98" s="32"/>
      <c r="F98" s="32"/>
      <c r="G98" s="35" t="str">
        <f t="shared" ca="1" si="4"/>
        <v/>
      </c>
      <c r="H98" s="34" t="str">
        <f t="shared" si="5"/>
        <v/>
      </c>
      <c r="I98" s="18"/>
      <c r="J98" s="18"/>
      <c r="K98" s="18"/>
    </row>
    <row r="99" spans="1:11" x14ac:dyDescent="0.35">
      <c r="A99" s="18"/>
      <c r="B99" s="30"/>
      <c r="C99" s="30"/>
      <c r="D99" s="31"/>
      <c r="E99" s="32"/>
      <c r="F99" s="32"/>
      <c r="G99" s="33" t="str">
        <f t="shared" ref="G99:G130" ca="1" si="6">IF(F99="","",F99-TODAY())</f>
        <v/>
      </c>
      <c r="H99" s="34" t="str">
        <f t="shared" ref="H99:H130" si="7">IF(F99="","",IF(G99&lt;0,"EXPIRED",IF(G99&lt;=30,"EXPIRING SOON",IF(G99&lt;=90,"WATCH","OK"))))</f>
        <v/>
      </c>
      <c r="I99" s="18"/>
      <c r="J99" s="18"/>
      <c r="K99" s="18"/>
    </row>
    <row r="100" spans="1:11" x14ac:dyDescent="0.35">
      <c r="A100" s="18"/>
      <c r="B100" s="30"/>
      <c r="C100" s="30"/>
      <c r="D100" s="31"/>
      <c r="E100" s="32"/>
      <c r="F100" s="32"/>
      <c r="G100" s="35" t="str">
        <f t="shared" ca="1" si="6"/>
        <v/>
      </c>
      <c r="H100" s="34" t="str">
        <f t="shared" si="7"/>
        <v/>
      </c>
      <c r="I100" s="18"/>
      <c r="J100" s="18"/>
      <c r="K100" s="18"/>
    </row>
    <row r="101" spans="1:11" x14ac:dyDescent="0.35">
      <c r="A101" s="18"/>
      <c r="B101" s="30"/>
      <c r="C101" s="30"/>
      <c r="D101" s="31"/>
      <c r="E101" s="32"/>
      <c r="F101" s="32"/>
      <c r="G101" s="33" t="str">
        <f t="shared" ca="1" si="6"/>
        <v/>
      </c>
      <c r="H101" s="34" t="str">
        <f t="shared" si="7"/>
        <v/>
      </c>
      <c r="I101" s="18"/>
      <c r="J101" s="18"/>
      <c r="K101" s="18"/>
    </row>
    <row r="102" spans="1:11" x14ac:dyDescent="0.35">
      <c r="A102" s="18"/>
      <c r="B102" s="30"/>
      <c r="C102" s="30"/>
      <c r="D102" s="31"/>
      <c r="E102" s="32"/>
      <c r="F102" s="32"/>
      <c r="G102" s="35" t="str">
        <f t="shared" ca="1" si="6"/>
        <v/>
      </c>
      <c r="H102" s="34" t="str">
        <f t="shared" si="7"/>
        <v/>
      </c>
      <c r="I102" s="18"/>
      <c r="J102" s="18"/>
      <c r="K102" s="18"/>
    </row>
    <row r="103" spans="1:11" x14ac:dyDescent="0.35">
      <c r="A103" s="18"/>
      <c r="B103" s="30"/>
      <c r="C103" s="30"/>
      <c r="D103" s="31"/>
      <c r="E103" s="32"/>
      <c r="F103" s="32"/>
      <c r="G103" s="33" t="str">
        <f t="shared" ca="1" si="6"/>
        <v/>
      </c>
      <c r="H103" s="34" t="str">
        <f t="shared" si="7"/>
        <v/>
      </c>
      <c r="I103" s="18"/>
      <c r="J103" s="18"/>
      <c r="K103" s="18"/>
    </row>
    <row r="104" spans="1:11" x14ac:dyDescent="0.35">
      <c r="A104" s="18"/>
      <c r="B104" s="30"/>
      <c r="C104" s="30"/>
      <c r="D104" s="31"/>
      <c r="E104" s="32"/>
      <c r="F104" s="32"/>
      <c r="G104" s="35" t="str">
        <f t="shared" ca="1" si="6"/>
        <v/>
      </c>
      <c r="H104" s="34" t="str">
        <f t="shared" si="7"/>
        <v/>
      </c>
      <c r="I104" s="18"/>
      <c r="J104" s="18"/>
      <c r="K104" s="18"/>
    </row>
    <row r="105" spans="1:11" x14ac:dyDescent="0.35">
      <c r="A105" s="18"/>
      <c r="B105" s="30"/>
      <c r="C105" s="30"/>
      <c r="D105" s="31"/>
      <c r="E105" s="32"/>
      <c r="F105" s="32"/>
      <c r="G105" s="33" t="str">
        <f t="shared" ca="1" si="6"/>
        <v/>
      </c>
      <c r="H105" s="34" t="str">
        <f t="shared" si="7"/>
        <v/>
      </c>
      <c r="I105" s="18"/>
      <c r="J105" s="18"/>
      <c r="K105" s="18"/>
    </row>
    <row r="106" spans="1:11" x14ac:dyDescent="0.35">
      <c r="A106" s="18"/>
      <c r="B106" s="30"/>
      <c r="C106" s="30"/>
      <c r="D106" s="31"/>
      <c r="E106" s="32"/>
      <c r="F106" s="32"/>
      <c r="G106" s="35" t="str">
        <f t="shared" ca="1" si="6"/>
        <v/>
      </c>
      <c r="H106" s="34" t="str">
        <f t="shared" si="7"/>
        <v/>
      </c>
      <c r="I106" s="18"/>
      <c r="J106" s="18"/>
      <c r="K106" s="18"/>
    </row>
    <row r="107" spans="1:11" x14ac:dyDescent="0.35">
      <c r="A107" s="18"/>
      <c r="B107" s="30"/>
      <c r="C107" s="30"/>
      <c r="D107" s="31"/>
      <c r="E107" s="32"/>
      <c r="F107" s="32"/>
      <c r="G107" s="33" t="str">
        <f t="shared" ca="1" si="6"/>
        <v/>
      </c>
      <c r="H107" s="34" t="str">
        <f t="shared" si="7"/>
        <v/>
      </c>
      <c r="I107" s="18"/>
      <c r="J107" s="18"/>
      <c r="K107" s="18"/>
    </row>
    <row r="108" spans="1:11" x14ac:dyDescent="0.35">
      <c r="A108" s="18"/>
      <c r="B108" s="30"/>
      <c r="C108" s="30"/>
      <c r="D108" s="31"/>
      <c r="E108" s="32"/>
      <c r="F108" s="32"/>
      <c r="G108" s="35" t="str">
        <f t="shared" ca="1" si="6"/>
        <v/>
      </c>
      <c r="H108" s="34" t="str">
        <f t="shared" si="7"/>
        <v/>
      </c>
      <c r="I108" s="18"/>
      <c r="J108" s="18"/>
      <c r="K108" s="18"/>
    </row>
    <row r="109" spans="1:11" x14ac:dyDescent="0.35">
      <c r="A109" s="18"/>
      <c r="B109" s="30"/>
      <c r="C109" s="30"/>
      <c r="D109" s="31"/>
      <c r="E109" s="32"/>
      <c r="F109" s="32"/>
      <c r="G109" s="33" t="str">
        <f t="shared" ca="1" si="6"/>
        <v/>
      </c>
      <c r="H109" s="34" t="str">
        <f t="shared" si="7"/>
        <v/>
      </c>
      <c r="I109" s="18"/>
      <c r="J109" s="18"/>
      <c r="K109" s="18"/>
    </row>
    <row r="110" spans="1:11" x14ac:dyDescent="0.35">
      <c r="A110" s="18"/>
      <c r="B110" s="30"/>
      <c r="C110" s="30"/>
      <c r="D110" s="31"/>
      <c r="E110" s="32"/>
      <c r="F110" s="32"/>
      <c r="G110" s="35" t="str">
        <f t="shared" ca="1" si="6"/>
        <v/>
      </c>
      <c r="H110" s="34" t="str">
        <f t="shared" si="7"/>
        <v/>
      </c>
      <c r="I110" s="18"/>
      <c r="J110" s="18"/>
      <c r="K110" s="18"/>
    </row>
    <row r="111" spans="1:11" x14ac:dyDescent="0.35">
      <c r="A111" s="18"/>
      <c r="B111" s="30"/>
      <c r="C111" s="30"/>
      <c r="D111" s="31"/>
      <c r="E111" s="32"/>
      <c r="F111" s="32"/>
      <c r="G111" s="33" t="str">
        <f t="shared" ca="1" si="6"/>
        <v/>
      </c>
      <c r="H111" s="34" t="str">
        <f t="shared" si="7"/>
        <v/>
      </c>
      <c r="I111" s="18"/>
      <c r="J111" s="18"/>
      <c r="K111" s="18"/>
    </row>
    <row r="112" spans="1:11" x14ac:dyDescent="0.35">
      <c r="A112" s="18"/>
      <c r="B112" s="30"/>
      <c r="C112" s="30"/>
      <c r="D112" s="31"/>
      <c r="E112" s="32"/>
      <c r="F112" s="32"/>
      <c r="G112" s="35" t="str">
        <f t="shared" ca="1" si="6"/>
        <v/>
      </c>
      <c r="H112" s="34" t="str">
        <f t="shared" si="7"/>
        <v/>
      </c>
      <c r="I112" s="18"/>
      <c r="J112" s="18"/>
      <c r="K112" s="18"/>
    </row>
    <row r="113" spans="1:11" x14ac:dyDescent="0.35">
      <c r="A113" s="18"/>
      <c r="B113" s="30"/>
      <c r="C113" s="30"/>
      <c r="D113" s="31"/>
      <c r="E113" s="32"/>
      <c r="F113" s="32"/>
      <c r="G113" s="33" t="str">
        <f t="shared" ca="1" si="6"/>
        <v/>
      </c>
      <c r="H113" s="34" t="str">
        <f t="shared" si="7"/>
        <v/>
      </c>
      <c r="I113" s="18"/>
      <c r="J113" s="18"/>
      <c r="K113" s="18"/>
    </row>
    <row r="114" spans="1:11" x14ac:dyDescent="0.35">
      <c r="A114" s="18"/>
      <c r="B114" s="30"/>
      <c r="C114" s="30"/>
      <c r="D114" s="31"/>
      <c r="E114" s="32"/>
      <c r="F114" s="32"/>
      <c r="G114" s="35" t="str">
        <f t="shared" ca="1" si="6"/>
        <v/>
      </c>
      <c r="H114" s="34" t="str">
        <f t="shared" si="7"/>
        <v/>
      </c>
      <c r="I114" s="18"/>
      <c r="J114" s="18"/>
      <c r="K114" s="18"/>
    </row>
    <row r="115" spans="1:11" x14ac:dyDescent="0.35">
      <c r="A115" s="18"/>
      <c r="B115" s="30"/>
      <c r="C115" s="30"/>
      <c r="D115" s="31"/>
      <c r="E115" s="32"/>
      <c r="F115" s="32"/>
      <c r="G115" s="33" t="str">
        <f t="shared" ca="1" si="6"/>
        <v/>
      </c>
      <c r="H115" s="34" t="str">
        <f t="shared" si="7"/>
        <v/>
      </c>
      <c r="I115" s="18"/>
      <c r="J115" s="18"/>
      <c r="K115" s="18"/>
    </row>
    <row r="116" spans="1:11" x14ac:dyDescent="0.35">
      <c r="A116" s="18"/>
      <c r="B116" s="30"/>
      <c r="C116" s="30"/>
      <c r="D116" s="31"/>
      <c r="E116" s="32"/>
      <c r="F116" s="32"/>
      <c r="G116" s="35" t="str">
        <f t="shared" ca="1" si="6"/>
        <v/>
      </c>
      <c r="H116" s="34" t="str">
        <f t="shared" si="7"/>
        <v/>
      </c>
      <c r="I116" s="18"/>
      <c r="J116" s="18"/>
      <c r="K116" s="18"/>
    </row>
    <row r="117" spans="1:11" x14ac:dyDescent="0.35">
      <c r="A117" s="18"/>
      <c r="B117" s="30"/>
      <c r="C117" s="30"/>
      <c r="D117" s="31"/>
      <c r="E117" s="32"/>
      <c r="F117" s="32"/>
      <c r="G117" s="33" t="str">
        <f t="shared" ca="1" si="6"/>
        <v/>
      </c>
      <c r="H117" s="34" t="str">
        <f t="shared" si="7"/>
        <v/>
      </c>
      <c r="I117" s="18"/>
      <c r="J117" s="18"/>
      <c r="K117" s="18"/>
    </row>
    <row r="118" spans="1:11" x14ac:dyDescent="0.35">
      <c r="A118" s="18"/>
      <c r="B118" s="30"/>
      <c r="C118" s="30"/>
      <c r="D118" s="31"/>
      <c r="E118" s="32"/>
      <c r="F118" s="32"/>
      <c r="G118" s="35" t="str">
        <f t="shared" ca="1" si="6"/>
        <v/>
      </c>
      <c r="H118" s="34" t="str">
        <f t="shared" si="7"/>
        <v/>
      </c>
      <c r="I118" s="18"/>
      <c r="J118" s="18"/>
      <c r="K118" s="18"/>
    </row>
    <row r="119" spans="1:11" x14ac:dyDescent="0.35">
      <c r="A119" s="18"/>
      <c r="B119" s="30"/>
      <c r="C119" s="30"/>
      <c r="D119" s="31"/>
      <c r="E119" s="32"/>
      <c r="F119" s="32"/>
      <c r="G119" s="33" t="str">
        <f t="shared" ca="1" si="6"/>
        <v/>
      </c>
      <c r="H119" s="34" t="str">
        <f t="shared" si="7"/>
        <v/>
      </c>
      <c r="I119" s="18"/>
      <c r="J119" s="18"/>
      <c r="K119" s="18"/>
    </row>
    <row r="120" spans="1:11" x14ac:dyDescent="0.35">
      <c r="A120" s="18"/>
      <c r="B120" s="30"/>
      <c r="C120" s="30"/>
      <c r="D120" s="31"/>
      <c r="E120" s="32"/>
      <c r="F120" s="32"/>
      <c r="G120" s="35" t="str">
        <f t="shared" ca="1" si="6"/>
        <v/>
      </c>
      <c r="H120" s="34" t="str">
        <f t="shared" si="7"/>
        <v/>
      </c>
      <c r="I120" s="18"/>
      <c r="J120" s="18"/>
      <c r="K120" s="18"/>
    </row>
    <row r="121" spans="1:11" x14ac:dyDescent="0.35">
      <c r="A121" s="18"/>
      <c r="B121" s="30"/>
      <c r="C121" s="30"/>
      <c r="D121" s="31"/>
      <c r="E121" s="32"/>
      <c r="F121" s="32"/>
      <c r="G121" s="33" t="str">
        <f t="shared" ca="1" si="6"/>
        <v/>
      </c>
      <c r="H121" s="34" t="str">
        <f t="shared" si="7"/>
        <v/>
      </c>
      <c r="I121" s="18"/>
      <c r="J121" s="18"/>
      <c r="K121" s="18"/>
    </row>
    <row r="122" spans="1:11" x14ac:dyDescent="0.35">
      <c r="A122" s="18"/>
      <c r="B122" s="30"/>
      <c r="C122" s="30"/>
      <c r="D122" s="31"/>
      <c r="E122" s="32"/>
      <c r="F122" s="32"/>
      <c r="G122" s="35" t="str">
        <f t="shared" ca="1" si="6"/>
        <v/>
      </c>
      <c r="H122" s="34" t="str">
        <f t="shared" si="7"/>
        <v/>
      </c>
      <c r="I122" s="18"/>
      <c r="J122" s="18"/>
      <c r="K122" s="18"/>
    </row>
    <row r="123" spans="1:11" x14ac:dyDescent="0.35">
      <c r="A123" s="18"/>
      <c r="B123" s="30"/>
      <c r="C123" s="30"/>
      <c r="D123" s="31"/>
      <c r="E123" s="32"/>
      <c r="F123" s="32"/>
      <c r="G123" s="33" t="str">
        <f t="shared" ca="1" si="6"/>
        <v/>
      </c>
      <c r="H123" s="34" t="str">
        <f t="shared" si="7"/>
        <v/>
      </c>
      <c r="I123" s="18"/>
      <c r="J123" s="18"/>
      <c r="K123" s="18"/>
    </row>
    <row r="124" spans="1:11" x14ac:dyDescent="0.35">
      <c r="A124" s="18"/>
      <c r="B124" s="30"/>
      <c r="C124" s="30"/>
      <c r="D124" s="31"/>
      <c r="E124" s="32"/>
      <c r="F124" s="32"/>
      <c r="G124" s="35" t="str">
        <f t="shared" ca="1" si="6"/>
        <v/>
      </c>
      <c r="H124" s="34" t="str">
        <f t="shared" si="7"/>
        <v/>
      </c>
      <c r="I124" s="18"/>
      <c r="J124" s="18"/>
      <c r="K124" s="18"/>
    </row>
    <row r="125" spans="1:11" x14ac:dyDescent="0.35">
      <c r="A125" s="18"/>
      <c r="B125" s="30"/>
      <c r="C125" s="30"/>
      <c r="D125" s="31"/>
      <c r="E125" s="32"/>
      <c r="F125" s="32"/>
      <c r="G125" s="33" t="str">
        <f t="shared" ca="1" si="6"/>
        <v/>
      </c>
      <c r="H125" s="34" t="str">
        <f t="shared" si="7"/>
        <v/>
      </c>
      <c r="I125" s="18"/>
      <c r="J125" s="18"/>
      <c r="K125" s="18"/>
    </row>
    <row r="126" spans="1:11" x14ac:dyDescent="0.35">
      <c r="A126" s="18"/>
      <c r="B126" s="30"/>
      <c r="C126" s="30"/>
      <c r="D126" s="31"/>
      <c r="E126" s="32"/>
      <c r="F126" s="32"/>
      <c r="G126" s="35" t="str">
        <f t="shared" ca="1" si="6"/>
        <v/>
      </c>
      <c r="H126" s="34" t="str">
        <f t="shared" si="7"/>
        <v/>
      </c>
      <c r="I126" s="18"/>
      <c r="J126" s="18"/>
      <c r="K126" s="18"/>
    </row>
    <row r="127" spans="1:11" x14ac:dyDescent="0.35">
      <c r="A127" s="18"/>
      <c r="B127" s="30"/>
      <c r="C127" s="30"/>
      <c r="D127" s="31"/>
      <c r="E127" s="32"/>
      <c r="F127" s="32"/>
      <c r="G127" s="33" t="str">
        <f t="shared" ca="1" si="6"/>
        <v/>
      </c>
      <c r="H127" s="34" t="str">
        <f t="shared" si="7"/>
        <v/>
      </c>
      <c r="I127" s="18"/>
      <c r="J127" s="18"/>
      <c r="K127" s="18"/>
    </row>
    <row r="128" spans="1:11" x14ac:dyDescent="0.35">
      <c r="A128" s="18"/>
      <c r="B128" s="30"/>
      <c r="C128" s="30"/>
      <c r="D128" s="31"/>
      <c r="E128" s="32"/>
      <c r="F128" s="32"/>
      <c r="G128" s="35" t="str">
        <f t="shared" ca="1" si="6"/>
        <v/>
      </c>
      <c r="H128" s="34" t="str">
        <f t="shared" si="7"/>
        <v/>
      </c>
      <c r="I128" s="18"/>
      <c r="J128" s="18"/>
      <c r="K128" s="18"/>
    </row>
    <row r="129" spans="1:11" x14ac:dyDescent="0.35">
      <c r="A129" s="18"/>
      <c r="B129" s="30"/>
      <c r="C129" s="30"/>
      <c r="D129" s="31"/>
      <c r="E129" s="32"/>
      <c r="F129" s="32"/>
      <c r="G129" s="33" t="str">
        <f t="shared" ca="1" si="6"/>
        <v/>
      </c>
      <c r="H129" s="34" t="str">
        <f t="shared" si="7"/>
        <v/>
      </c>
      <c r="I129" s="18"/>
      <c r="J129" s="18"/>
      <c r="K129" s="18"/>
    </row>
    <row r="130" spans="1:11" x14ac:dyDescent="0.35">
      <c r="A130" s="18"/>
      <c r="B130" s="30"/>
      <c r="C130" s="30"/>
      <c r="D130" s="31"/>
      <c r="E130" s="32"/>
      <c r="F130" s="32"/>
      <c r="G130" s="35" t="str">
        <f t="shared" ca="1" si="6"/>
        <v/>
      </c>
      <c r="H130" s="34" t="str">
        <f t="shared" si="7"/>
        <v/>
      </c>
      <c r="I130" s="18"/>
      <c r="J130" s="18"/>
      <c r="K130" s="18"/>
    </row>
    <row r="131" spans="1:11" x14ac:dyDescent="0.35">
      <c r="A131" s="18"/>
      <c r="B131" s="30"/>
      <c r="C131" s="30"/>
      <c r="D131" s="31"/>
      <c r="E131" s="32"/>
      <c r="F131" s="32"/>
      <c r="G131" s="33" t="str">
        <f t="shared" ref="G131:G162" ca="1" si="8">IF(F131="","",F131-TODAY())</f>
        <v/>
      </c>
      <c r="H131" s="34" t="str">
        <f t="shared" ref="H131:H162" si="9">IF(F131="","",IF(G131&lt;0,"EXPIRED",IF(G131&lt;=30,"EXPIRING SOON",IF(G131&lt;=90,"WATCH","OK"))))</f>
        <v/>
      </c>
      <c r="I131" s="18"/>
      <c r="J131" s="18"/>
      <c r="K131" s="18"/>
    </row>
    <row r="132" spans="1:11" x14ac:dyDescent="0.35">
      <c r="A132" s="18"/>
      <c r="B132" s="30"/>
      <c r="C132" s="30"/>
      <c r="D132" s="31"/>
      <c r="E132" s="32"/>
      <c r="F132" s="32"/>
      <c r="G132" s="35" t="str">
        <f t="shared" ca="1" si="8"/>
        <v/>
      </c>
      <c r="H132" s="34" t="str">
        <f t="shared" si="9"/>
        <v/>
      </c>
      <c r="I132" s="18"/>
      <c r="J132" s="18"/>
      <c r="K132" s="18"/>
    </row>
    <row r="133" spans="1:11" x14ac:dyDescent="0.35">
      <c r="A133" s="18"/>
      <c r="B133" s="30"/>
      <c r="C133" s="30"/>
      <c r="D133" s="31"/>
      <c r="E133" s="32"/>
      <c r="F133" s="32"/>
      <c r="G133" s="33" t="str">
        <f t="shared" ca="1" si="8"/>
        <v/>
      </c>
      <c r="H133" s="34" t="str">
        <f t="shared" si="9"/>
        <v/>
      </c>
      <c r="I133" s="18"/>
      <c r="J133" s="18"/>
      <c r="K133" s="18"/>
    </row>
    <row r="134" spans="1:11" x14ac:dyDescent="0.35">
      <c r="A134" s="18"/>
      <c r="B134" s="30"/>
      <c r="C134" s="30"/>
      <c r="D134" s="31"/>
      <c r="E134" s="32"/>
      <c r="F134" s="32"/>
      <c r="G134" s="35" t="str">
        <f t="shared" ca="1" si="8"/>
        <v/>
      </c>
      <c r="H134" s="34" t="str">
        <f t="shared" si="9"/>
        <v/>
      </c>
      <c r="I134" s="18"/>
      <c r="J134" s="18"/>
      <c r="K134" s="18"/>
    </row>
    <row r="135" spans="1:11" x14ac:dyDescent="0.35">
      <c r="A135" s="18"/>
      <c r="B135" s="30"/>
      <c r="C135" s="30"/>
      <c r="D135" s="31"/>
      <c r="E135" s="32"/>
      <c r="F135" s="32"/>
      <c r="G135" s="33" t="str">
        <f t="shared" ca="1" si="8"/>
        <v/>
      </c>
      <c r="H135" s="34" t="str">
        <f t="shared" si="9"/>
        <v/>
      </c>
      <c r="I135" s="18"/>
      <c r="J135" s="18"/>
      <c r="K135" s="18"/>
    </row>
    <row r="136" spans="1:11" x14ac:dyDescent="0.35">
      <c r="A136" s="18"/>
      <c r="B136" s="30"/>
      <c r="C136" s="30"/>
      <c r="D136" s="31"/>
      <c r="E136" s="32"/>
      <c r="F136" s="32"/>
      <c r="G136" s="35" t="str">
        <f t="shared" ca="1" si="8"/>
        <v/>
      </c>
      <c r="H136" s="34" t="str">
        <f t="shared" si="9"/>
        <v/>
      </c>
      <c r="I136" s="18"/>
      <c r="J136" s="18"/>
      <c r="K136" s="18"/>
    </row>
    <row r="137" spans="1:11" x14ac:dyDescent="0.35">
      <c r="A137" s="18"/>
      <c r="B137" s="30"/>
      <c r="C137" s="30"/>
      <c r="D137" s="31"/>
      <c r="E137" s="32"/>
      <c r="F137" s="32"/>
      <c r="G137" s="33" t="str">
        <f t="shared" ca="1" si="8"/>
        <v/>
      </c>
      <c r="H137" s="34" t="str">
        <f t="shared" si="9"/>
        <v/>
      </c>
      <c r="I137" s="18"/>
      <c r="J137" s="18"/>
      <c r="K137" s="18"/>
    </row>
    <row r="138" spans="1:11" x14ac:dyDescent="0.35">
      <c r="A138" s="18"/>
      <c r="B138" s="30"/>
      <c r="C138" s="30"/>
      <c r="D138" s="31"/>
      <c r="E138" s="32"/>
      <c r="F138" s="32"/>
      <c r="G138" s="35" t="str">
        <f t="shared" ca="1" si="8"/>
        <v/>
      </c>
      <c r="H138" s="34" t="str">
        <f t="shared" si="9"/>
        <v/>
      </c>
      <c r="I138" s="18"/>
      <c r="J138" s="18"/>
      <c r="K138" s="18"/>
    </row>
    <row r="139" spans="1:11" x14ac:dyDescent="0.35">
      <c r="A139" s="18"/>
      <c r="B139" s="30"/>
      <c r="C139" s="30"/>
      <c r="D139" s="31"/>
      <c r="E139" s="32"/>
      <c r="F139" s="32"/>
      <c r="G139" s="33" t="str">
        <f ca="1">IF(F139="","",F139-TODAY())</f>
        <v/>
      </c>
      <c r="H139" s="34" t="str">
        <f t="shared" si="9"/>
        <v/>
      </c>
      <c r="I139" s="18"/>
      <c r="J139" s="18"/>
      <c r="K139" s="18"/>
    </row>
    <row r="140" spans="1:11" x14ac:dyDescent="0.35">
      <c r="A140" s="18"/>
      <c r="B140" s="30"/>
      <c r="C140" s="30"/>
      <c r="D140" s="31"/>
      <c r="E140" s="32"/>
      <c r="F140" s="32"/>
      <c r="G140" s="35" t="str">
        <f t="shared" ca="1" si="8"/>
        <v/>
      </c>
      <c r="H140" s="34" t="str">
        <f t="shared" si="9"/>
        <v/>
      </c>
      <c r="I140" s="18"/>
      <c r="J140" s="18"/>
      <c r="K140" s="18"/>
    </row>
    <row r="141" spans="1:11" x14ac:dyDescent="0.35">
      <c r="A141" s="18"/>
      <c r="B141" s="30"/>
      <c r="C141" s="30"/>
      <c r="D141" s="31"/>
      <c r="E141" s="32"/>
      <c r="F141" s="32"/>
      <c r="G141" s="33" t="str">
        <f t="shared" ca="1" si="8"/>
        <v/>
      </c>
      <c r="H141" s="34" t="str">
        <f t="shared" si="9"/>
        <v/>
      </c>
      <c r="I141" s="18"/>
      <c r="J141" s="18"/>
      <c r="K141" s="18"/>
    </row>
    <row r="142" spans="1:11" x14ac:dyDescent="0.35">
      <c r="A142" s="18"/>
      <c r="B142" s="30"/>
      <c r="C142" s="30"/>
      <c r="D142" s="31"/>
      <c r="E142" s="32"/>
      <c r="F142" s="32"/>
      <c r="G142" s="35" t="str">
        <f t="shared" ca="1" si="8"/>
        <v/>
      </c>
      <c r="H142" s="34" t="str">
        <f t="shared" si="9"/>
        <v/>
      </c>
      <c r="I142" s="18"/>
      <c r="J142" s="18"/>
      <c r="K142" s="18"/>
    </row>
    <row r="143" spans="1:11" x14ac:dyDescent="0.35">
      <c r="A143" s="18"/>
      <c r="B143" s="30"/>
      <c r="C143" s="30"/>
      <c r="D143" s="31"/>
      <c r="E143" s="32"/>
      <c r="F143" s="32"/>
      <c r="G143" s="33" t="str">
        <f t="shared" ca="1" si="8"/>
        <v/>
      </c>
      <c r="H143" s="34" t="str">
        <f t="shared" si="9"/>
        <v/>
      </c>
      <c r="I143" s="18"/>
      <c r="J143" s="18"/>
      <c r="K143" s="18"/>
    </row>
    <row r="144" spans="1:11" x14ac:dyDescent="0.35">
      <c r="A144" s="18"/>
      <c r="B144" s="30"/>
      <c r="C144" s="30"/>
      <c r="D144" s="31"/>
      <c r="E144" s="32"/>
      <c r="F144" s="32"/>
      <c r="G144" s="35" t="str">
        <f t="shared" ca="1" si="8"/>
        <v/>
      </c>
      <c r="H144" s="34" t="str">
        <f t="shared" si="9"/>
        <v/>
      </c>
      <c r="I144" s="18"/>
      <c r="J144" s="18"/>
      <c r="K144" s="18"/>
    </row>
    <row r="145" spans="1:11" x14ac:dyDescent="0.35">
      <c r="A145" s="18"/>
      <c r="B145" s="30"/>
      <c r="C145" s="30"/>
      <c r="D145" s="31"/>
      <c r="E145" s="32"/>
      <c r="F145" s="32"/>
      <c r="G145" s="33" t="str">
        <f t="shared" ca="1" si="8"/>
        <v/>
      </c>
      <c r="H145" s="34" t="str">
        <f t="shared" si="9"/>
        <v/>
      </c>
      <c r="I145" s="18"/>
      <c r="J145" s="18"/>
      <c r="K145" s="18"/>
    </row>
    <row r="146" spans="1:11" x14ac:dyDescent="0.35">
      <c r="A146" s="18"/>
      <c r="B146" s="30"/>
      <c r="C146" s="30"/>
      <c r="D146" s="31"/>
      <c r="E146" s="32"/>
      <c r="F146" s="32"/>
      <c r="G146" s="35" t="str">
        <f t="shared" ca="1" si="8"/>
        <v/>
      </c>
      <c r="H146" s="34" t="str">
        <f t="shared" si="9"/>
        <v/>
      </c>
      <c r="I146" s="18"/>
      <c r="J146" s="18"/>
      <c r="K146" s="18"/>
    </row>
    <row r="147" spans="1:11" x14ac:dyDescent="0.35">
      <c r="A147" s="18"/>
      <c r="B147" s="30"/>
      <c r="C147" s="30"/>
      <c r="D147" s="31"/>
      <c r="E147" s="32"/>
      <c r="F147" s="32"/>
      <c r="G147" s="33" t="str">
        <f t="shared" ca="1" si="8"/>
        <v/>
      </c>
      <c r="H147" s="34" t="str">
        <f t="shared" si="9"/>
        <v/>
      </c>
      <c r="I147" s="18"/>
      <c r="J147" s="18"/>
      <c r="K147" s="18"/>
    </row>
    <row r="148" spans="1:11" x14ac:dyDescent="0.35">
      <c r="A148" s="18"/>
      <c r="B148" s="30"/>
      <c r="C148" s="30"/>
      <c r="D148" s="31"/>
      <c r="E148" s="32"/>
      <c r="F148" s="32"/>
      <c r="G148" s="35" t="str">
        <f t="shared" ca="1" si="8"/>
        <v/>
      </c>
      <c r="H148" s="34" t="str">
        <f t="shared" si="9"/>
        <v/>
      </c>
      <c r="I148" s="18"/>
      <c r="J148" s="18"/>
      <c r="K148" s="18"/>
    </row>
    <row r="149" spans="1:11" x14ac:dyDescent="0.35">
      <c r="A149" s="18"/>
      <c r="B149" s="30"/>
      <c r="C149" s="30"/>
      <c r="D149" s="31"/>
      <c r="E149" s="32"/>
      <c r="F149" s="32"/>
      <c r="G149" s="33" t="str">
        <f t="shared" ca="1" si="8"/>
        <v/>
      </c>
      <c r="H149" s="34" t="str">
        <f t="shared" si="9"/>
        <v/>
      </c>
      <c r="I149" s="18"/>
      <c r="J149" s="18"/>
      <c r="K149" s="18"/>
    </row>
    <row r="150" spans="1:11" x14ac:dyDescent="0.35">
      <c r="A150" s="18"/>
      <c r="B150" s="30"/>
      <c r="C150" s="30"/>
      <c r="D150" s="31"/>
      <c r="E150" s="32"/>
      <c r="F150" s="32"/>
      <c r="G150" s="35" t="str">
        <f t="shared" ca="1" si="8"/>
        <v/>
      </c>
      <c r="H150" s="34" t="str">
        <f t="shared" si="9"/>
        <v/>
      </c>
      <c r="I150" s="18"/>
      <c r="J150" s="18"/>
      <c r="K150" s="18"/>
    </row>
    <row r="151" spans="1:11" x14ac:dyDescent="0.35">
      <c r="A151" s="18"/>
      <c r="B151" s="30"/>
      <c r="C151" s="30"/>
      <c r="D151" s="31"/>
      <c r="E151" s="32"/>
      <c r="F151" s="32"/>
      <c r="G151" s="33" t="str">
        <f t="shared" ca="1" si="8"/>
        <v/>
      </c>
      <c r="H151" s="34" t="str">
        <f t="shared" si="9"/>
        <v/>
      </c>
      <c r="I151" s="18"/>
      <c r="J151" s="18"/>
      <c r="K151" s="18"/>
    </row>
    <row r="152" spans="1:11" x14ac:dyDescent="0.35">
      <c r="A152" s="18"/>
      <c r="B152" s="30"/>
      <c r="C152" s="30"/>
      <c r="D152" s="31"/>
      <c r="E152" s="32"/>
      <c r="F152" s="32"/>
      <c r="G152" s="35" t="str">
        <f t="shared" ca="1" si="8"/>
        <v/>
      </c>
      <c r="H152" s="34" t="str">
        <f t="shared" si="9"/>
        <v/>
      </c>
      <c r="I152" s="18"/>
      <c r="J152" s="18"/>
      <c r="K152" s="18"/>
    </row>
    <row r="153" spans="1:11" x14ac:dyDescent="0.35">
      <c r="A153" s="18"/>
      <c r="B153" s="30"/>
      <c r="C153" s="30"/>
      <c r="D153" s="31"/>
      <c r="E153" s="32"/>
      <c r="F153" s="32"/>
      <c r="G153" s="33" t="str">
        <f t="shared" ca="1" si="8"/>
        <v/>
      </c>
      <c r="H153" s="34" t="str">
        <f t="shared" si="9"/>
        <v/>
      </c>
      <c r="I153" s="18"/>
      <c r="J153" s="18"/>
      <c r="K153" s="18"/>
    </row>
    <row r="154" spans="1:11" x14ac:dyDescent="0.35">
      <c r="A154" s="18"/>
      <c r="B154" s="30"/>
      <c r="C154" s="30"/>
      <c r="D154" s="31"/>
      <c r="E154" s="32"/>
      <c r="F154" s="32"/>
      <c r="G154" s="35" t="str">
        <f t="shared" ca="1" si="8"/>
        <v/>
      </c>
      <c r="H154" s="34" t="str">
        <f t="shared" si="9"/>
        <v/>
      </c>
      <c r="I154" s="18"/>
      <c r="J154" s="18"/>
      <c r="K154" s="18"/>
    </row>
    <row r="155" spans="1:11" x14ac:dyDescent="0.35">
      <c r="A155" s="18"/>
      <c r="B155" s="30"/>
      <c r="C155" s="30"/>
      <c r="D155" s="31"/>
      <c r="E155" s="32"/>
      <c r="F155" s="32"/>
      <c r="G155" s="33" t="str">
        <f t="shared" ca="1" si="8"/>
        <v/>
      </c>
      <c r="H155" s="34" t="str">
        <f t="shared" si="9"/>
        <v/>
      </c>
      <c r="I155" s="18"/>
      <c r="J155" s="18"/>
      <c r="K155" s="18"/>
    </row>
    <row r="156" spans="1:11" x14ac:dyDescent="0.35">
      <c r="A156" s="18"/>
      <c r="B156" s="30"/>
      <c r="C156" s="30"/>
      <c r="D156" s="31"/>
      <c r="E156" s="32"/>
      <c r="F156" s="32"/>
      <c r="G156" s="35" t="str">
        <f t="shared" ca="1" si="8"/>
        <v/>
      </c>
      <c r="H156" s="34" t="str">
        <f t="shared" si="9"/>
        <v/>
      </c>
      <c r="I156" s="18"/>
      <c r="J156" s="18"/>
      <c r="K156" s="18"/>
    </row>
    <row r="157" spans="1:11" x14ac:dyDescent="0.35">
      <c r="A157" s="18"/>
      <c r="B157" s="30"/>
      <c r="C157" s="30"/>
      <c r="D157" s="31"/>
      <c r="E157" s="32"/>
      <c r="F157" s="32"/>
      <c r="G157" s="33" t="str">
        <f t="shared" ca="1" si="8"/>
        <v/>
      </c>
      <c r="H157" s="34" t="str">
        <f t="shared" si="9"/>
        <v/>
      </c>
      <c r="I157" s="18"/>
      <c r="J157" s="18"/>
      <c r="K157" s="18"/>
    </row>
    <row r="158" spans="1:11" x14ac:dyDescent="0.35">
      <c r="A158" s="18"/>
      <c r="B158" s="30"/>
      <c r="C158" s="30"/>
      <c r="D158" s="31"/>
      <c r="E158" s="32"/>
      <c r="F158" s="32"/>
      <c r="G158" s="35" t="str">
        <f t="shared" ca="1" si="8"/>
        <v/>
      </c>
      <c r="H158" s="34" t="str">
        <f t="shared" si="9"/>
        <v/>
      </c>
      <c r="I158" s="18"/>
      <c r="J158" s="18"/>
      <c r="K158" s="18"/>
    </row>
    <row r="159" spans="1:11" x14ac:dyDescent="0.35">
      <c r="A159" s="18"/>
      <c r="B159" s="30"/>
      <c r="C159" s="30"/>
      <c r="D159" s="31"/>
      <c r="E159" s="32"/>
      <c r="F159" s="32"/>
      <c r="G159" s="33" t="str">
        <f t="shared" ca="1" si="8"/>
        <v/>
      </c>
      <c r="H159" s="34" t="str">
        <f t="shared" si="9"/>
        <v/>
      </c>
      <c r="I159" s="18"/>
      <c r="J159" s="18"/>
      <c r="K159" s="18"/>
    </row>
    <row r="160" spans="1:11" x14ac:dyDescent="0.35">
      <c r="A160" s="18"/>
      <c r="B160" s="30"/>
      <c r="C160" s="30"/>
      <c r="D160" s="31"/>
      <c r="E160" s="32"/>
      <c r="F160" s="32"/>
      <c r="G160" s="35" t="str">
        <f t="shared" ca="1" si="8"/>
        <v/>
      </c>
      <c r="H160" s="34" t="str">
        <f t="shared" si="9"/>
        <v/>
      </c>
      <c r="I160" s="18"/>
      <c r="J160" s="18"/>
      <c r="K160" s="18"/>
    </row>
    <row r="161" spans="1:11" x14ac:dyDescent="0.35">
      <c r="A161" s="18"/>
      <c r="B161" s="30"/>
      <c r="C161" s="30"/>
      <c r="D161" s="31"/>
      <c r="E161" s="32"/>
      <c r="F161" s="32"/>
      <c r="G161" s="33" t="str">
        <f t="shared" ca="1" si="8"/>
        <v/>
      </c>
      <c r="H161" s="34" t="str">
        <f t="shared" si="9"/>
        <v/>
      </c>
      <c r="I161" s="18"/>
      <c r="J161" s="18"/>
      <c r="K161" s="18"/>
    </row>
    <row r="162" spans="1:11" x14ac:dyDescent="0.35">
      <c r="A162" s="18"/>
      <c r="B162" s="30"/>
      <c r="C162" s="30"/>
      <c r="D162" s="31"/>
      <c r="E162" s="32"/>
      <c r="F162" s="32"/>
      <c r="G162" s="35" t="str">
        <f t="shared" ca="1" si="8"/>
        <v/>
      </c>
      <c r="H162" s="34" t="str">
        <f t="shared" si="9"/>
        <v/>
      </c>
      <c r="I162" s="18"/>
      <c r="J162" s="18"/>
      <c r="K162" s="18"/>
    </row>
    <row r="163" spans="1:11" x14ac:dyDescent="0.35">
      <c r="A163" s="18"/>
      <c r="B163" s="30"/>
      <c r="C163" s="30"/>
      <c r="D163" s="31"/>
      <c r="E163" s="32"/>
      <c r="F163" s="32"/>
      <c r="G163" s="33" t="str">
        <f t="shared" ref="G163:G194" ca="1" si="10">IF(F163="","",F163-TODAY())</f>
        <v/>
      </c>
      <c r="H163" s="34" t="str">
        <f t="shared" ref="H163:H194" si="11">IF(F163="","",IF(G163&lt;0,"EXPIRED",IF(G163&lt;=30,"EXPIRING SOON",IF(G163&lt;=90,"WATCH","OK"))))</f>
        <v/>
      </c>
      <c r="I163" s="18"/>
      <c r="J163" s="18"/>
      <c r="K163" s="18"/>
    </row>
    <row r="164" spans="1:11" x14ac:dyDescent="0.35">
      <c r="A164" s="18"/>
      <c r="B164" s="30"/>
      <c r="C164" s="30"/>
      <c r="D164" s="31"/>
      <c r="E164" s="32"/>
      <c r="F164" s="32"/>
      <c r="G164" s="35" t="str">
        <f t="shared" ca="1" si="10"/>
        <v/>
      </c>
      <c r="H164" s="34" t="str">
        <f t="shared" si="11"/>
        <v/>
      </c>
      <c r="I164" s="18"/>
      <c r="J164" s="18"/>
      <c r="K164" s="18"/>
    </row>
    <row r="165" spans="1:11" x14ac:dyDescent="0.35">
      <c r="A165" s="18"/>
      <c r="B165" s="30"/>
      <c r="C165" s="30"/>
      <c r="D165" s="31"/>
      <c r="E165" s="32"/>
      <c r="F165" s="32"/>
      <c r="G165" s="33" t="str">
        <f t="shared" ca="1" si="10"/>
        <v/>
      </c>
      <c r="H165" s="34" t="str">
        <f t="shared" si="11"/>
        <v/>
      </c>
      <c r="I165" s="18"/>
      <c r="J165" s="18"/>
      <c r="K165" s="18"/>
    </row>
    <row r="166" spans="1:11" x14ac:dyDescent="0.35">
      <c r="A166" s="18"/>
      <c r="B166" s="30"/>
      <c r="C166" s="30"/>
      <c r="D166" s="31"/>
      <c r="E166" s="32"/>
      <c r="F166" s="32"/>
      <c r="G166" s="35" t="str">
        <f t="shared" ca="1" si="10"/>
        <v/>
      </c>
      <c r="H166" s="34" t="str">
        <f t="shared" si="11"/>
        <v/>
      </c>
      <c r="I166" s="18"/>
      <c r="J166" s="18"/>
      <c r="K166" s="18"/>
    </row>
    <row r="167" spans="1:11" x14ac:dyDescent="0.35">
      <c r="A167" s="18"/>
      <c r="B167" s="30"/>
      <c r="C167" s="30"/>
      <c r="D167" s="31"/>
      <c r="E167" s="32"/>
      <c r="F167" s="32"/>
      <c r="G167" s="33" t="str">
        <f t="shared" ca="1" si="10"/>
        <v/>
      </c>
      <c r="H167" s="34" t="str">
        <f t="shared" si="11"/>
        <v/>
      </c>
      <c r="I167" s="18"/>
      <c r="J167" s="18"/>
      <c r="K167" s="18"/>
    </row>
    <row r="168" spans="1:11" x14ac:dyDescent="0.35">
      <c r="A168" s="18"/>
      <c r="B168" s="30"/>
      <c r="C168" s="30"/>
      <c r="D168" s="31"/>
      <c r="E168" s="32"/>
      <c r="F168" s="32"/>
      <c r="G168" s="35" t="str">
        <f t="shared" ca="1" si="10"/>
        <v/>
      </c>
      <c r="H168" s="34" t="str">
        <f t="shared" si="11"/>
        <v/>
      </c>
      <c r="I168" s="18"/>
      <c r="J168" s="18"/>
      <c r="K168" s="18"/>
    </row>
    <row r="169" spans="1:11" x14ac:dyDescent="0.35">
      <c r="A169" s="18"/>
      <c r="B169" s="30"/>
      <c r="C169" s="30"/>
      <c r="D169" s="31"/>
      <c r="E169" s="32"/>
      <c r="F169" s="32"/>
      <c r="G169" s="33" t="str">
        <f t="shared" ca="1" si="10"/>
        <v/>
      </c>
      <c r="H169" s="34" t="str">
        <f t="shared" si="11"/>
        <v/>
      </c>
      <c r="I169" s="18"/>
      <c r="J169" s="18"/>
      <c r="K169" s="18"/>
    </row>
    <row r="170" spans="1:11" x14ac:dyDescent="0.35">
      <c r="A170" s="18"/>
      <c r="B170" s="30"/>
      <c r="C170" s="30"/>
      <c r="D170" s="31"/>
      <c r="E170" s="32"/>
      <c r="F170" s="32"/>
      <c r="G170" s="35" t="str">
        <f t="shared" ca="1" si="10"/>
        <v/>
      </c>
      <c r="H170" s="34" t="str">
        <f t="shared" si="11"/>
        <v/>
      </c>
      <c r="I170" s="18"/>
      <c r="J170" s="18"/>
      <c r="K170" s="18"/>
    </row>
    <row r="171" spans="1:11" x14ac:dyDescent="0.35">
      <c r="A171" s="18"/>
      <c r="B171" s="30"/>
      <c r="C171" s="30"/>
      <c r="D171" s="31"/>
      <c r="E171" s="32"/>
      <c r="F171" s="32"/>
      <c r="G171" s="33" t="str">
        <f t="shared" ca="1" si="10"/>
        <v/>
      </c>
      <c r="H171" s="34" t="str">
        <f t="shared" si="11"/>
        <v/>
      </c>
      <c r="I171" s="18"/>
      <c r="J171" s="18"/>
      <c r="K171" s="18"/>
    </row>
    <row r="172" spans="1:11" x14ac:dyDescent="0.35">
      <c r="A172" s="18"/>
      <c r="B172" s="30"/>
      <c r="C172" s="30"/>
      <c r="D172" s="31"/>
      <c r="E172" s="32"/>
      <c r="F172" s="32"/>
      <c r="G172" s="35" t="str">
        <f t="shared" ca="1" si="10"/>
        <v/>
      </c>
      <c r="H172" s="34" t="str">
        <f t="shared" si="11"/>
        <v/>
      </c>
      <c r="I172" s="18"/>
      <c r="J172" s="18"/>
      <c r="K172" s="18"/>
    </row>
    <row r="173" spans="1:11" x14ac:dyDescent="0.35">
      <c r="A173" s="18"/>
      <c r="B173" s="30"/>
      <c r="C173" s="30"/>
      <c r="D173" s="31"/>
      <c r="E173" s="32"/>
      <c r="F173" s="32"/>
      <c r="G173" s="33" t="str">
        <f t="shared" ca="1" si="10"/>
        <v/>
      </c>
      <c r="H173" s="34" t="str">
        <f t="shared" si="11"/>
        <v/>
      </c>
      <c r="I173" s="18"/>
      <c r="J173" s="18"/>
      <c r="K173" s="18"/>
    </row>
    <row r="174" spans="1:11" x14ac:dyDescent="0.35">
      <c r="A174" s="18"/>
      <c r="B174" s="30"/>
      <c r="C174" s="30"/>
      <c r="D174" s="31"/>
      <c r="E174" s="32"/>
      <c r="F174" s="32"/>
      <c r="G174" s="35" t="str">
        <f t="shared" ca="1" si="10"/>
        <v/>
      </c>
      <c r="H174" s="34" t="str">
        <f t="shared" si="11"/>
        <v/>
      </c>
      <c r="I174" s="18"/>
      <c r="J174" s="18"/>
      <c r="K174" s="18"/>
    </row>
    <row r="175" spans="1:11" x14ac:dyDescent="0.35">
      <c r="A175" s="18"/>
      <c r="B175" s="30"/>
      <c r="C175" s="30"/>
      <c r="D175" s="31"/>
      <c r="E175" s="32"/>
      <c r="F175" s="32"/>
      <c r="G175" s="33" t="str">
        <f t="shared" ca="1" si="10"/>
        <v/>
      </c>
      <c r="H175" s="34" t="str">
        <f t="shared" si="11"/>
        <v/>
      </c>
      <c r="I175" s="18"/>
      <c r="J175" s="18"/>
      <c r="K175" s="18"/>
    </row>
    <row r="176" spans="1:11" x14ac:dyDescent="0.35">
      <c r="A176" s="18"/>
      <c r="B176" s="30"/>
      <c r="C176" s="30"/>
      <c r="D176" s="31"/>
      <c r="E176" s="32"/>
      <c r="F176" s="32"/>
      <c r="G176" s="35" t="str">
        <f t="shared" ca="1" si="10"/>
        <v/>
      </c>
      <c r="H176" s="34" t="str">
        <f t="shared" si="11"/>
        <v/>
      </c>
      <c r="I176" s="18"/>
      <c r="J176" s="18"/>
      <c r="K176" s="18"/>
    </row>
    <row r="177" spans="1:11" x14ac:dyDescent="0.35">
      <c r="A177" s="18"/>
      <c r="B177" s="30"/>
      <c r="C177" s="30"/>
      <c r="D177" s="31"/>
      <c r="E177" s="32"/>
      <c r="F177" s="32"/>
      <c r="G177" s="33" t="str">
        <f t="shared" ca="1" si="10"/>
        <v/>
      </c>
      <c r="H177" s="34" t="str">
        <f t="shared" si="11"/>
        <v/>
      </c>
      <c r="I177" s="18"/>
      <c r="J177" s="18"/>
      <c r="K177" s="18"/>
    </row>
    <row r="178" spans="1:11" x14ac:dyDescent="0.35">
      <c r="A178" s="18"/>
      <c r="B178" s="30"/>
      <c r="C178" s="30"/>
      <c r="D178" s="31"/>
      <c r="E178" s="32"/>
      <c r="F178" s="32"/>
      <c r="G178" s="35" t="str">
        <f t="shared" ca="1" si="10"/>
        <v/>
      </c>
      <c r="H178" s="34" t="str">
        <f t="shared" si="11"/>
        <v/>
      </c>
      <c r="I178" s="18"/>
      <c r="J178" s="18"/>
      <c r="K178" s="18"/>
    </row>
    <row r="179" spans="1:11" x14ac:dyDescent="0.35">
      <c r="A179" s="18"/>
      <c r="B179" s="30"/>
      <c r="C179" s="30"/>
      <c r="D179" s="31"/>
      <c r="E179" s="32"/>
      <c r="F179" s="32"/>
      <c r="G179" s="33" t="str">
        <f t="shared" ca="1" si="10"/>
        <v/>
      </c>
      <c r="H179" s="34" t="str">
        <f t="shared" si="11"/>
        <v/>
      </c>
      <c r="I179" s="18"/>
      <c r="J179" s="18"/>
      <c r="K179" s="18"/>
    </row>
    <row r="180" spans="1:11" x14ac:dyDescent="0.35">
      <c r="A180" s="18"/>
      <c r="B180" s="30"/>
      <c r="C180" s="30"/>
      <c r="D180" s="31"/>
      <c r="E180" s="32"/>
      <c r="F180" s="32"/>
      <c r="G180" s="35" t="str">
        <f t="shared" ca="1" si="10"/>
        <v/>
      </c>
      <c r="H180" s="34" t="str">
        <f t="shared" si="11"/>
        <v/>
      </c>
      <c r="I180" s="18"/>
      <c r="J180" s="18"/>
      <c r="K180" s="18"/>
    </row>
    <row r="181" spans="1:11" x14ac:dyDescent="0.35">
      <c r="A181" s="18"/>
      <c r="B181" s="30"/>
      <c r="C181" s="30"/>
      <c r="D181" s="31"/>
      <c r="E181" s="32"/>
      <c r="F181" s="32"/>
      <c r="G181" s="33" t="str">
        <f t="shared" ca="1" si="10"/>
        <v/>
      </c>
      <c r="H181" s="34" t="str">
        <f t="shared" si="11"/>
        <v/>
      </c>
      <c r="I181" s="18"/>
      <c r="J181" s="18"/>
      <c r="K181" s="18"/>
    </row>
    <row r="182" spans="1:11" x14ac:dyDescent="0.35">
      <c r="A182" s="18"/>
      <c r="B182" s="30"/>
      <c r="C182" s="30"/>
      <c r="D182" s="31"/>
      <c r="E182" s="32"/>
      <c r="F182" s="32"/>
      <c r="G182" s="35" t="str">
        <f t="shared" ca="1" si="10"/>
        <v/>
      </c>
      <c r="H182" s="34" t="str">
        <f t="shared" si="11"/>
        <v/>
      </c>
      <c r="I182" s="18"/>
      <c r="J182" s="18"/>
      <c r="K182" s="18"/>
    </row>
    <row r="183" spans="1:11" x14ac:dyDescent="0.35">
      <c r="A183" s="18"/>
      <c r="B183" s="30"/>
      <c r="C183" s="30"/>
      <c r="D183" s="31"/>
      <c r="E183" s="32"/>
      <c r="F183" s="32"/>
      <c r="G183" s="33" t="str">
        <f t="shared" ca="1" si="10"/>
        <v/>
      </c>
      <c r="H183" s="34" t="str">
        <f t="shared" si="11"/>
        <v/>
      </c>
      <c r="I183" s="18"/>
      <c r="J183" s="18"/>
      <c r="K183" s="18"/>
    </row>
    <row r="184" spans="1:11" x14ac:dyDescent="0.35">
      <c r="A184" s="18"/>
      <c r="B184" s="30"/>
      <c r="C184" s="30"/>
      <c r="D184" s="31"/>
      <c r="E184" s="32"/>
      <c r="F184" s="32"/>
      <c r="G184" s="35" t="str">
        <f t="shared" ca="1" si="10"/>
        <v/>
      </c>
      <c r="H184" s="34" t="str">
        <f t="shared" si="11"/>
        <v/>
      </c>
      <c r="I184" s="18"/>
      <c r="J184" s="18"/>
      <c r="K184" s="18"/>
    </row>
    <row r="185" spans="1:11" x14ac:dyDescent="0.35">
      <c r="A185" s="18"/>
      <c r="B185" s="30"/>
      <c r="C185" s="30"/>
      <c r="D185" s="31"/>
      <c r="E185" s="32"/>
      <c r="F185" s="32"/>
      <c r="G185" s="33" t="str">
        <f t="shared" ca="1" si="10"/>
        <v/>
      </c>
      <c r="H185" s="34" t="str">
        <f t="shared" si="11"/>
        <v/>
      </c>
      <c r="I185" s="18"/>
      <c r="J185" s="18"/>
      <c r="K185" s="18"/>
    </row>
    <row r="186" spans="1:11" x14ac:dyDescent="0.35">
      <c r="A186" s="18"/>
      <c r="B186" s="30"/>
      <c r="C186" s="30"/>
      <c r="D186" s="31"/>
      <c r="E186" s="32"/>
      <c r="F186" s="32"/>
      <c r="G186" s="35" t="str">
        <f t="shared" ca="1" si="10"/>
        <v/>
      </c>
      <c r="H186" s="34" t="str">
        <f t="shared" si="11"/>
        <v/>
      </c>
      <c r="I186" s="18"/>
      <c r="J186" s="18"/>
      <c r="K186" s="18"/>
    </row>
    <row r="187" spans="1:11" x14ac:dyDescent="0.35">
      <c r="A187" s="18"/>
      <c r="B187" s="30"/>
      <c r="C187" s="30"/>
      <c r="D187" s="31"/>
      <c r="E187" s="32"/>
      <c r="F187" s="32"/>
      <c r="G187" s="33" t="str">
        <f t="shared" ca="1" si="10"/>
        <v/>
      </c>
      <c r="H187" s="34" t="str">
        <f t="shared" si="11"/>
        <v/>
      </c>
      <c r="I187" s="18"/>
      <c r="J187" s="18"/>
      <c r="K187" s="18"/>
    </row>
    <row r="188" spans="1:11" x14ac:dyDescent="0.35">
      <c r="A188" s="18"/>
      <c r="B188" s="30"/>
      <c r="C188" s="30"/>
      <c r="D188" s="31"/>
      <c r="E188" s="32"/>
      <c r="F188" s="32"/>
      <c r="G188" s="35" t="str">
        <f t="shared" ca="1" si="10"/>
        <v/>
      </c>
      <c r="H188" s="34" t="str">
        <f t="shared" si="11"/>
        <v/>
      </c>
      <c r="I188" s="18"/>
      <c r="J188" s="18"/>
      <c r="K188" s="18"/>
    </row>
    <row r="189" spans="1:11" x14ac:dyDescent="0.35">
      <c r="A189" s="18"/>
      <c r="B189" s="30"/>
      <c r="C189" s="30"/>
      <c r="D189" s="31"/>
      <c r="E189" s="32"/>
      <c r="F189" s="32"/>
      <c r="G189" s="33" t="str">
        <f t="shared" ca="1" si="10"/>
        <v/>
      </c>
      <c r="H189" s="34" t="str">
        <f t="shared" si="11"/>
        <v/>
      </c>
      <c r="I189" s="18"/>
      <c r="J189" s="18"/>
      <c r="K189" s="18"/>
    </row>
    <row r="190" spans="1:11" x14ac:dyDescent="0.35">
      <c r="A190" s="18"/>
      <c r="B190" s="30"/>
      <c r="C190" s="30"/>
      <c r="D190" s="31"/>
      <c r="E190" s="32"/>
      <c r="F190" s="32"/>
      <c r="G190" s="35" t="str">
        <f t="shared" ca="1" si="10"/>
        <v/>
      </c>
      <c r="H190" s="34" t="str">
        <f t="shared" si="11"/>
        <v/>
      </c>
      <c r="I190" s="18"/>
      <c r="J190" s="18"/>
      <c r="K190" s="18"/>
    </row>
    <row r="191" spans="1:11" x14ac:dyDescent="0.35">
      <c r="A191" s="18"/>
      <c r="B191" s="30"/>
      <c r="C191" s="30"/>
      <c r="D191" s="31"/>
      <c r="E191" s="32"/>
      <c r="F191" s="32"/>
      <c r="G191" s="33" t="str">
        <f t="shared" ca="1" si="10"/>
        <v/>
      </c>
      <c r="H191" s="34" t="str">
        <f t="shared" si="11"/>
        <v/>
      </c>
      <c r="I191" s="18"/>
      <c r="J191" s="18"/>
      <c r="K191" s="18"/>
    </row>
    <row r="192" spans="1:11" x14ac:dyDescent="0.35">
      <c r="A192" s="18"/>
      <c r="B192" s="30"/>
      <c r="C192" s="30"/>
      <c r="D192" s="31"/>
      <c r="E192" s="32"/>
      <c r="F192" s="32"/>
      <c r="G192" s="35" t="str">
        <f t="shared" ca="1" si="10"/>
        <v/>
      </c>
      <c r="H192" s="34" t="str">
        <f t="shared" si="11"/>
        <v/>
      </c>
      <c r="I192" s="18"/>
      <c r="J192" s="18"/>
      <c r="K192" s="18"/>
    </row>
    <row r="193" spans="1:11" x14ac:dyDescent="0.35">
      <c r="A193" s="18"/>
      <c r="B193" s="30"/>
      <c r="C193" s="30"/>
      <c r="D193" s="31"/>
      <c r="E193" s="32"/>
      <c r="F193" s="32"/>
      <c r="G193" s="33" t="str">
        <f t="shared" ca="1" si="10"/>
        <v/>
      </c>
      <c r="H193" s="34" t="str">
        <f t="shared" si="11"/>
        <v/>
      </c>
      <c r="I193" s="18"/>
      <c r="J193" s="18"/>
      <c r="K193" s="18"/>
    </row>
    <row r="194" spans="1:11" x14ac:dyDescent="0.35">
      <c r="A194" s="18"/>
      <c r="B194" s="30"/>
      <c r="C194" s="30"/>
      <c r="D194" s="31"/>
      <c r="E194" s="32"/>
      <c r="F194" s="32"/>
      <c r="G194" s="35" t="str">
        <f t="shared" ca="1" si="10"/>
        <v/>
      </c>
      <c r="H194" s="34" t="str">
        <f t="shared" si="11"/>
        <v/>
      </c>
      <c r="I194" s="18"/>
      <c r="J194" s="18"/>
      <c r="K194" s="18"/>
    </row>
    <row r="195" spans="1:11" x14ac:dyDescent="0.35">
      <c r="A195" s="18"/>
      <c r="B195" s="30"/>
      <c r="C195" s="30"/>
      <c r="D195" s="31"/>
      <c r="E195" s="32"/>
      <c r="F195" s="32"/>
      <c r="G195" s="33" t="str">
        <f t="shared" ref="G195:G226" ca="1" si="12">IF(F195="","",F195-TODAY())</f>
        <v/>
      </c>
      <c r="H195" s="34" t="str">
        <f t="shared" ref="H195:H226" si="13">IF(F195="","",IF(G195&lt;0,"EXPIRED",IF(G195&lt;=30,"EXPIRING SOON",IF(G195&lt;=90,"WATCH","OK"))))</f>
        <v/>
      </c>
      <c r="I195" s="18"/>
      <c r="J195" s="18"/>
      <c r="K195" s="18"/>
    </row>
    <row r="196" spans="1:11" x14ac:dyDescent="0.35">
      <c r="A196" s="18"/>
      <c r="B196" s="30"/>
      <c r="C196" s="30"/>
      <c r="D196" s="31"/>
      <c r="E196" s="32"/>
      <c r="F196" s="32"/>
      <c r="G196" s="35" t="str">
        <f t="shared" ca="1" si="12"/>
        <v/>
      </c>
      <c r="H196" s="34" t="str">
        <f t="shared" si="13"/>
        <v/>
      </c>
      <c r="I196" s="18"/>
      <c r="J196" s="18"/>
      <c r="K196" s="18"/>
    </row>
    <row r="197" spans="1:11" x14ac:dyDescent="0.35">
      <c r="A197" s="18"/>
      <c r="B197" s="30"/>
      <c r="C197" s="30"/>
      <c r="D197" s="31"/>
      <c r="E197" s="32"/>
      <c r="F197" s="32"/>
      <c r="G197" s="33" t="str">
        <f t="shared" ca="1" si="12"/>
        <v/>
      </c>
      <c r="H197" s="34" t="str">
        <f t="shared" si="13"/>
        <v/>
      </c>
      <c r="I197" s="18"/>
      <c r="J197" s="18"/>
      <c r="K197" s="18"/>
    </row>
    <row r="198" spans="1:11" x14ac:dyDescent="0.35">
      <c r="A198" s="18"/>
      <c r="B198" s="30"/>
      <c r="C198" s="30"/>
      <c r="D198" s="31"/>
      <c r="E198" s="32"/>
      <c r="F198" s="32"/>
      <c r="G198" s="35" t="str">
        <f t="shared" ca="1" si="12"/>
        <v/>
      </c>
      <c r="H198" s="34" t="str">
        <f t="shared" si="13"/>
        <v/>
      </c>
      <c r="I198" s="18"/>
      <c r="J198" s="18"/>
      <c r="K198" s="18"/>
    </row>
    <row r="199" spans="1:11" x14ac:dyDescent="0.35">
      <c r="A199" s="18"/>
      <c r="B199" s="30"/>
      <c r="C199" s="30"/>
      <c r="D199" s="31"/>
      <c r="E199" s="32"/>
      <c r="F199" s="32"/>
      <c r="G199" s="33" t="str">
        <f t="shared" ca="1" si="12"/>
        <v/>
      </c>
      <c r="H199" s="34" t="str">
        <f t="shared" si="13"/>
        <v/>
      </c>
      <c r="I199" s="18"/>
      <c r="J199" s="18"/>
      <c r="K199" s="18"/>
    </row>
    <row r="200" spans="1:11" x14ac:dyDescent="0.35">
      <c r="A200" s="18"/>
      <c r="B200" s="30"/>
      <c r="C200" s="30"/>
      <c r="D200" s="31"/>
      <c r="E200" s="32"/>
      <c r="F200" s="32"/>
      <c r="G200" s="35" t="str">
        <f t="shared" ca="1" si="12"/>
        <v/>
      </c>
      <c r="H200" s="34" t="str">
        <f t="shared" si="13"/>
        <v/>
      </c>
      <c r="I200" s="18"/>
      <c r="J200" s="18"/>
      <c r="K200" s="18"/>
    </row>
    <row r="201" spans="1:11" x14ac:dyDescent="0.35">
      <c r="A201" s="18"/>
      <c r="B201" s="30"/>
      <c r="C201" s="30"/>
      <c r="D201" s="31"/>
      <c r="E201" s="32"/>
      <c r="F201" s="32"/>
      <c r="G201" s="33" t="str">
        <f t="shared" ca="1" si="12"/>
        <v/>
      </c>
      <c r="H201" s="34" t="str">
        <f t="shared" si="13"/>
        <v/>
      </c>
      <c r="I201" s="18"/>
      <c r="J201" s="18"/>
      <c r="K201" s="18"/>
    </row>
    <row r="202" spans="1:11" x14ac:dyDescent="0.35">
      <c r="A202" s="18"/>
      <c r="B202" s="30"/>
      <c r="C202" s="30"/>
      <c r="D202" s="31"/>
      <c r="E202" s="32"/>
      <c r="F202" s="32"/>
      <c r="G202" s="35" t="str">
        <f t="shared" ca="1" si="12"/>
        <v/>
      </c>
      <c r="H202" s="34" t="str">
        <f t="shared" si="13"/>
        <v/>
      </c>
      <c r="I202" s="18"/>
      <c r="J202" s="18"/>
      <c r="K202" s="18"/>
    </row>
    <row r="204" spans="1:11" ht="15" customHeight="1" x14ac:dyDescent="0.35">
      <c r="A204" s="1" t="s">
        <v>380</v>
      </c>
      <c r="B204" s="1"/>
      <c r="C204" s="1"/>
      <c r="D204" s="1"/>
      <c r="E204" s="1"/>
      <c r="F204" s="1"/>
      <c r="G204" s="1"/>
      <c r="H204" s="1"/>
      <c r="I204" s="1"/>
      <c r="J204" s="1"/>
      <c r="K204" s="1"/>
    </row>
  </sheetData>
  <mergeCells count="2">
    <mergeCell ref="A1:K1"/>
    <mergeCell ref="A204:K204"/>
  </mergeCells>
  <conditionalFormatting sqref="H3:H202">
    <cfRule type="cellIs" dxfId="3" priority="2" operator="equal">
      <formula>"EXPIRED"</formula>
    </cfRule>
    <cfRule type="cellIs" dxfId="2" priority="3" operator="equal">
      <formula>"EXPIRING SOON"</formula>
    </cfRule>
    <cfRule type="cellIs" dxfId="1" priority="4" operator="equal">
      <formula>"WATCH"</formula>
    </cfRule>
    <cfRule type="cellIs" dxfId="0" priority="5" operator="equal">
      <formula>"OK"</formula>
    </cfRule>
  </conditionalFormatting>
  <pageMargins left="0.75" right="0.75" top="1" bottom="1"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88888"/>
  </sheetPr>
  <dimension ref="A1:B22"/>
  <sheetViews>
    <sheetView showGridLines="0" topLeftCell="A45" zoomScaleNormal="100" workbookViewId="0">
      <selection sqref="A1:B1"/>
    </sheetView>
  </sheetViews>
  <sheetFormatPr defaultColWidth="8.6328125" defaultRowHeight="14.5" x14ac:dyDescent="0.35"/>
  <cols>
    <col min="1" max="1" width="4" customWidth="1"/>
    <col min="2" max="2" width="100" customWidth="1"/>
  </cols>
  <sheetData>
    <row r="1" spans="1:2" ht="25.5" customHeight="1" x14ac:dyDescent="0.35">
      <c r="A1" s="6" t="s">
        <v>381</v>
      </c>
      <c r="B1" s="6"/>
    </row>
    <row r="3" spans="1:2" x14ac:dyDescent="0.35">
      <c r="B3" s="17" t="s">
        <v>382</v>
      </c>
    </row>
    <row r="4" spans="1:2" ht="39.75" customHeight="1" x14ac:dyDescent="0.35">
      <c r="B4" s="36" t="s">
        <v>383</v>
      </c>
    </row>
    <row r="6" spans="1:2" x14ac:dyDescent="0.35">
      <c r="B6" s="17" t="s">
        <v>384</v>
      </c>
    </row>
    <row r="7" spans="1:2" ht="39.75" customHeight="1" x14ac:dyDescent="0.35">
      <c r="B7" s="36" t="s">
        <v>385</v>
      </c>
    </row>
    <row r="9" spans="1:2" x14ac:dyDescent="0.35">
      <c r="B9" s="17" t="s">
        <v>386</v>
      </c>
    </row>
    <row r="10" spans="1:2" ht="159.75" customHeight="1" x14ac:dyDescent="0.35">
      <c r="B10" s="36" t="s">
        <v>387</v>
      </c>
    </row>
    <row r="12" spans="1:2" x14ac:dyDescent="0.35">
      <c r="B12" s="17" t="s">
        <v>388</v>
      </c>
    </row>
    <row r="13" spans="1:2" ht="127.5" customHeight="1" x14ac:dyDescent="0.35">
      <c r="B13" s="36" t="s">
        <v>389</v>
      </c>
    </row>
    <row r="15" spans="1:2" x14ac:dyDescent="0.35">
      <c r="B15" s="17" t="s">
        <v>390</v>
      </c>
    </row>
    <row r="16" spans="1:2" ht="39.75" customHeight="1" x14ac:dyDescent="0.35">
      <c r="B16" s="36" t="s">
        <v>391</v>
      </c>
    </row>
    <row r="18" spans="2:2" x14ac:dyDescent="0.35">
      <c r="B18" s="17" t="s">
        <v>392</v>
      </c>
    </row>
    <row r="19" spans="2:2" ht="39.75" customHeight="1" x14ac:dyDescent="0.35">
      <c r="B19" s="36" t="s">
        <v>393</v>
      </c>
    </row>
    <row r="21" spans="2:2" x14ac:dyDescent="0.35">
      <c r="B21" s="17" t="s">
        <v>394</v>
      </c>
    </row>
    <row r="22" spans="2:2" ht="39.75" customHeight="1" x14ac:dyDescent="0.35">
      <c r="B22" s="36" t="s">
        <v>395</v>
      </c>
    </row>
  </sheetData>
  <mergeCells count="1">
    <mergeCell ref="A1:B1"/>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55555"/>
  </sheetPr>
  <dimension ref="A1:G15"/>
  <sheetViews>
    <sheetView showGridLines="0" zoomScaleNormal="100" workbookViewId="0">
      <selection activeCell="F11" sqref="F11"/>
    </sheetView>
  </sheetViews>
  <sheetFormatPr defaultColWidth="8.6328125" defaultRowHeight="14.5" x14ac:dyDescent="0.35"/>
  <cols>
    <col min="1" max="1" width="30" style="38" customWidth="1"/>
    <col min="2" max="2" width="14" style="38" customWidth="1"/>
    <col min="3" max="3" width="50" style="38" customWidth="1"/>
    <col min="4" max="4" width="8.6328125" style="38"/>
    <col min="5" max="5" width="18" style="38" customWidth="1"/>
    <col min="6" max="6" width="8.6328125" style="38"/>
    <col min="7" max="7" width="18" style="38" customWidth="1"/>
    <col min="8" max="16384" width="8.6328125" style="38"/>
  </cols>
  <sheetData>
    <row r="1" spans="1:7" ht="24" customHeight="1" x14ac:dyDescent="0.35">
      <c r="A1" s="37" t="s">
        <v>21</v>
      </c>
      <c r="B1" s="37"/>
      <c r="C1" s="37"/>
    </row>
    <row r="3" spans="1:7" x14ac:dyDescent="0.35">
      <c r="A3" s="39" t="s">
        <v>22</v>
      </c>
      <c r="E3" s="39" t="s">
        <v>23</v>
      </c>
      <c r="G3" s="39" t="s">
        <v>24</v>
      </c>
    </row>
    <row r="4" spans="1:7" x14ac:dyDescent="0.35">
      <c r="A4" s="40" t="s">
        <v>25</v>
      </c>
      <c r="B4" s="41">
        <v>0.5</v>
      </c>
      <c r="C4" s="42" t="s">
        <v>26</v>
      </c>
      <c r="E4" s="73" t="s">
        <v>27</v>
      </c>
      <c r="G4" s="43" t="s">
        <v>28</v>
      </c>
    </row>
    <row r="5" spans="1:7" x14ac:dyDescent="0.35">
      <c r="A5" s="40" t="s">
        <v>29</v>
      </c>
      <c r="B5" s="41">
        <v>3</v>
      </c>
      <c r="C5" s="42" t="s">
        <v>30</v>
      </c>
      <c r="E5" s="43" t="s">
        <v>31</v>
      </c>
      <c r="G5" s="43" t="s">
        <v>32</v>
      </c>
    </row>
    <row r="6" spans="1:7" x14ac:dyDescent="0.35">
      <c r="A6" s="40" t="s">
        <v>33</v>
      </c>
      <c r="B6" s="41">
        <v>1</v>
      </c>
      <c r="C6" s="42" t="s">
        <v>34</v>
      </c>
      <c r="E6" s="43" t="s">
        <v>35</v>
      </c>
      <c r="G6" s="43" t="s">
        <v>36</v>
      </c>
    </row>
    <row r="7" spans="1:7" ht="24" x14ac:dyDescent="0.35">
      <c r="A7" s="40" t="s">
        <v>37</v>
      </c>
      <c r="B7" s="41">
        <v>3</v>
      </c>
      <c r="C7" s="42" t="s">
        <v>38</v>
      </c>
      <c r="E7" s="43" t="s">
        <v>39</v>
      </c>
      <c r="G7" s="43" t="s">
        <v>40</v>
      </c>
    </row>
    <row r="8" spans="1:7" x14ac:dyDescent="0.35">
      <c r="E8" s="43" t="s">
        <v>41</v>
      </c>
    </row>
    <row r="9" spans="1:7" x14ac:dyDescent="0.35">
      <c r="E9" s="43" t="s">
        <v>42</v>
      </c>
    </row>
    <row r="10" spans="1:7" x14ac:dyDescent="0.35">
      <c r="A10" s="39" t="s">
        <v>43</v>
      </c>
      <c r="E10" s="43" t="s">
        <v>44</v>
      </c>
    </row>
    <row r="11" spans="1:7" ht="27.75" customHeight="1" x14ac:dyDescent="0.35">
      <c r="A11" s="44" t="s">
        <v>45</v>
      </c>
      <c r="B11" s="44"/>
      <c r="C11" s="44"/>
      <c r="E11" s="43" t="s">
        <v>46</v>
      </c>
    </row>
    <row r="12" spans="1:7" ht="27.75" customHeight="1" x14ac:dyDescent="0.35">
      <c r="A12" s="44" t="s">
        <v>47</v>
      </c>
      <c r="B12" s="44"/>
      <c r="C12" s="44"/>
      <c r="E12" s="43" t="s">
        <v>48</v>
      </c>
    </row>
    <row r="13" spans="1:7" ht="27.75" customHeight="1" x14ac:dyDescent="0.35">
      <c r="A13" s="44" t="s">
        <v>49</v>
      </c>
      <c r="B13" s="44"/>
      <c r="C13" s="44"/>
      <c r="E13" s="43" t="s">
        <v>50</v>
      </c>
    </row>
    <row r="14" spans="1:7" x14ac:dyDescent="0.35">
      <c r="E14" s="43" t="s">
        <v>51</v>
      </c>
    </row>
    <row r="15" spans="1:7" x14ac:dyDescent="0.35">
      <c r="E15" s="43" t="s">
        <v>52</v>
      </c>
    </row>
  </sheetData>
  <mergeCells count="4">
    <mergeCell ref="A1:C1"/>
    <mergeCell ref="A11:C11"/>
    <mergeCell ref="A12:C12"/>
    <mergeCell ref="A13:C13"/>
  </mergeCells>
  <pageMargins left="0.75" right="0.75" top="1" bottom="1"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08A3C"/>
  </sheetPr>
  <dimension ref="A1:N20"/>
  <sheetViews>
    <sheetView showGridLines="0" zoomScaleNormal="100" workbookViewId="0">
      <pane xSplit="1" ySplit="4" topLeftCell="B5" activePane="bottomRight" state="frozen"/>
      <selection pane="topRight" activeCell="B1" sqref="B1"/>
      <selection pane="bottomLeft" activeCell="A5" sqref="A5"/>
      <selection pane="bottomRight" activeCell="D9" sqref="D9"/>
    </sheetView>
  </sheetViews>
  <sheetFormatPr defaultColWidth="8.6328125" defaultRowHeight="14.5" x14ac:dyDescent="0.35"/>
  <cols>
    <col min="1" max="1" width="36" style="38" customWidth="1"/>
    <col min="2" max="14" width="12" style="38" customWidth="1"/>
    <col min="15" max="16384" width="8.6328125" style="38"/>
  </cols>
  <sheetData>
    <row r="1" spans="1:14" ht="25.5" customHeight="1" x14ac:dyDescent="0.35">
      <c r="A1" s="51" t="str">
        <f>Facility_Name &amp; "  —  PHARMACY INVENTORY MANAGEMENT DASHBOARD"</f>
        <v>MAMFE   —  PHARMACY INVENTORY MANAGEMENT DASHBOARD</v>
      </c>
      <c r="B1" s="51"/>
      <c r="C1" s="51"/>
      <c r="D1" s="51"/>
      <c r="E1" s="51"/>
      <c r="F1" s="51"/>
      <c r="G1" s="51"/>
      <c r="H1" s="51"/>
      <c r="I1" s="51"/>
      <c r="J1" s="51"/>
      <c r="K1" s="51"/>
      <c r="L1" s="51"/>
      <c r="M1" s="51"/>
      <c r="N1" s="51"/>
    </row>
    <row r="2" spans="1:14" ht="18" customHeight="1" x14ac:dyDescent="0.35">
      <c r="A2" s="52" t="str">
        <f ca="1">"Reference Year: 2026  |  Country: Cameroon  |  Generated: " &amp; TEXT(TODAY(),"DD MMM YYYY")</f>
        <v>Reference Year: 2026  |  Country: Cameroon  |  Generated: 18 May 2026</v>
      </c>
      <c r="B2" s="52"/>
      <c r="C2" s="52"/>
      <c r="D2" s="52"/>
      <c r="E2" s="52"/>
      <c r="F2" s="52"/>
      <c r="G2" s="52"/>
      <c r="H2" s="52"/>
      <c r="I2" s="52"/>
      <c r="J2" s="52"/>
      <c r="K2" s="52"/>
      <c r="L2" s="52"/>
      <c r="M2" s="52"/>
      <c r="N2" s="52"/>
    </row>
    <row r="4" spans="1:14" ht="21.75" customHeight="1" x14ac:dyDescent="0.35">
      <c r="A4" s="45" t="s">
        <v>53</v>
      </c>
      <c r="B4" s="45" t="s">
        <v>27</v>
      </c>
      <c r="C4" s="45" t="s">
        <v>31</v>
      </c>
      <c r="D4" s="45" t="s">
        <v>35</v>
      </c>
      <c r="E4" s="45" t="s">
        <v>39</v>
      </c>
      <c r="F4" s="45" t="s">
        <v>41</v>
      </c>
      <c r="G4" s="45" t="s">
        <v>42</v>
      </c>
      <c r="H4" s="45" t="s">
        <v>44</v>
      </c>
      <c r="I4" s="45" t="s">
        <v>46</v>
      </c>
      <c r="J4" s="45" t="s">
        <v>48</v>
      </c>
      <c r="K4" s="45" t="s">
        <v>50</v>
      </c>
      <c r="L4" s="45" t="s">
        <v>51</v>
      </c>
      <c r="M4" s="45" t="s">
        <v>52</v>
      </c>
      <c r="N4" s="46" t="s">
        <v>54</v>
      </c>
    </row>
    <row r="5" spans="1:14" x14ac:dyDescent="0.35">
      <c r="A5" s="47" t="s">
        <v>55</v>
      </c>
      <c r="B5" s="53">
        <f>SUM(JAN_26!L3:L302)</f>
        <v>3704614</v>
      </c>
      <c r="C5" s="53">
        <f>SUM(FEB_26!L3:L302)</f>
        <v>3703114</v>
      </c>
      <c r="D5" s="53">
        <f>SUM(MAR_26!L3:L302)</f>
        <v>3703114</v>
      </c>
      <c r="E5" s="53">
        <f>SUM(APR_26!L3:L302)</f>
        <v>3703114</v>
      </c>
      <c r="F5" s="53">
        <f>SUM(MAY_26!L3:L302)</f>
        <v>3703114</v>
      </c>
      <c r="G5" s="53">
        <f>SUM(JUN_26!L3:L302)</f>
        <v>3703114</v>
      </c>
      <c r="H5" s="53">
        <f>SUM(JUL_26!L3:L302)</f>
        <v>3703114</v>
      </c>
      <c r="I5" s="53">
        <f>SUM(AUG_26!L3:L302)</f>
        <v>3703114</v>
      </c>
      <c r="J5" s="53">
        <f>SUM(SEP_26!L3:L302)</f>
        <v>3703114</v>
      </c>
      <c r="K5" s="53">
        <f>SUM(OCT_26!L3:L302)</f>
        <v>3703114</v>
      </c>
      <c r="L5" s="53">
        <f>SUM(NOV_26!L3:L302)</f>
        <v>3703114</v>
      </c>
      <c r="M5" s="53">
        <f>SUM(DEC_26!L3:L302)</f>
        <v>3703114</v>
      </c>
      <c r="N5" s="54">
        <f t="shared" ref="N5:N12" si="0">SUM(B5:M5)</f>
        <v>44438868</v>
      </c>
    </row>
    <row r="6" spans="1:14" x14ac:dyDescent="0.35">
      <c r="A6" s="48" t="s">
        <v>56</v>
      </c>
      <c r="B6" s="55">
        <f>SUM(JAN_26!I3:I302)</f>
        <v>623952</v>
      </c>
      <c r="C6" s="55">
        <f>SUM(FEB_26!I3:I302)</f>
        <v>21000</v>
      </c>
      <c r="D6" s="55">
        <f>SUM(MAR_26!I3:I302)</f>
        <v>0</v>
      </c>
      <c r="E6" s="55">
        <f>SUM(APR_26!I3:I302)</f>
        <v>0</v>
      </c>
      <c r="F6" s="55">
        <f>SUM(MAY_26!I3:I302)</f>
        <v>0</v>
      </c>
      <c r="G6" s="55">
        <f>SUM(JUN_26!I3:I302)</f>
        <v>0</v>
      </c>
      <c r="H6" s="55">
        <f>SUM(JUL_26!I3:I302)</f>
        <v>0</v>
      </c>
      <c r="I6" s="55">
        <f>SUM(AUG_26!I3:I302)</f>
        <v>0</v>
      </c>
      <c r="J6" s="55">
        <f>SUM(SEP_26!I3:I302)</f>
        <v>0</v>
      </c>
      <c r="K6" s="55">
        <f>SUM(OCT_26!I3:I302)</f>
        <v>0</v>
      </c>
      <c r="L6" s="55">
        <f>SUM(NOV_26!I3:I302)</f>
        <v>0</v>
      </c>
      <c r="M6" s="55">
        <f>SUM(DEC_26!I3:I302)</f>
        <v>0</v>
      </c>
      <c r="N6" s="54">
        <f t="shared" si="0"/>
        <v>644952</v>
      </c>
    </row>
    <row r="7" spans="1:14" x14ac:dyDescent="0.35">
      <c r="A7" s="47" t="s">
        <v>57</v>
      </c>
      <c r="B7" s="53">
        <f>SUM(JAN_26!H3:H302)</f>
        <v>1012155</v>
      </c>
      <c r="C7" s="53">
        <f>SUM(FEB_26!H3:H302)</f>
        <v>100</v>
      </c>
      <c r="D7" s="53">
        <f>SUM(MAR_26!H3:H302)</f>
        <v>0</v>
      </c>
      <c r="E7" s="53">
        <f>SUM(APR_26!H3:H302)</f>
        <v>0</v>
      </c>
      <c r="F7" s="53">
        <f>SUM(MAY_26!H3:H302)</f>
        <v>0</v>
      </c>
      <c r="G7" s="53">
        <f>SUM(JUN_26!H3:H302)</f>
        <v>0</v>
      </c>
      <c r="H7" s="53">
        <f>SUM(JUL_26!H3:H302)</f>
        <v>0</v>
      </c>
      <c r="I7" s="53">
        <f>SUM(AUG_26!H3:H302)</f>
        <v>0</v>
      </c>
      <c r="J7" s="53">
        <f>SUM(SEP_26!H3:H302)</f>
        <v>0</v>
      </c>
      <c r="K7" s="53">
        <f>SUM(OCT_26!H3:H302)</f>
        <v>0</v>
      </c>
      <c r="L7" s="53">
        <f>SUM(NOV_26!H3:H302)</f>
        <v>0</v>
      </c>
      <c r="M7" s="53">
        <f>SUM(DEC_26!H3:H302)</f>
        <v>0</v>
      </c>
      <c r="N7" s="54">
        <f t="shared" si="0"/>
        <v>1012255</v>
      </c>
    </row>
    <row r="8" spans="1:14" x14ac:dyDescent="0.35">
      <c r="A8" s="48" t="s">
        <v>58</v>
      </c>
      <c r="B8" s="55">
        <f>SUMIF(JAN_26!J3:J302,"&lt;&gt;")</f>
        <v>985405</v>
      </c>
      <c r="C8" s="55">
        <f>SUMIF(FEB_26!J3:J302,"&lt;&gt;")</f>
        <v>-20900</v>
      </c>
      <c r="D8" s="55">
        <f>SUMIF(MAR_26!J3:J302,"&lt;&gt;")</f>
        <v>0</v>
      </c>
      <c r="E8" s="55">
        <f>SUMIF(APR_26!J3:J302,"&lt;&gt;")</f>
        <v>0</v>
      </c>
      <c r="F8" s="55">
        <f>SUMIF(MAY_26!J3:J302,"&lt;&gt;")</f>
        <v>0</v>
      </c>
      <c r="G8" s="55">
        <f>SUMIF(JUN_26!J3:J302,"&lt;&gt;")</f>
        <v>0</v>
      </c>
      <c r="H8" s="55">
        <f>SUMIF(JUL_26!J3:J302,"&lt;&gt;")</f>
        <v>0</v>
      </c>
      <c r="I8" s="55">
        <f>SUMIF(AUG_26!J3:J302,"&lt;&gt;")</f>
        <v>0</v>
      </c>
      <c r="J8" s="55">
        <f>SUMIF(SEP_26!J3:J302,"&lt;&gt;")</f>
        <v>0</v>
      </c>
      <c r="K8" s="55">
        <f>SUMIF(OCT_26!J3:J302,"&lt;&gt;")</f>
        <v>0</v>
      </c>
      <c r="L8" s="55">
        <f>SUMIF(NOV_26!J3:J302,"&lt;&gt;")</f>
        <v>0</v>
      </c>
      <c r="M8" s="55">
        <f>SUMIF(DEC_26!J3:J302,"&lt;&gt;")</f>
        <v>0</v>
      </c>
      <c r="N8" s="54">
        <f t="shared" si="0"/>
        <v>964505</v>
      </c>
    </row>
    <row r="9" spans="1:14" x14ac:dyDescent="0.35">
      <c r="A9" s="47" t="s">
        <v>59</v>
      </c>
      <c r="B9" s="56">
        <f>COUNTIF(JAN_26!R3:R302,"STOCKOUT")</f>
        <v>162</v>
      </c>
      <c r="C9" s="56">
        <f>COUNTIF(FEB_26!R3:R302,"STOCKOUT")</f>
        <v>162</v>
      </c>
      <c r="D9" s="56">
        <f>COUNTIF(MAR_26!R3:R302,"STOCKOUT")</f>
        <v>162</v>
      </c>
      <c r="E9" s="56">
        <f>COUNTIF(APR_26!R3:R302,"STOCKOUT")</f>
        <v>162</v>
      </c>
      <c r="F9" s="56">
        <f>COUNTIF(MAY_26!R3:R302,"STOCKOUT")</f>
        <v>162</v>
      </c>
      <c r="G9" s="56">
        <f>COUNTIF(JUN_26!R3:R302,"STOCKOUT")</f>
        <v>162</v>
      </c>
      <c r="H9" s="56">
        <f>COUNTIF(JUL_26!R3:R302,"STOCKOUT")</f>
        <v>162</v>
      </c>
      <c r="I9" s="56">
        <f>COUNTIF(AUG_26!R3:R302,"STOCKOUT")</f>
        <v>162</v>
      </c>
      <c r="J9" s="56">
        <f>COUNTIF(SEP_26!R3:R302,"STOCKOUT")</f>
        <v>162</v>
      </c>
      <c r="K9" s="56">
        <f>COUNTIF(OCT_26!R3:R302,"STOCKOUT")</f>
        <v>162</v>
      </c>
      <c r="L9" s="56">
        <f>COUNTIF(NOV_26!R3:R302,"STOCKOUT")</f>
        <v>162</v>
      </c>
      <c r="M9" s="56">
        <f>COUNTIF(DEC_26!R3:R302,"STOCKOUT")</f>
        <v>162</v>
      </c>
      <c r="N9" s="57">
        <f t="shared" si="0"/>
        <v>1944</v>
      </c>
    </row>
    <row r="10" spans="1:14" x14ac:dyDescent="0.35">
      <c r="A10" s="48" t="s">
        <v>60</v>
      </c>
      <c r="B10" s="58">
        <f>COUNTIF(JAN_26!R3:R302,"LOW STOCK")</f>
        <v>10</v>
      </c>
      <c r="C10" s="58">
        <f>COUNTIF(FEB_26!R3:R302,"LOW STOCK")</f>
        <v>7</v>
      </c>
      <c r="D10" s="58">
        <f>COUNTIF(MAR_26!R3:R302,"LOW STOCK")</f>
        <v>7</v>
      </c>
      <c r="E10" s="58">
        <f>COUNTIF(APR_26!R3:R302,"LOW STOCK")</f>
        <v>1</v>
      </c>
      <c r="F10" s="58">
        <f>COUNTIF(MAY_26!R3:R302,"LOW STOCK")</f>
        <v>0</v>
      </c>
      <c r="G10" s="58">
        <f>COUNTIF(JUN_26!R3:R302,"LOW STOCK")</f>
        <v>0</v>
      </c>
      <c r="H10" s="58">
        <f>COUNTIF(JUL_26!R3:R302,"LOW STOCK")</f>
        <v>0</v>
      </c>
      <c r="I10" s="58">
        <f>COUNTIF(AUG_26!R3:R302,"LOW STOCK")</f>
        <v>0</v>
      </c>
      <c r="J10" s="58">
        <f>COUNTIF(SEP_26!R3:R302,"LOW STOCK")</f>
        <v>0</v>
      </c>
      <c r="K10" s="58">
        <f>COUNTIF(OCT_26!R3:R302,"LOW STOCK")</f>
        <v>0</v>
      </c>
      <c r="L10" s="58">
        <f>COUNTIF(NOV_26!R3:R302,"LOW STOCK")</f>
        <v>0</v>
      </c>
      <c r="M10" s="58">
        <f>COUNTIF(DEC_26!R3:R302,"LOW STOCK")</f>
        <v>0</v>
      </c>
      <c r="N10" s="57">
        <f t="shared" si="0"/>
        <v>25</v>
      </c>
    </row>
    <row r="11" spans="1:14" x14ac:dyDescent="0.35">
      <c r="A11" s="47" t="s">
        <v>61</v>
      </c>
      <c r="B11" s="56">
        <f>COUNTIF(JAN_26!R3:R302,"ADEQUATE")</f>
        <v>8</v>
      </c>
      <c r="C11" s="56">
        <f>COUNTIF(FEB_26!R3:R302,"ADEQUATE")</f>
        <v>5</v>
      </c>
      <c r="D11" s="56">
        <f>COUNTIF(MAR_26!R3:R302,"ADEQUATE")</f>
        <v>3</v>
      </c>
      <c r="E11" s="56">
        <f>COUNTIF(APR_26!R3:R302,"ADEQUATE")</f>
        <v>0</v>
      </c>
      <c r="F11" s="56">
        <f>COUNTIF(MAY_26!R3:R302,"ADEQUATE")</f>
        <v>0</v>
      </c>
      <c r="G11" s="56">
        <f>COUNTIF(JUN_26!R3:R302,"ADEQUATE")</f>
        <v>0</v>
      </c>
      <c r="H11" s="56">
        <f>COUNTIF(JUL_26!R3:R302,"ADEQUATE")</f>
        <v>0</v>
      </c>
      <c r="I11" s="56">
        <f>COUNTIF(AUG_26!R3:R302,"ADEQUATE")</f>
        <v>0</v>
      </c>
      <c r="J11" s="56">
        <f>COUNTIF(SEP_26!R3:R302,"ADEQUATE")</f>
        <v>0</v>
      </c>
      <c r="K11" s="56">
        <f>COUNTIF(OCT_26!R3:R302,"ADEQUATE")</f>
        <v>0</v>
      </c>
      <c r="L11" s="56">
        <f>COUNTIF(NOV_26!R3:R302,"ADEQUATE")</f>
        <v>0</v>
      </c>
      <c r="M11" s="56">
        <f>COUNTIF(DEC_26!R3:R302,"ADEQUATE")</f>
        <v>0</v>
      </c>
      <c r="N11" s="57">
        <f t="shared" si="0"/>
        <v>16</v>
      </c>
    </row>
    <row r="12" spans="1:14" x14ac:dyDescent="0.35">
      <c r="A12" s="48" t="s">
        <v>62</v>
      </c>
      <c r="B12" s="58">
        <f>COUNTIF(JAN_26!R3:R302,"OVERSTOCK")</f>
        <v>66</v>
      </c>
      <c r="C12" s="58">
        <f>COUNTIF(FEB_26!R3:R302,"OVERSTOCK")</f>
        <v>72</v>
      </c>
      <c r="D12" s="58">
        <f>COUNTIF(MAR_26!R3:R302,"OVERSTOCK")</f>
        <v>74</v>
      </c>
      <c r="E12" s="58">
        <f>COUNTIF(APR_26!R3:R302,"OVERSTOCK")</f>
        <v>83</v>
      </c>
      <c r="F12" s="58">
        <f>COUNTIF(MAY_26!R3:R302,"OVERSTOCK")</f>
        <v>84</v>
      </c>
      <c r="G12" s="58">
        <f>COUNTIF(JUN_26!R3:R302,"OVERSTOCK")</f>
        <v>84</v>
      </c>
      <c r="H12" s="58">
        <f>COUNTIF(JUL_26!R3:R302,"OVERSTOCK")</f>
        <v>84</v>
      </c>
      <c r="I12" s="58">
        <f>COUNTIF(AUG_26!R3:R302,"OVERSTOCK")</f>
        <v>84</v>
      </c>
      <c r="J12" s="58">
        <f>COUNTIF(SEP_26!R3:R302,"OVERSTOCK")</f>
        <v>84</v>
      </c>
      <c r="K12" s="58">
        <f>COUNTIF(OCT_26!R3:R302,"OVERSTOCK")</f>
        <v>84</v>
      </c>
      <c r="L12" s="58">
        <f>COUNTIF(NOV_26!R3:R302,"OVERSTOCK")</f>
        <v>84</v>
      </c>
      <c r="M12" s="58">
        <f>COUNTIF(DEC_26!R3:R302,"OVERSTOCK")</f>
        <v>84</v>
      </c>
      <c r="N12" s="57">
        <f t="shared" si="0"/>
        <v>967</v>
      </c>
    </row>
    <row r="13" spans="1:14" x14ac:dyDescent="0.35">
      <c r="A13" s="47" t="s">
        <v>63</v>
      </c>
      <c r="B13" s="56">
        <f>COUNTIF(JAN_26!A3:A302,"?*")</f>
        <v>246</v>
      </c>
      <c r="C13" s="56">
        <f>COUNTIF(FEB_26!A3:A302,"?*")</f>
        <v>246</v>
      </c>
      <c r="D13" s="56">
        <f>COUNTIF(MAR_26!A3:A302,"?*")</f>
        <v>246</v>
      </c>
      <c r="E13" s="56">
        <f>COUNTIF(APR_26!A3:A302,"?*")</f>
        <v>246</v>
      </c>
      <c r="F13" s="56">
        <f>COUNTIF(MAY_26!A3:A302,"?*")</f>
        <v>246</v>
      </c>
      <c r="G13" s="56">
        <f>COUNTIF(JUN_26!A3:A302,"?*")</f>
        <v>246</v>
      </c>
      <c r="H13" s="56">
        <f>COUNTIF(JUL_26!A3:A302,"?*")</f>
        <v>246</v>
      </c>
      <c r="I13" s="56">
        <f>COUNTIF(AUG_26!A3:A302,"?*")</f>
        <v>246</v>
      </c>
      <c r="J13" s="56">
        <f>COUNTIF(SEP_26!A3:A302,"?*")</f>
        <v>246</v>
      </c>
      <c r="K13" s="56">
        <f>COUNTIF(OCT_26!A3:A302,"?*")</f>
        <v>246</v>
      </c>
      <c r="L13" s="56">
        <f>COUNTIF(NOV_26!A3:A302,"?*")</f>
        <v>246</v>
      </c>
      <c r="M13" s="56">
        <f>COUNTIF(DEC_26!A3:A302,"?*")</f>
        <v>246</v>
      </c>
      <c r="N13" s="57">
        <f>ROUND(AVERAGE(B13:M13),0)</f>
        <v>246</v>
      </c>
    </row>
    <row r="16" spans="1:14" x14ac:dyDescent="0.35">
      <c r="A16" s="49" t="s">
        <v>64</v>
      </c>
    </row>
    <row r="17" spans="1:2" x14ac:dyDescent="0.35">
      <c r="A17" s="50" t="s">
        <v>65</v>
      </c>
      <c r="B17" s="59">
        <f>SUMPRODUCT((JAN_26!A3:A302&lt;&gt;"")*((JAN_26!C3:C302=0)+(JAN_26!C3:C302="")))</f>
        <v>38</v>
      </c>
    </row>
    <row r="18" spans="1:2" x14ac:dyDescent="0.35">
      <c r="A18" s="50" t="s">
        <v>66</v>
      </c>
      <c r="B18" s="59">
        <f>SUMPRODUCT((JAN_26!A3:A302&lt;&gt;"")*(JAN_26!B3:B302=""))</f>
        <v>5</v>
      </c>
    </row>
    <row r="19" spans="1:2" x14ac:dyDescent="0.35">
      <c r="A19" s="50" t="s">
        <v>67</v>
      </c>
      <c r="B19" s="59">
        <f>COUNTIF(JAN_26!A3:A302,"?*")</f>
        <v>246</v>
      </c>
    </row>
    <row r="20" spans="1:2" x14ac:dyDescent="0.35">
      <c r="A20" s="42" t="s">
        <v>68</v>
      </c>
    </row>
  </sheetData>
  <sheetProtection password="EF40" sheet="1" objects="1" scenarios="1"/>
  <mergeCells count="2">
    <mergeCell ref="A1:N1"/>
    <mergeCell ref="A2:N2"/>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tabSelected="1" zoomScaleNormal="100" workbookViewId="0">
      <pane xSplit="1" ySplit="2" topLeftCell="J3" activePane="bottomRight" state="frozen"/>
      <selection pane="topRight" activeCell="B1" sqref="B1"/>
      <selection pane="bottomLeft" activeCell="A3" sqref="A3"/>
      <selection pane="bottomRight" activeCell="G10" sqref="G10"/>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51" t="str">
        <f>Facility_Name &amp; "  —  PHARMACY  —  JANUARY 2026"</f>
        <v>MAMFE   —  PHARMACY  —  JANUARY 2026</v>
      </c>
      <c r="B1" s="51"/>
      <c r="C1" s="51"/>
      <c r="D1" s="51"/>
      <c r="E1" s="51"/>
      <c r="F1" s="51"/>
      <c r="G1" s="51"/>
      <c r="H1" s="51"/>
      <c r="I1" s="51"/>
      <c r="J1" s="51"/>
      <c r="K1" s="51"/>
      <c r="L1" s="51"/>
      <c r="M1" s="51"/>
      <c r="N1" s="51"/>
      <c r="O1" s="51"/>
      <c r="P1" s="51"/>
      <c r="Q1" s="51"/>
      <c r="R1" s="51"/>
      <c r="S1" s="51"/>
      <c r="T1" s="51"/>
    </row>
    <row r="2" spans="1:20" ht="31.5" customHeight="1" x14ac:dyDescent="0.35">
      <c r="A2" s="45" t="s">
        <v>69</v>
      </c>
      <c r="B2" s="45" t="s">
        <v>70</v>
      </c>
      <c r="C2" s="45" t="s">
        <v>71</v>
      </c>
      <c r="D2" s="45" t="s">
        <v>72</v>
      </c>
      <c r="E2" s="45" t="s">
        <v>73</v>
      </c>
      <c r="F2" s="45" t="s">
        <v>74</v>
      </c>
      <c r="G2" s="45" t="s">
        <v>75</v>
      </c>
      <c r="H2" s="45" t="s">
        <v>76</v>
      </c>
      <c r="I2" s="45" t="s">
        <v>77</v>
      </c>
      <c r="J2" s="45" t="s">
        <v>78</v>
      </c>
      <c r="K2" s="45" t="s">
        <v>79</v>
      </c>
      <c r="L2" s="45" t="s">
        <v>80</v>
      </c>
      <c r="M2" s="45" t="s">
        <v>81</v>
      </c>
      <c r="N2" s="45" t="s">
        <v>82</v>
      </c>
      <c r="O2" s="45" t="s">
        <v>83</v>
      </c>
      <c r="P2" s="45" t="s">
        <v>84</v>
      </c>
      <c r="Q2" s="45" t="s">
        <v>85</v>
      </c>
      <c r="R2" s="45" t="s">
        <v>86</v>
      </c>
      <c r="S2" s="45" t="s">
        <v>87</v>
      </c>
      <c r="T2" s="45" t="s">
        <v>88</v>
      </c>
    </row>
    <row r="3" spans="1:20" ht="16.5" customHeight="1" x14ac:dyDescent="0.35">
      <c r="A3" s="60" t="s">
        <v>89</v>
      </c>
      <c r="B3" s="60" t="s">
        <v>90</v>
      </c>
      <c r="C3" s="61">
        <v>250</v>
      </c>
      <c r="D3" s="61"/>
      <c r="E3" s="61">
        <v>13</v>
      </c>
      <c r="F3" s="53">
        <f t="shared" ref="F3:F66" si="0">IF(A3="","",D3+IF(ISNUMBER(E3),E3,0)-IF(ISNUMBER(G3),G3,0))</f>
        <v>10</v>
      </c>
      <c r="G3" s="61">
        <v>3</v>
      </c>
      <c r="H3" s="61">
        <v>700</v>
      </c>
      <c r="I3" s="53">
        <f t="shared" ref="I3:I66" si="1">IF(AND(ISNUMBER(G3),ISNUMBER(C3)),G3*C3,0)</f>
        <v>750</v>
      </c>
      <c r="J3" s="53">
        <f t="shared" ref="J3:J66" si="2">IF(AND(ISNUMBER(G3),ISNUMBER(H3)),H3-I3,"")</f>
        <v>-50</v>
      </c>
      <c r="K3" s="53">
        <f t="shared" ref="K3:K66" si="3">IF(OR(A3="",M3=0),0,MAX(O3-F3,0))</f>
        <v>0</v>
      </c>
      <c r="L3" s="53">
        <f t="shared" ref="L3:L66" si="4">IF(AND(ISNUMBER(C3),ISNUMBER(F3)),F3*C3,0)</f>
        <v>2500</v>
      </c>
      <c r="M3" s="64">
        <f t="shared" ref="M3:M66" si="5">IF(ISNUMBER(G3),G3,0)</f>
        <v>3</v>
      </c>
      <c r="N3" s="64">
        <f t="shared" ref="N3:N66" si="6">IF(M3=0,0,M3*Lead_Time_Months)</f>
        <v>1.5</v>
      </c>
      <c r="O3" s="64">
        <f t="shared" ref="O3:O66" si="7">IF(M3=0,0,M3*Max_Stock_Months)</f>
        <v>9</v>
      </c>
      <c r="P3" s="64">
        <f t="shared" ref="P3:P66" si="8">IF(M3=0,0,M3*Security_Stock_Months)</f>
        <v>3</v>
      </c>
      <c r="Q3" s="65">
        <f t="shared" ref="Q3:Q66" si="9">IF(OR(A3="",M3=0,F3&lt;=0),"",ROUND(F3/M3,1))</f>
        <v>3.3</v>
      </c>
      <c r="R3" s="66" t="str">
        <f t="shared" ref="R3:R66" si="10">IF(A3="","",IF(F3&lt;=0,"STOCKOUT",IF(F3&lt;=P3,"LOW STOCK",IF(F3&gt;O3,"OVERSTOCK","ADEQUATE"))))</f>
        <v>OVERSTOCK</v>
      </c>
      <c r="S3" s="66" t="str">
        <f t="shared" ref="S3:S66" si="11">IF(AND(ISNUMBER(G3),ISNUMBER(H3)),IF(J3&gt;=0,"BALANCED","DEFICIT"),"N/A")</f>
        <v>DEFICIT</v>
      </c>
      <c r="T3" s="60"/>
    </row>
    <row r="4" spans="1:20" ht="16.5" customHeight="1" x14ac:dyDescent="0.35">
      <c r="A4" s="60" t="s">
        <v>91</v>
      </c>
      <c r="B4" s="60" t="s">
        <v>92</v>
      </c>
      <c r="C4" s="61"/>
      <c r="D4" s="61">
        <v>100</v>
      </c>
      <c r="E4" s="61"/>
      <c r="F4" s="55">
        <f t="shared" si="0"/>
        <v>100</v>
      </c>
      <c r="G4" s="61">
        <v>0</v>
      </c>
      <c r="H4" s="61"/>
      <c r="I4" s="55">
        <f t="shared" si="1"/>
        <v>0</v>
      </c>
      <c r="J4" s="55" t="str">
        <f t="shared" si="2"/>
        <v/>
      </c>
      <c r="K4" s="55">
        <f t="shared" si="3"/>
        <v>0</v>
      </c>
      <c r="L4" s="55">
        <f t="shared" si="4"/>
        <v>0</v>
      </c>
      <c r="M4" s="67">
        <f t="shared" si="5"/>
        <v>0</v>
      </c>
      <c r="N4" s="67">
        <f t="shared" si="6"/>
        <v>0</v>
      </c>
      <c r="O4" s="67">
        <f t="shared" si="7"/>
        <v>0</v>
      </c>
      <c r="P4" s="67">
        <f t="shared" si="8"/>
        <v>0</v>
      </c>
      <c r="Q4" s="68" t="str">
        <f t="shared" si="9"/>
        <v/>
      </c>
      <c r="R4" s="69" t="str">
        <f t="shared" si="10"/>
        <v>OVERSTOCK</v>
      </c>
      <c r="S4" s="69" t="str">
        <f t="shared" si="11"/>
        <v>N/A</v>
      </c>
      <c r="T4" s="60"/>
    </row>
    <row r="5" spans="1:20" ht="16.5" customHeight="1" x14ac:dyDescent="0.35">
      <c r="A5" s="60" t="s">
        <v>93</v>
      </c>
      <c r="B5" s="60" t="s">
        <v>94</v>
      </c>
      <c r="C5" s="61">
        <v>300</v>
      </c>
      <c r="D5" s="61"/>
      <c r="E5" s="61"/>
      <c r="F5" s="53">
        <f t="shared" si="0"/>
        <v>0</v>
      </c>
      <c r="G5" s="61">
        <v>0</v>
      </c>
      <c r="H5" s="61"/>
      <c r="I5" s="53">
        <f t="shared" si="1"/>
        <v>0</v>
      </c>
      <c r="J5" s="53" t="str">
        <f t="shared" si="2"/>
        <v/>
      </c>
      <c r="K5" s="53">
        <f t="shared" si="3"/>
        <v>0</v>
      </c>
      <c r="L5" s="53">
        <f t="shared" si="4"/>
        <v>0</v>
      </c>
      <c r="M5" s="64">
        <f t="shared" si="5"/>
        <v>0</v>
      </c>
      <c r="N5" s="64">
        <f t="shared" si="6"/>
        <v>0</v>
      </c>
      <c r="O5" s="64">
        <f t="shared" si="7"/>
        <v>0</v>
      </c>
      <c r="P5" s="64">
        <f t="shared" si="8"/>
        <v>0</v>
      </c>
      <c r="Q5" s="65" t="str">
        <f t="shared" si="9"/>
        <v/>
      </c>
      <c r="R5" s="66" t="str">
        <f t="shared" si="10"/>
        <v>STOCKOUT</v>
      </c>
      <c r="S5" s="66" t="str">
        <f t="shared" si="11"/>
        <v>N/A</v>
      </c>
      <c r="T5" s="60"/>
    </row>
    <row r="6" spans="1:20" ht="16.5" customHeight="1" x14ac:dyDescent="0.35">
      <c r="A6" s="60" t="s">
        <v>95</v>
      </c>
      <c r="B6" s="60" t="s">
        <v>96</v>
      </c>
      <c r="C6" s="61">
        <v>500</v>
      </c>
      <c r="D6" s="61"/>
      <c r="E6" s="61">
        <v>10</v>
      </c>
      <c r="F6" s="55">
        <f t="shared" si="0"/>
        <v>1</v>
      </c>
      <c r="G6" s="61">
        <v>9</v>
      </c>
      <c r="H6" s="61">
        <v>8000</v>
      </c>
      <c r="I6" s="55">
        <f t="shared" si="1"/>
        <v>4500</v>
      </c>
      <c r="J6" s="55">
        <f t="shared" si="2"/>
        <v>3500</v>
      </c>
      <c r="K6" s="55">
        <f t="shared" si="3"/>
        <v>26</v>
      </c>
      <c r="L6" s="55">
        <f t="shared" si="4"/>
        <v>500</v>
      </c>
      <c r="M6" s="67">
        <f t="shared" si="5"/>
        <v>9</v>
      </c>
      <c r="N6" s="67">
        <f t="shared" si="6"/>
        <v>4.5</v>
      </c>
      <c r="O6" s="67">
        <f t="shared" si="7"/>
        <v>27</v>
      </c>
      <c r="P6" s="67">
        <f t="shared" si="8"/>
        <v>9</v>
      </c>
      <c r="Q6" s="68">
        <f t="shared" si="9"/>
        <v>0.1</v>
      </c>
      <c r="R6" s="69" t="str">
        <f t="shared" si="10"/>
        <v>LOW STOCK</v>
      </c>
      <c r="S6" s="69" t="str">
        <f t="shared" si="11"/>
        <v>BALANCED</v>
      </c>
      <c r="T6" s="60"/>
    </row>
    <row r="7" spans="1:20" ht="16.5" customHeight="1" x14ac:dyDescent="0.35">
      <c r="A7" s="60" t="s">
        <v>97</v>
      </c>
      <c r="B7" s="60"/>
      <c r="C7" s="61">
        <v>500</v>
      </c>
      <c r="D7" s="61"/>
      <c r="E7" s="61">
        <v>2</v>
      </c>
      <c r="F7" s="53">
        <f t="shared" si="0"/>
        <v>1</v>
      </c>
      <c r="G7" s="61">
        <v>1</v>
      </c>
      <c r="H7" s="61"/>
      <c r="I7" s="53">
        <f t="shared" si="1"/>
        <v>500</v>
      </c>
      <c r="J7" s="53" t="str">
        <f t="shared" si="2"/>
        <v/>
      </c>
      <c r="K7" s="53">
        <f t="shared" si="3"/>
        <v>2</v>
      </c>
      <c r="L7" s="53">
        <f t="shared" si="4"/>
        <v>500</v>
      </c>
      <c r="M7" s="64">
        <f t="shared" si="5"/>
        <v>1</v>
      </c>
      <c r="N7" s="64">
        <f t="shared" si="6"/>
        <v>0.5</v>
      </c>
      <c r="O7" s="64">
        <f t="shared" si="7"/>
        <v>3</v>
      </c>
      <c r="P7" s="64">
        <f t="shared" si="8"/>
        <v>1</v>
      </c>
      <c r="Q7" s="65">
        <f t="shared" si="9"/>
        <v>1</v>
      </c>
      <c r="R7" s="66" t="str">
        <f t="shared" si="10"/>
        <v>LOW STOCK</v>
      </c>
      <c r="S7" s="66" t="str">
        <f t="shared" si="11"/>
        <v>N/A</v>
      </c>
      <c r="T7" s="60"/>
    </row>
    <row r="8" spans="1:20" ht="16.5" customHeight="1" x14ac:dyDescent="0.35">
      <c r="A8" s="60" t="s">
        <v>98</v>
      </c>
      <c r="B8" s="60" t="s">
        <v>92</v>
      </c>
      <c r="C8" s="61"/>
      <c r="D8" s="61"/>
      <c r="E8" s="61"/>
      <c r="F8" s="55">
        <f t="shared" si="0"/>
        <v>0</v>
      </c>
      <c r="G8" s="61">
        <v>0</v>
      </c>
      <c r="H8" s="61"/>
      <c r="I8" s="55">
        <f t="shared" si="1"/>
        <v>0</v>
      </c>
      <c r="J8" s="55" t="str">
        <f t="shared" si="2"/>
        <v/>
      </c>
      <c r="K8" s="55">
        <f t="shared" si="3"/>
        <v>0</v>
      </c>
      <c r="L8" s="55">
        <f t="shared" si="4"/>
        <v>0</v>
      </c>
      <c r="M8" s="67">
        <f t="shared" si="5"/>
        <v>0</v>
      </c>
      <c r="N8" s="67">
        <f t="shared" si="6"/>
        <v>0</v>
      </c>
      <c r="O8" s="67">
        <f t="shared" si="7"/>
        <v>0</v>
      </c>
      <c r="P8" s="67">
        <f t="shared" si="8"/>
        <v>0</v>
      </c>
      <c r="Q8" s="68" t="str">
        <f t="shared" si="9"/>
        <v/>
      </c>
      <c r="R8" s="69" t="str">
        <f t="shared" si="10"/>
        <v>STOCKOUT</v>
      </c>
      <c r="S8" s="69" t="str">
        <f t="shared" si="11"/>
        <v>N/A</v>
      </c>
      <c r="T8" s="60"/>
    </row>
    <row r="9" spans="1:20" ht="16.5" customHeight="1" x14ac:dyDescent="0.35">
      <c r="A9" s="60" t="s">
        <v>99</v>
      </c>
      <c r="B9" s="60" t="s">
        <v>96</v>
      </c>
      <c r="C9" s="61">
        <v>500</v>
      </c>
      <c r="D9" s="61"/>
      <c r="E9" s="61"/>
      <c r="F9" s="53">
        <f t="shared" si="0"/>
        <v>0</v>
      </c>
      <c r="G9" s="61">
        <v>0</v>
      </c>
      <c r="H9" s="61"/>
      <c r="I9" s="53">
        <f t="shared" si="1"/>
        <v>0</v>
      </c>
      <c r="J9" s="53" t="str">
        <f t="shared" si="2"/>
        <v/>
      </c>
      <c r="K9" s="53">
        <f t="shared" si="3"/>
        <v>0</v>
      </c>
      <c r="L9" s="53">
        <f t="shared" si="4"/>
        <v>0</v>
      </c>
      <c r="M9" s="64">
        <f t="shared" si="5"/>
        <v>0</v>
      </c>
      <c r="N9" s="64">
        <f t="shared" si="6"/>
        <v>0</v>
      </c>
      <c r="O9" s="64">
        <f t="shared" si="7"/>
        <v>0</v>
      </c>
      <c r="P9" s="64">
        <f t="shared" si="8"/>
        <v>0</v>
      </c>
      <c r="Q9" s="65" t="str">
        <f t="shared" si="9"/>
        <v/>
      </c>
      <c r="R9" s="66" t="str">
        <f t="shared" si="10"/>
        <v>STOCKOUT</v>
      </c>
      <c r="S9" s="66" t="str">
        <f t="shared" si="11"/>
        <v>N/A</v>
      </c>
      <c r="T9" s="60"/>
    </row>
    <row r="10" spans="1:20" ht="16.5" customHeight="1" x14ac:dyDescent="0.35">
      <c r="A10" s="60" t="s">
        <v>100</v>
      </c>
      <c r="B10" s="60" t="s">
        <v>92</v>
      </c>
      <c r="C10" s="61"/>
      <c r="D10" s="61"/>
      <c r="E10" s="61"/>
      <c r="F10" s="55">
        <f t="shared" si="0"/>
        <v>0</v>
      </c>
      <c r="G10" s="61"/>
      <c r="H10" s="61"/>
      <c r="I10" s="55">
        <f t="shared" si="1"/>
        <v>0</v>
      </c>
      <c r="J10" s="55" t="str">
        <f t="shared" si="2"/>
        <v/>
      </c>
      <c r="K10" s="55">
        <f t="shared" si="3"/>
        <v>0</v>
      </c>
      <c r="L10" s="55">
        <f t="shared" si="4"/>
        <v>0</v>
      </c>
      <c r="M10" s="67">
        <f t="shared" si="5"/>
        <v>0</v>
      </c>
      <c r="N10" s="67">
        <f t="shared" si="6"/>
        <v>0</v>
      </c>
      <c r="O10" s="67">
        <f t="shared" si="7"/>
        <v>0</v>
      </c>
      <c r="P10" s="67">
        <f t="shared" si="8"/>
        <v>0</v>
      </c>
      <c r="Q10" s="68" t="str">
        <f t="shared" si="9"/>
        <v/>
      </c>
      <c r="R10" s="69" t="str">
        <f t="shared" si="10"/>
        <v>STOCKOUT</v>
      </c>
      <c r="S10" s="69" t="str">
        <f t="shared" si="11"/>
        <v>N/A</v>
      </c>
      <c r="T10" s="60"/>
    </row>
    <row r="11" spans="1:20" ht="16.5" customHeight="1" x14ac:dyDescent="0.35">
      <c r="A11" s="60" t="s">
        <v>101</v>
      </c>
      <c r="B11" s="60" t="s">
        <v>90</v>
      </c>
      <c r="C11" s="61">
        <v>25</v>
      </c>
      <c r="D11" s="61"/>
      <c r="E11" s="61"/>
      <c r="F11" s="53">
        <f t="shared" si="0"/>
        <v>0</v>
      </c>
      <c r="G11" s="61"/>
      <c r="H11" s="61"/>
      <c r="I11" s="53">
        <f t="shared" si="1"/>
        <v>0</v>
      </c>
      <c r="J11" s="53" t="str">
        <f t="shared" si="2"/>
        <v/>
      </c>
      <c r="K11" s="53">
        <f t="shared" si="3"/>
        <v>0</v>
      </c>
      <c r="L11" s="53">
        <f t="shared" si="4"/>
        <v>0</v>
      </c>
      <c r="M11" s="64">
        <f t="shared" si="5"/>
        <v>0</v>
      </c>
      <c r="N11" s="64">
        <f t="shared" si="6"/>
        <v>0</v>
      </c>
      <c r="O11" s="64">
        <f t="shared" si="7"/>
        <v>0</v>
      </c>
      <c r="P11" s="64">
        <f t="shared" si="8"/>
        <v>0</v>
      </c>
      <c r="Q11" s="65" t="str">
        <f t="shared" si="9"/>
        <v/>
      </c>
      <c r="R11" s="66" t="str">
        <f t="shared" si="10"/>
        <v>STOCKOUT</v>
      </c>
      <c r="S11" s="66" t="str">
        <f t="shared" si="11"/>
        <v>N/A</v>
      </c>
      <c r="T11" s="60"/>
    </row>
    <row r="12" spans="1:20" ht="16.5" customHeight="1" x14ac:dyDescent="0.35">
      <c r="A12" s="60" t="s">
        <v>102</v>
      </c>
      <c r="B12" s="60" t="s">
        <v>90</v>
      </c>
      <c r="C12" s="61">
        <v>30</v>
      </c>
      <c r="D12" s="61"/>
      <c r="E12" s="61"/>
      <c r="F12" s="55">
        <f t="shared" si="0"/>
        <v>0</v>
      </c>
      <c r="G12" s="61"/>
      <c r="H12" s="61"/>
      <c r="I12" s="55">
        <f t="shared" si="1"/>
        <v>0</v>
      </c>
      <c r="J12" s="55" t="str">
        <f t="shared" si="2"/>
        <v/>
      </c>
      <c r="K12" s="55">
        <f t="shared" si="3"/>
        <v>0</v>
      </c>
      <c r="L12" s="55">
        <f t="shared" si="4"/>
        <v>0</v>
      </c>
      <c r="M12" s="67">
        <f t="shared" si="5"/>
        <v>0</v>
      </c>
      <c r="N12" s="67">
        <f t="shared" si="6"/>
        <v>0</v>
      </c>
      <c r="O12" s="67">
        <f t="shared" si="7"/>
        <v>0</v>
      </c>
      <c r="P12" s="67">
        <f t="shared" si="8"/>
        <v>0</v>
      </c>
      <c r="Q12" s="68" t="str">
        <f t="shared" si="9"/>
        <v/>
      </c>
      <c r="R12" s="69" t="str">
        <f t="shared" si="10"/>
        <v>STOCKOUT</v>
      </c>
      <c r="S12" s="69" t="str">
        <f t="shared" si="11"/>
        <v>N/A</v>
      </c>
      <c r="T12" s="60"/>
    </row>
    <row r="13" spans="1:20" ht="16.5" customHeight="1" x14ac:dyDescent="0.35">
      <c r="A13" s="60" t="s">
        <v>103</v>
      </c>
      <c r="B13" s="60" t="s">
        <v>90</v>
      </c>
      <c r="C13" s="61">
        <v>50</v>
      </c>
      <c r="D13" s="61">
        <v>600</v>
      </c>
      <c r="E13" s="61"/>
      <c r="F13" s="53">
        <f t="shared" si="0"/>
        <v>600</v>
      </c>
      <c r="G13" s="61">
        <v>0</v>
      </c>
      <c r="H13" s="61"/>
      <c r="I13" s="53">
        <f t="shared" si="1"/>
        <v>0</v>
      </c>
      <c r="J13" s="53" t="str">
        <f t="shared" si="2"/>
        <v/>
      </c>
      <c r="K13" s="53">
        <f t="shared" si="3"/>
        <v>0</v>
      </c>
      <c r="L13" s="53">
        <f t="shared" si="4"/>
        <v>30000</v>
      </c>
      <c r="M13" s="64">
        <f t="shared" si="5"/>
        <v>0</v>
      </c>
      <c r="N13" s="64">
        <f t="shared" si="6"/>
        <v>0</v>
      </c>
      <c r="O13" s="64">
        <f t="shared" si="7"/>
        <v>0</v>
      </c>
      <c r="P13" s="64">
        <f t="shared" si="8"/>
        <v>0</v>
      </c>
      <c r="Q13" s="65" t="str">
        <f t="shared" si="9"/>
        <v/>
      </c>
      <c r="R13" s="66" t="str">
        <f t="shared" si="10"/>
        <v>OVERSTOCK</v>
      </c>
      <c r="S13" s="66" t="str">
        <f t="shared" si="11"/>
        <v>N/A</v>
      </c>
      <c r="T13" s="60"/>
    </row>
    <row r="14" spans="1:20" ht="16.5" customHeight="1" x14ac:dyDescent="0.35">
      <c r="A14" s="60" t="s">
        <v>104</v>
      </c>
      <c r="B14" s="60" t="s">
        <v>105</v>
      </c>
      <c r="C14" s="61">
        <v>1000</v>
      </c>
      <c r="D14" s="61"/>
      <c r="E14" s="61"/>
      <c r="F14" s="55">
        <f t="shared" si="0"/>
        <v>0</v>
      </c>
      <c r="G14" s="61"/>
      <c r="H14" s="61"/>
      <c r="I14" s="55">
        <f t="shared" si="1"/>
        <v>0</v>
      </c>
      <c r="J14" s="55" t="str">
        <f t="shared" si="2"/>
        <v/>
      </c>
      <c r="K14" s="55">
        <f t="shared" si="3"/>
        <v>0</v>
      </c>
      <c r="L14" s="55">
        <f t="shared" si="4"/>
        <v>0</v>
      </c>
      <c r="M14" s="67">
        <f t="shared" si="5"/>
        <v>0</v>
      </c>
      <c r="N14" s="67">
        <f t="shared" si="6"/>
        <v>0</v>
      </c>
      <c r="O14" s="67">
        <f t="shared" si="7"/>
        <v>0</v>
      </c>
      <c r="P14" s="67">
        <f t="shared" si="8"/>
        <v>0</v>
      </c>
      <c r="Q14" s="68" t="str">
        <f t="shared" si="9"/>
        <v/>
      </c>
      <c r="R14" s="69" t="str">
        <f t="shared" si="10"/>
        <v>STOCKOUT</v>
      </c>
      <c r="S14" s="69" t="str">
        <f t="shared" si="11"/>
        <v>N/A</v>
      </c>
      <c r="T14" s="60"/>
    </row>
    <row r="15" spans="1:20" ht="16.5" customHeight="1" x14ac:dyDescent="0.35">
      <c r="A15" s="60" t="s">
        <v>106</v>
      </c>
      <c r="B15" s="60" t="s">
        <v>105</v>
      </c>
      <c r="C15" s="61">
        <v>1000</v>
      </c>
      <c r="D15" s="61"/>
      <c r="E15" s="61">
        <v>8</v>
      </c>
      <c r="F15" s="53">
        <f t="shared" si="0"/>
        <v>6</v>
      </c>
      <c r="G15" s="61">
        <v>2</v>
      </c>
      <c r="H15" s="61">
        <v>3455</v>
      </c>
      <c r="I15" s="53">
        <f t="shared" si="1"/>
        <v>2000</v>
      </c>
      <c r="J15" s="53">
        <f t="shared" si="2"/>
        <v>1455</v>
      </c>
      <c r="K15" s="53">
        <f t="shared" si="3"/>
        <v>0</v>
      </c>
      <c r="L15" s="53">
        <f t="shared" si="4"/>
        <v>6000</v>
      </c>
      <c r="M15" s="64">
        <f t="shared" si="5"/>
        <v>2</v>
      </c>
      <c r="N15" s="64">
        <f t="shared" si="6"/>
        <v>1</v>
      </c>
      <c r="O15" s="64">
        <f t="shared" si="7"/>
        <v>6</v>
      </c>
      <c r="P15" s="64">
        <f t="shared" si="8"/>
        <v>2</v>
      </c>
      <c r="Q15" s="65">
        <f t="shared" si="9"/>
        <v>3</v>
      </c>
      <c r="R15" s="66" t="str">
        <f t="shared" si="10"/>
        <v>ADEQUATE</v>
      </c>
      <c r="S15" s="66" t="str">
        <f t="shared" si="11"/>
        <v>BALANCED</v>
      </c>
      <c r="T15" s="60"/>
    </row>
    <row r="16" spans="1:20" ht="16.5" customHeight="1" x14ac:dyDescent="0.35">
      <c r="A16" s="60" t="s">
        <v>107</v>
      </c>
      <c r="B16" s="60" t="s">
        <v>90</v>
      </c>
      <c r="C16" s="61">
        <v>280</v>
      </c>
      <c r="D16" s="61"/>
      <c r="E16" s="61"/>
      <c r="F16" s="55">
        <f t="shared" si="0"/>
        <v>0</v>
      </c>
      <c r="G16" s="61">
        <v>0</v>
      </c>
      <c r="H16" s="61"/>
      <c r="I16" s="55">
        <f t="shared" si="1"/>
        <v>0</v>
      </c>
      <c r="J16" s="55" t="str">
        <f t="shared" si="2"/>
        <v/>
      </c>
      <c r="K16" s="55">
        <f t="shared" si="3"/>
        <v>0</v>
      </c>
      <c r="L16" s="55">
        <f t="shared" si="4"/>
        <v>0</v>
      </c>
      <c r="M16" s="67">
        <f t="shared" si="5"/>
        <v>0</v>
      </c>
      <c r="N16" s="67">
        <f t="shared" si="6"/>
        <v>0</v>
      </c>
      <c r="O16" s="67">
        <f t="shared" si="7"/>
        <v>0</v>
      </c>
      <c r="P16" s="67">
        <f t="shared" si="8"/>
        <v>0</v>
      </c>
      <c r="Q16" s="68" t="str">
        <f t="shared" si="9"/>
        <v/>
      </c>
      <c r="R16" s="69" t="str">
        <f t="shared" si="10"/>
        <v>STOCKOUT</v>
      </c>
      <c r="S16" s="69" t="str">
        <f t="shared" si="11"/>
        <v>N/A</v>
      </c>
      <c r="T16" s="60"/>
    </row>
    <row r="17" spans="1:20" ht="16.5" customHeight="1" x14ac:dyDescent="0.35">
      <c r="A17" s="60" t="s">
        <v>108</v>
      </c>
      <c r="B17" s="60" t="s">
        <v>109</v>
      </c>
      <c r="C17" s="61">
        <v>500</v>
      </c>
      <c r="D17" s="61">
        <v>184</v>
      </c>
      <c r="E17" s="61">
        <v>22</v>
      </c>
      <c r="F17" s="53">
        <f t="shared" si="0"/>
        <v>176</v>
      </c>
      <c r="G17" s="61">
        <v>30</v>
      </c>
      <c r="H17" s="61"/>
      <c r="I17" s="53">
        <f t="shared" si="1"/>
        <v>15000</v>
      </c>
      <c r="J17" s="53" t="str">
        <f t="shared" si="2"/>
        <v/>
      </c>
      <c r="K17" s="53">
        <f t="shared" si="3"/>
        <v>0</v>
      </c>
      <c r="L17" s="53">
        <f t="shared" si="4"/>
        <v>88000</v>
      </c>
      <c r="M17" s="64">
        <f t="shared" si="5"/>
        <v>30</v>
      </c>
      <c r="N17" s="64">
        <f t="shared" si="6"/>
        <v>15</v>
      </c>
      <c r="O17" s="64">
        <f t="shared" si="7"/>
        <v>90</v>
      </c>
      <c r="P17" s="64">
        <f t="shared" si="8"/>
        <v>30</v>
      </c>
      <c r="Q17" s="65">
        <f t="shared" si="9"/>
        <v>5.9</v>
      </c>
      <c r="R17" s="66" t="str">
        <f t="shared" si="10"/>
        <v>OVERSTOCK</v>
      </c>
      <c r="S17" s="66" t="str">
        <f t="shared" si="11"/>
        <v>N/A</v>
      </c>
      <c r="T17" s="60"/>
    </row>
    <row r="18" spans="1:20" ht="16.5" customHeight="1" x14ac:dyDescent="0.35">
      <c r="A18" s="60" t="s">
        <v>110</v>
      </c>
      <c r="B18" s="60" t="s">
        <v>109</v>
      </c>
      <c r="C18" s="61">
        <v>60</v>
      </c>
      <c r="D18" s="61"/>
      <c r="E18" s="61"/>
      <c r="F18" s="55">
        <f t="shared" si="0"/>
        <v>0</v>
      </c>
      <c r="G18" s="61">
        <v>0</v>
      </c>
      <c r="H18" s="61"/>
      <c r="I18" s="55">
        <f t="shared" si="1"/>
        <v>0</v>
      </c>
      <c r="J18" s="55" t="str">
        <f t="shared" si="2"/>
        <v/>
      </c>
      <c r="K18" s="55">
        <f t="shared" si="3"/>
        <v>0</v>
      </c>
      <c r="L18" s="55">
        <f t="shared" si="4"/>
        <v>0</v>
      </c>
      <c r="M18" s="67">
        <f t="shared" si="5"/>
        <v>0</v>
      </c>
      <c r="N18" s="67">
        <f t="shared" si="6"/>
        <v>0</v>
      </c>
      <c r="O18" s="67">
        <f t="shared" si="7"/>
        <v>0</v>
      </c>
      <c r="P18" s="67">
        <f t="shared" si="8"/>
        <v>0</v>
      </c>
      <c r="Q18" s="68" t="str">
        <f t="shared" si="9"/>
        <v/>
      </c>
      <c r="R18" s="69" t="str">
        <f t="shared" si="10"/>
        <v>STOCKOUT</v>
      </c>
      <c r="S18" s="69" t="str">
        <f t="shared" si="11"/>
        <v>N/A</v>
      </c>
      <c r="T18" s="60"/>
    </row>
    <row r="19" spans="1:20" ht="16.5" customHeight="1" x14ac:dyDescent="0.35">
      <c r="A19" s="60" t="s">
        <v>111</v>
      </c>
      <c r="B19" s="60" t="s">
        <v>105</v>
      </c>
      <c r="C19" s="61">
        <v>1200</v>
      </c>
      <c r="D19" s="61"/>
      <c r="E19" s="61"/>
      <c r="F19" s="53">
        <f t="shared" si="0"/>
        <v>0</v>
      </c>
      <c r="G19" s="61">
        <v>0</v>
      </c>
      <c r="H19" s="61"/>
      <c r="I19" s="53">
        <f t="shared" si="1"/>
        <v>0</v>
      </c>
      <c r="J19" s="53" t="str">
        <f t="shared" si="2"/>
        <v/>
      </c>
      <c r="K19" s="53">
        <f t="shared" si="3"/>
        <v>0</v>
      </c>
      <c r="L19" s="53">
        <f t="shared" si="4"/>
        <v>0</v>
      </c>
      <c r="M19" s="64">
        <f t="shared" si="5"/>
        <v>0</v>
      </c>
      <c r="N19" s="64">
        <f t="shared" si="6"/>
        <v>0</v>
      </c>
      <c r="O19" s="64">
        <f t="shared" si="7"/>
        <v>0</v>
      </c>
      <c r="P19" s="64">
        <f t="shared" si="8"/>
        <v>0</v>
      </c>
      <c r="Q19" s="65" t="str">
        <f t="shared" si="9"/>
        <v/>
      </c>
      <c r="R19" s="66" t="str">
        <f t="shared" si="10"/>
        <v>STOCKOUT</v>
      </c>
      <c r="S19" s="66" t="str">
        <f t="shared" si="11"/>
        <v>N/A</v>
      </c>
      <c r="T19" s="60"/>
    </row>
    <row r="20" spans="1:20" ht="16.5" customHeight="1" x14ac:dyDescent="0.35">
      <c r="A20" s="60" t="s">
        <v>112</v>
      </c>
      <c r="B20" s="60" t="s">
        <v>113</v>
      </c>
      <c r="C20" s="61">
        <v>500</v>
      </c>
      <c r="D20" s="61"/>
      <c r="E20" s="61"/>
      <c r="F20" s="55">
        <f t="shared" si="0"/>
        <v>0</v>
      </c>
      <c r="G20" s="61">
        <v>0</v>
      </c>
      <c r="H20" s="61"/>
      <c r="I20" s="55">
        <f t="shared" si="1"/>
        <v>0</v>
      </c>
      <c r="J20" s="55" t="str">
        <f t="shared" si="2"/>
        <v/>
      </c>
      <c r="K20" s="55">
        <f t="shared" si="3"/>
        <v>0</v>
      </c>
      <c r="L20" s="55">
        <f t="shared" si="4"/>
        <v>0</v>
      </c>
      <c r="M20" s="67">
        <f t="shared" si="5"/>
        <v>0</v>
      </c>
      <c r="N20" s="67">
        <f t="shared" si="6"/>
        <v>0</v>
      </c>
      <c r="O20" s="67">
        <f t="shared" si="7"/>
        <v>0</v>
      </c>
      <c r="P20" s="67">
        <f t="shared" si="8"/>
        <v>0</v>
      </c>
      <c r="Q20" s="68" t="str">
        <f t="shared" si="9"/>
        <v/>
      </c>
      <c r="R20" s="69" t="str">
        <f t="shared" si="10"/>
        <v>STOCKOUT</v>
      </c>
      <c r="S20" s="69" t="str">
        <f t="shared" si="11"/>
        <v>N/A</v>
      </c>
      <c r="T20" s="60"/>
    </row>
    <row r="21" spans="1:20" ht="16.5" customHeight="1" x14ac:dyDescent="0.35">
      <c r="A21" s="60" t="s">
        <v>114</v>
      </c>
      <c r="B21" s="60" t="s">
        <v>115</v>
      </c>
      <c r="C21" s="61">
        <v>25</v>
      </c>
      <c r="D21" s="61"/>
      <c r="E21" s="61"/>
      <c r="F21" s="53">
        <f t="shared" si="0"/>
        <v>0</v>
      </c>
      <c r="G21" s="61">
        <v>0</v>
      </c>
      <c r="H21" s="61"/>
      <c r="I21" s="53">
        <f t="shared" si="1"/>
        <v>0</v>
      </c>
      <c r="J21" s="53" t="str">
        <f t="shared" si="2"/>
        <v/>
      </c>
      <c r="K21" s="53">
        <f t="shared" si="3"/>
        <v>0</v>
      </c>
      <c r="L21" s="53">
        <f t="shared" si="4"/>
        <v>0</v>
      </c>
      <c r="M21" s="64">
        <f t="shared" si="5"/>
        <v>0</v>
      </c>
      <c r="N21" s="64">
        <f t="shared" si="6"/>
        <v>0</v>
      </c>
      <c r="O21" s="64">
        <f t="shared" si="7"/>
        <v>0</v>
      </c>
      <c r="P21" s="64">
        <f t="shared" si="8"/>
        <v>0</v>
      </c>
      <c r="Q21" s="65" t="str">
        <f t="shared" si="9"/>
        <v/>
      </c>
      <c r="R21" s="66" t="str">
        <f t="shared" si="10"/>
        <v>STOCKOUT</v>
      </c>
      <c r="S21" s="66" t="str">
        <f t="shared" si="11"/>
        <v>N/A</v>
      </c>
      <c r="T21" s="60"/>
    </row>
    <row r="22" spans="1:20" ht="16.5" customHeight="1" x14ac:dyDescent="0.35">
      <c r="A22" s="60" t="s">
        <v>116</v>
      </c>
      <c r="B22" s="60" t="s">
        <v>90</v>
      </c>
      <c r="C22" s="61">
        <v>140</v>
      </c>
      <c r="D22" s="61"/>
      <c r="E22" s="61"/>
      <c r="F22" s="55">
        <f t="shared" si="0"/>
        <v>0</v>
      </c>
      <c r="G22" s="61">
        <v>0</v>
      </c>
      <c r="H22" s="61"/>
      <c r="I22" s="55">
        <f t="shared" si="1"/>
        <v>0</v>
      </c>
      <c r="J22" s="55" t="str">
        <f t="shared" si="2"/>
        <v/>
      </c>
      <c r="K22" s="55">
        <f t="shared" si="3"/>
        <v>0</v>
      </c>
      <c r="L22" s="55">
        <f t="shared" si="4"/>
        <v>0</v>
      </c>
      <c r="M22" s="67">
        <f t="shared" si="5"/>
        <v>0</v>
      </c>
      <c r="N22" s="67">
        <f t="shared" si="6"/>
        <v>0</v>
      </c>
      <c r="O22" s="67">
        <f t="shared" si="7"/>
        <v>0</v>
      </c>
      <c r="P22" s="67">
        <f t="shared" si="8"/>
        <v>0</v>
      </c>
      <c r="Q22" s="68" t="str">
        <f t="shared" si="9"/>
        <v/>
      </c>
      <c r="R22" s="69" t="str">
        <f t="shared" si="10"/>
        <v>STOCKOUT</v>
      </c>
      <c r="S22" s="69" t="str">
        <f t="shared" si="11"/>
        <v>N/A</v>
      </c>
      <c r="T22" s="60"/>
    </row>
    <row r="23" spans="1:20" ht="16.5" customHeight="1" x14ac:dyDescent="0.35">
      <c r="A23" s="60" t="s">
        <v>117</v>
      </c>
      <c r="B23" s="60" t="s">
        <v>118</v>
      </c>
      <c r="C23" s="61">
        <v>1500</v>
      </c>
      <c r="D23" s="61"/>
      <c r="E23" s="61"/>
      <c r="F23" s="53">
        <f t="shared" si="0"/>
        <v>0</v>
      </c>
      <c r="G23" s="61">
        <v>0</v>
      </c>
      <c r="H23" s="61"/>
      <c r="I23" s="53">
        <f t="shared" si="1"/>
        <v>0</v>
      </c>
      <c r="J23" s="53" t="str">
        <f t="shared" si="2"/>
        <v/>
      </c>
      <c r="K23" s="53">
        <f t="shared" si="3"/>
        <v>0</v>
      </c>
      <c r="L23" s="53">
        <f t="shared" si="4"/>
        <v>0</v>
      </c>
      <c r="M23" s="64">
        <f t="shared" si="5"/>
        <v>0</v>
      </c>
      <c r="N23" s="64">
        <f t="shared" si="6"/>
        <v>0</v>
      </c>
      <c r="O23" s="64">
        <f t="shared" si="7"/>
        <v>0</v>
      </c>
      <c r="P23" s="64">
        <f t="shared" si="8"/>
        <v>0</v>
      </c>
      <c r="Q23" s="65" t="str">
        <f t="shared" si="9"/>
        <v/>
      </c>
      <c r="R23" s="66" t="str">
        <f t="shared" si="10"/>
        <v>STOCKOUT</v>
      </c>
      <c r="S23" s="66" t="str">
        <f t="shared" si="11"/>
        <v>N/A</v>
      </c>
      <c r="T23" s="60"/>
    </row>
    <row r="24" spans="1:20" ht="16.5" customHeight="1" x14ac:dyDescent="0.35">
      <c r="A24" s="60" t="s">
        <v>119</v>
      </c>
      <c r="B24" s="60" t="s">
        <v>96</v>
      </c>
      <c r="C24" s="61">
        <v>600</v>
      </c>
      <c r="D24" s="61">
        <v>84</v>
      </c>
      <c r="E24" s="61"/>
      <c r="F24" s="55">
        <f t="shared" si="0"/>
        <v>72</v>
      </c>
      <c r="G24" s="61">
        <v>12</v>
      </c>
      <c r="H24" s="61"/>
      <c r="I24" s="55">
        <f t="shared" si="1"/>
        <v>7200</v>
      </c>
      <c r="J24" s="55" t="str">
        <f t="shared" si="2"/>
        <v/>
      </c>
      <c r="K24" s="55">
        <f t="shared" si="3"/>
        <v>0</v>
      </c>
      <c r="L24" s="55">
        <f t="shared" si="4"/>
        <v>43200</v>
      </c>
      <c r="M24" s="67">
        <f t="shared" si="5"/>
        <v>12</v>
      </c>
      <c r="N24" s="67">
        <f t="shared" si="6"/>
        <v>6</v>
      </c>
      <c r="O24" s="67">
        <f t="shared" si="7"/>
        <v>36</v>
      </c>
      <c r="P24" s="67">
        <f t="shared" si="8"/>
        <v>12</v>
      </c>
      <c r="Q24" s="68">
        <f t="shared" si="9"/>
        <v>6</v>
      </c>
      <c r="R24" s="69" t="str">
        <f t="shared" si="10"/>
        <v>OVERSTOCK</v>
      </c>
      <c r="S24" s="69" t="str">
        <f t="shared" si="11"/>
        <v>N/A</v>
      </c>
      <c r="T24" s="60"/>
    </row>
    <row r="25" spans="1:20" ht="16.5" customHeight="1" x14ac:dyDescent="0.35">
      <c r="A25" s="60" t="s">
        <v>120</v>
      </c>
      <c r="B25" s="60" t="s">
        <v>105</v>
      </c>
      <c r="C25" s="61">
        <v>1700</v>
      </c>
      <c r="D25" s="61">
        <v>100</v>
      </c>
      <c r="E25" s="61"/>
      <c r="F25" s="53">
        <f t="shared" si="0"/>
        <v>94</v>
      </c>
      <c r="G25" s="61">
        <v>6</v>
      </c>
      <c r="H25" s="61"/>
      <c r="I25" s="53">
        <f t="shared" si="1"/>
        <v>10200</v>
      </c>
      <c r="J25" s="53" t="str">
        <f t="shared" si="2"/>
        <v/>
      </c>
      <c r="K25" s="53">
        <f t="shared" si="3"/>
        <v>0</v>
      </c>
      <c r="L25" s="53">
        <f t="shared" si="4"/>
        <v>159800</v>
      </c>
      <c r="M25" s="64">
        <f t="shared" si="5"/>
        <v>6</v>
      </c>
      <c r="N25" s="64">
        <f t="shared" si="6"/>
        <v>3</v>
      </c>
      <c r="O25" s="64">
        <f t="shared" si="7"/>
        <v>18</v>
      </c>
      <c r="P25" s="64">
        <f t="shared" si="8"/>
        <v>6</v>
      </c>
      <c r="Q25" s="65">
        <f t="shared" si="9"/>
        <v>15.7</v>
      </c>
      <c r="R25" s="66" t="str">
        <f t="shared" si="10"/>
        <v>OVERSTOCK</v>
      </c>
      <c r="S25" s="66" t="str">
        <f t="shared" si="11"/>
        <v>N/A</v>
      </c>
      <c r="T25" s="60"/>
    </row>
    <row r="26" spans="1:20" ht="16.5" customHeight="1" x14ac:dyDescent="0.35">
      <c r="A26" s="60" t="s">
        <v>121</v>
      </c>
      <c r="B26" s="60" t="s">
        <v>122</v>
      </c>
      <c r="C26" s="61">
        <v>1000</v>
      </c>
      <c r="D26" s="61"/>
      <c r="E26" s="61">
        <v>900</v>
      </c>
      <c r="F26" s="55">
        <f t="shared" si="0"/>
        <v>848</v>
      </c>
      <c r="G26" s="61">
        <v>52</v>
      </c>
      <c r="H26" s="61"/>
      <c r="I26" s="55">
        <f t="shared" si="1"/>
        <v>52000</v>
      </c>
      <c r="J26" s="55" t="str">
        <f t="shared" si="2"/>
        <v/>
      </c>
      <c r="K26" s="55">
        <f t="shared" si="3"/>
        <v>0</v>
      </c>
      <c r="L26" s="55">
        <f t="shared" si="4"/>
        <v>848000</v>
      </c>
      <c r="M26" s="67">
        <f t="shared" si="5"/>
        <v>52</v>
      </c>
      <c r="N26" s="67">
        <f t="shared" si="6"/>
        <v>26</v>
      </c>
      <c r="O26" s="67">
        <f t="shared" si="7"/>
        <v>156</v>
      </c>
      <c r="P26" s="67">
        <f t="shared" si="8"/>
        <v>52</v>
      </c>
      <c r="Q26" s="68">
        <f t="shared" si="9"/>
        <v>16.3</v>
      </c>
      <c r="R26" s="69" t="str">
        <f t="shared" si="10"/>
        <v>OVERSTOCK</v>
      </c>
      <c r="S26" s="69" t="str">
        <f t="shared" si="11"/>
        <v>N/A</v>
      </c>
      <c r="T26" s="60"/>
    </row>
    <row r="27" spans="1:20" ht="16.5" customHeight="1" x14ac:dyDescent="0.35">
      <c r="A27" s="60" t="s">
        <v>123</v>
      </c>
      <c r="B27" s="60" t="s">
        <v>94</v>
      </c>
      <c r="C27" s="61">
        <v>160</v>
      </c>
      <c r="D27" s="61"/>
      <c r="E27" s="61"/>
      <c r="F27" s="53">
        <f t="shared" si="0"/>
        <v>0</v>
      </c>
      <c r="G27" s="61">
        <v>0</v>
      </c>
      <c r="H27" s="61"/>
      <c r="I27" s="53">
        <f t="shared" si="1"/>
        <v>0</v>
      </c>
      <c r="J27" s="53" t="str">
        <f t="shared" si="2"/>
        <v/>
      </c>
      <c r="K27" s="53">
        <f t="shared" si="3"/>
        <v>0</v>
      </c>
      <c r="L27" s="53">
        <f t="shared" si="4"/>
        <v>0</v>
      </c>
      <c r="M27" s="64">
        <f t="shared" si="5"/>
        <v>0</v>
      </c>
      <c r="N27" s="64">
        <f t="shared" si="6"/>
        <v>0</v>
      </c>
      <c r="O27" s="64">
        <f t="shared" si="7"/>
        <v>0</v>
      </c>
      <c r="P27" s="64">
        <f t="shared" si="8"/>
        <v>0</v>
      </c>
      <c r="Q27" s="65" t="str">
        <f t="shared" si="9"/>
        <v/>
      </c>
      <c r="R27" s="66" t="str">
        <f t="shared" si="10"/>
        <v>STOCKOUT</v>
      </c>
      <c r="S27" s="66" t="str">
        <f t="shared" si="11"/>
        <v>N/A</v>
      </c>
      <c r="T27" s="60"/>
    </row>
    <row r="28" spans="1:20" ht="16.5" customHeight="1" x14ac:dyDescent="0.35">
      <c r="A28" s="60" t="s">
        <v>124</v>
      </c>
      <c r="B28" s="60" t="s">
        <v>94</v>
      </c>
      <c r="C28" s="61">
        <v>160</v>
      </c>
      <c r="D28" s="61"/>
      <c r="E28" s="61"/>
      <c r="F28" s="55">
        <f t="shared" si="0"/>
        <v>0</v>
      </c>
      <c r="G28" s="61">
        <v>0</v>
      </c>
      <c r="H28" s="61"/>
      <c r="I28" s="55">
        <f t="shared" si="1"/>
        <v>0</v>
      </c>
      <c r="J28" s="55" t="str">
        <f t="shared" si="2"/>
        <v/>
      </c>
      <c r="K28" s="55">
        <f t="shared" si="3"/>
        <v>0</v>
      </c>
      <c r="L28" s="55">
        <f t="shared" si="4"/>
        <v>0</v>
      </c>
      <c r="M28" s="67">
        <f t="shared" si="5"/>
        <v>0</v>
      </c>
      <c r="N28" s="67">
        <f t="shared" si="6"/>
        <v>0</v>
      </c>
      <c r="O28" s="67">
        <f t="shared" si="7"/>
        <v>0</v>
      </c>
      <c r="P28" s="67">
        <f t="shared" si="8"/>
        <v>0</v>
      </c>
      <c r="Q28" s="68" t="str">
        <f t="shared" si="9"/>
        <v/>
      </c>
      <c r="R28" s="69" t="str">
        <f t="shared" si="10"/>
        <v>STOCKOUT</v>
      </c>
      <c r="S28" s="69" t="str">
        <f t="shared" si="11"/>
        <v>N/A</v>
      </c>
      <c r="T28" s="60"/>
    </row>
    <row r="29" spans="1:20" ht="16.5" customHeight="1" x14ac:dyDescent="0.35">
      <c r="A29" s="60" t="s">
        <v>125</v>
      </c>
      <c r="B29" s="60" t="s">
        <v>94</v>
      </c>
      <c r="C29" s="61"/>
      <c r="D29" s="61"/>
      <c r="E29" s="61"/>
      <c r="F29" s="53">
        <f t="shared" si="0"/>
        <v>0</v>
      </c>
      <c r="G29" s="61">
        <v>0</v>
      </c>
      <c r="H29" s="61"/>
      <c r="I29" s="53">
        <f t="shared" si="1"/>
        <v>0</v>
      </c>
      <c r="J29" s="53" t="str">
        <f t="shared" si="2"/>
        <v/>
      </c>
      <c r="K29" s="53">
        <f t="shared" si="3"/>
        <v>0</v>
      </c>
      <c r="L29" s="53">
        <f t="shared" si="4"/>
        <v>0</v>
      </c>
      <c r="M29" s="64">
        <f t="shared" si="5"/>
        <v>0</v>
      </c>
      <c r="N29" s="64">
        <f t="shared" si="6"/>
        <v>0</v>
      </c>
      <c r="O29" s="64">
        <f t="shared" si="7"/>
        <v>0</v>
      </c>
      <c r="P29" s="64">
        <f t="shared" si="8"/>
        <v>0</v>
      </c>
      <c r="Q29" s="65" t="str">
        <f t="shared" si="9"/>
        <v/>
      </c>
      <c r="R29" s="66" t="str">
        <f t="shared" si="10"/>
        <v>STOCKOUT</v>
      </c>
      <c r="S29" s="66" t="str">
        <f t="shared" si="11"/>
        <v>N/A</v>
      </c>
      <c r="T29" s="60"/>
    </row>
    <row r="30" spans="1:20" ht="16.5" customHeight="1" x14ac:dyDescent="0.35">
      <c r="A30" s="60" t="s">
        <v>126</v>
      </c>
      <c r="B30" s="60" t="s">
        <v>94</v>
      </c>
      <c r="C30" s="61"/>
      <c r="D30" s="61"/>
      <c r="E30" s="61"/>
      <c r="F30" s="55">
        <f t="shared" si="0"/>
        <v>0</v>
      </c>
      <c r="G30" s="61">
        <v>0</v>
      </c>
      <c r="H30" s="61"/>
      <c r="I30" s="55">
        <f t="shared" si="1"/>
        <v>0</v>
      </c>
      <c r="J30" s="55" t="str">
        <f t="shared" si="2"/>
        <v/>
      </c>
      <c r="K30" s="55">
        <f t="shared" si="3"/>
        <v>0</v>
      </c>
      <c r="L30" s="55">
        <f t="shared" si="4"/>
        <v>0</v>
      </c>
      <c r="M30" s="67">
        <f t="shared" si="5"/>
        <v>0</v>
      </c>
      <c r="N30" s="67">
        <f t="shared" si="6"/>
        <v>0</v>
      </c>
      <c r="O30" s="67">
        <f t="shared" si="7"/>
        <v>0</v>
      </c>
      <c r="P30" s="67">
        <f t="shared" si="8"/>
        <v>0</v>
      </c>
      <c r="Q30" s="68" t="str">
        <f t="shared" si="9"/>
        <v/>
      </c>
      <c r="R30" s="69" t="str">
        <f t="shared" si="10"/>
        <v>STOCKOUT</v>
      </c>
      <c r="S30" s="69" t="str">
        <f t="shared" si="11"/>
        <v>N/A</v>
      </c>
      <c r="T30" s="60"/>
    </row>
    <row r="31" spans="1:20" ht="16.5" customHeight="1" x14ac:dyDescent="0.35">
      <c r="A31" s="60" t="s">
        <v>127</v>
      </c>
      <c r="B31" s="60" t="s">
        <v>105</v>
      </c>
      <c r="C31" s="61">
        <v>1000</v>
      </c>
      <c r="D31" s="61"/>
      <c r="E31" s="61"/>
      <c r="F31" s="53">
        <f t="shared" si="0"/>
        <v>0</v>
      </c>
      <c r="G31" s="61">
        <v>0</v>
      </c>
      <c r="H31" s="61"/>
      <c r="I31" s="53">
        <f t="shared" si="1"/>
        <v>0</v>
      </c>
      <c r="J31" s="53" t="str">
        <f t="shared" si="2"/>
        <v/>
      </c>
      <c r="K31" s="53">
        <f t="shared" si="3"/>
        <v>0</v>
      </c>
      <c r="L31" s="53">
        <f t="shared" si="4"/>
        <v>0</v>
      </c>
      <c r="M31" s="64">
        <f t="shared" si="5"/>
        <v>0</v>
      </c>
      <c r="N31" s="64">
        <f t="shared" si="6"/>
        <v>0</v>
      </c>
      <c r="O31" s="64">
        <f t="shared" si="7"/>
        <v>0</v>
      </c>
      <c r="P31" s="64">
        <f t="shared" si="8"/>
        <v>0</v>
      </c>
      <c r="Q31" s="65" t="str">
        <f t="shared" si="9"/>
        <v/>
      </c>
      <c r="R31" s="66" t="str">
        <f t="shared" si="10"/>
        <v>STOCKOUT</v>
      </c>
      <c r="S31" s="66" t="str">
        <f t="shared" si="11"/>
        <v>N/A</v>
      </c>
      <c r="T31" s="60"/>
    </row>
    <row r="32" spans="1:20" ht="16.5" customHeight="1" x14ac:dyDescent="0.35">
      <c r="A32" s="60" t="s">
        <v>128</v>
      </c>
      <c r="B32" s="60" t="s">
        <v>94</v>
      </c>
      <c r="C32" s="61">
        <v>25</v>
      </c>
      <c r="D32" s="61"/>
      <c r="E32" s="61"/>
      <c r="F32" s="55">
        <f t="shared" si="0"/>
        <v>0</v>
      </c>
      <c r="G32" s="61">
        <v>0</v>
      </c>
      <c r="H32" s="61"/>
      <c r="I32" s="55">
        <f t="shared" si="1"/>
        <v>0</v>
      </c>
      <c r="J32" s="55" t="str">
        <f t="shared" si="2"/>
        <v/>
      </c>
      <c r="K32" s="55">
        <f t="shared" si="3"/>
        <v>0</v>
      </c>
      <c r="L32" s="55">
        <f t="shared" si="4"/>
        <v>0</v>
      </c>
      <c r="M32" s="67">
        <f t="shared" si="5"/>
        <v>0</v>
      </c>
      <c r="N32" s="67">
        <f t="shared" si="6"/>
        <v>0</v>
      </c>
      <c r="O32" s="67">
        <f t="shared" si="7"/>
        <v>0</v>
      </c>
      <c r="P32" s="67">
        <f t="shared" si="8"/>
        <v>0</v>
      </c>
      <c r="Q32" s="68" t="str">
        <f t="shared" si="9"/>
        <v/>
      </c>
      <c r="R32" s="69" t="str">
        <f t="shared" si="10"/>
        <v>STOCKOUT</v>
      </c>
      <c r="S32" s="69" t="str">
        <f t="shared" si="11"/>
        <v>N/A</v>
      </c>
      <c r="T32" s="60"/>
    </row>
    <row r="33" spans="1:20" ht="16.5" customHeight="1" x14ac:dyDescent="0.35">
      <c r="A33" s="60" t="s">
        <v>129</v>
      </c>
      <c r="B33" s="60" t="s">
        <v>96</v>
      </c>
      <c r="C33" s="61">
        <v>500</v>
      </c>
      <c r="D33" s="61"/>
      <c r="E33" s="61"/>
      <c r="F33" s="53">
        <f t="shared" si="0"/>
        <v>0</v>
      </c>
      <c r="G33" s="61">
        <v>0</v>
      </c>
      <c r="H33" s="61"/>
      <c r="I33" s="53">
        <f t="shared" si="1"/>
        <v>0</v>
      </c>
      <c r="J33" s="53" t="str">
        <f t="shared" si="2"/>
        <v/>
      </c>
      <c r="K33" s="53">
        <f t="shared" si="3"/>
        <v>0</v>
      </c>
      <c r="L33" s="53">
        <f t="shared" si="4"/>
        <v>0</v>
      </c>
      <c r="M33" s="64">
        <f t="shared" si="5"/>
        <v>0</v>
      </c>
      <c r="N33" s="64">
        <f t="shared" si="6"/>
        <v>0</v>
      </c>
      <c r="O33" s="64">
        <f t="shared" si="7"/>
        <v>0</v>
      </c>
      <c r="P33" s="64">
        <f t="shared" si="8"/>
        <v>0</v>
      </c>
      <c r="Q33" s="65" t="str">
        <f t="shared" si="9"/>
        <v/>
      </c>
      <c r="R33" s="66" t="str">
        <f t="shared" si="10"/>
        <v>STOCKOUT</v>
      </c>
      <c r="S33" s="66" t="str">
        <f t="shared" si="11"/>
        <v>N/A</v>
      </c>
      <c r="T33" s="60"/>
    </row>
    <row r="34" spans="1:20" ht="16.5" customHeight="1" x14ac:dyDescent="0.35">
      <c r="A34" s="60" t="s">
        <v>130</v>
      </c>
      <c r="B34" s="60" t="s">
        <v>96</v>
      </c>
      <c r="C34" s="61">
        <v>1500</v>
      </c>
      <c r="D34" s="61"/>
      <c r="E34" s="61">
        <v>1</v>
      </c>
      <c r="F34" s="55">
        <f t="shared" si="0"/>
        <v>0</v>
      </c>
      <c r="G34" s="61">
        <v>1</v>
      </c>
      <c r="H34" s="61"/>
      <c r="I34" s="55">
        <f t="shared" si="1"/>
        <v>1500</v>
      </c>
      <c r="J34" s="55" t="str">
        <f t="shared" si="2"/>
        <v/>
      </c>
      <c r="K34" s="55">
        <f t="shared" si="3"/>
        <v>3</v>
      </c>
      <c r="L34" s="55">
        <f t="shared" si="4"/>
        <v>0</v>
      </c>
      <c r="M34" s="67">
        <f t="shared" si="5"/>
        <v>1</v>
      </c>
      <c r="N34" s="67">
        <f t="shared" si="6"/>
        <v>0.5</v>
      </c>
      <c r="O34" s="67">
        <f t="shared" si="7"/>
        <v>3</v>
      </c>
      <c r="P34" s="67">
        <f t="shared" si="8"/>
        <v>1</v>
      </c>
      <c r="Q34" s="68" t="str">
        <f t="shared" si="9"/>
        <v/>
      </c>
      <c r="R34" s="69" t="str">
        <f t="shared" si="10"/>
        <v>STOCKOUT</v>
      </c>
      <c r="S34" s="69" t="str">
        <f t="shared" si="11"/>
        <v>N/A</v>
      </c>
      <c r="T34" s="60"/>
    </row>
    <row r="35" spans="1:20" ht="16.5" customHeight="1" x14ac:dyDescent="0.35">
      <c r="A35" s="60" t="s">
        <v>131</v>
      </c>
      <c r="B35" s="60" t="s">
        <v>96</v>
      </c>
      <c r="C35" s="61">
        <v>1000</v>
      </c>
      <c r="D35" s="61"/>
      <c r="E35" s="61"/>
      <c r="F35" s="53">
        <f t="shared" si="0"/>
        <v>0</v>
      </c>
      <c r="G35" s="61">
        <v>0</v>
      </c>
      <c r="H35" s="61"/>
      <c r="I35" s="53">
        <f t="shared" si="1"/>
        <v>0</v>
      </c>
      <c r="J35" s="53" t="str">
        <f t="shared" si="2"/>
        <v/>
      </c>
      <c r="K35" s="53">
        <f t="shared" si="3"/>
        <v>0</v>
      </c>
      <c r="L35" s="53">
        <f t="shared" si="4"/>
        <v>0</v>
      </c>
      <c r="M35" s="64">
        <f t="shared" si="5"/>
        <v>0</v>
      </c>
      <c r="N35" s="64">
        <f t="shared" si="6"/>
        <v>0</v>
      </c>
      <c r="O35" s="64">
        <f t="shared" si="7"/>
        <v>0</v>
      </c>
      <c r="P35" s="64">
        <f t="shared" si="8"/>
        <v>0</v>
      </c>
      <c r="Q35" s="65" t="str">
        <f t="shared" si="9"/>
        <v/>
      </c>
      <c r="R35" s="66" t="str">
        <f t="shared" si="10"/>
        <v>STOCKOUT</v>
      </c>
      <c r="S35" s="66" t="str">
        <f t="shared" si="11"/>
        <v>N/A</v>
      </c>
      <c r="T35" s="60"/>
    </row>
    <row r="36" spans="1:20" ht="16.5" customHeight="1" x14ac:dyDescent="0.35">
      <c r="A36" s="60" t="s">
        <v>132</v>
      </c>
      <c r="B36" s="60" t="s">
        <v>105</v>
      </c>
      <c r="C36" s="61">
        <v>4000</v>
      </c>
      <c r="D36" s="61"/>
      <c r="E36" s="61"/>
      <c r="F36" s="55">
        <f t="shared" si="0"/>
        <v>0</v>
      </c>
      <c r="G36" s="61">
        <v>0</v>
      </c>
      <c r="H36" s="61"/>
      <c r="I36" s="55">
        <f t="shared" si="1"/>
        <v>0</v>
      </c>
      <c r="J36" s="55" t="str">
        <f t="shared" si="2"/>
        <v/>
      </c>
      <c r="K36" s="55">
        <f t="shared" si="3"/>
        <v>0</v>
      </c>
      <c r="L36" s="55">
        <f t="shared" si="4"/>
        <v>0</v>
      </c>
      <c r="M36" s="67">
        <f t="shared" si="5"/>
        <v>0</v>
      </c>
      <c r="N36" s="67">
        <f t="shared" si="6"/>
        <v>0</v>
      </c>
      <c r="O36" s="67">
        <f t="shared" si="7"/>
        <v>0</v>
      </c>
      <c r="P36" s="67">
        <f t="shared" si="8"/>
        <v>0</v>
      </c>
      <c r="Q36" s="68" t="str">
        <f t="shared" si="9"/>
        <v/>
      </c>
      <c r="R36" s="69" t="str">
        <f t="shared" si="10"/>
        <v>STOCKOUT</v>
      </c>
      <c r="S36" s="69" t="str">
        <f t="shared" si="11"/>
        <v>N/A</v>
      </c>
      <c r="T36" s="60"/>
    </row>
    <row r="37" spans="1:20" ht="16.5" customHeight="1" x14ac:dyDescent="0.35">
      <c r="A37" s="60" t="s">
        <v>133</v>
      </c>
      <c r="B37" s="60" t="s">
        <v>105</v>
      </c>
      <c r="C37" s="61">
        <v>4500</v>
      </c>
      <c r="D37" s="61"/>
      <c r="E37" s="61"/>
      <c r="F37" s="53">
        <f t="shared" si="0"/>
        <v>0</v>
      </c>
      <c r="G37" s="61"/>
      <c r="H37" s="61"/>
      <c r="I37" s="53">
        <f t="shared" si="1"/>
        <v>0</v>
      </c>
      <c r="J37" s="53" t="str">
        <f t="shared" si="2"/>
        <v/>
      </c>
      <c r="K37" s="53">
        <f t="shared" si="3"/>
        <v>0</v>
      </c>
      <c r="L37" s="53">
        <f t="shared" si="4"/>
        <v>0</v>
      </c>
      <c r="M37" s="64">
        <f t="shared" si="5"/>
        <v>0</v>
      </c>
      <c r="N37" s="64">
        <f t="shared" si="6"/>
        <v>0</v>
      </c>
      <c r="O37" s="64">
        <f t="shared" si="7"/>
        <v>0</v>
      </c>
      <c r="P37" s="64">
        <f t="shared" si="8"/>
        <v>0</v>
      </c>
      <c r="Q37" s="65" t="str">
        <f t="shared" si="9"/>
        <v/>
      </c>
      <c r="R37" s="66" t="str">
        <f t="shared" si="10"/>
        <v>STOCKOUT</v>
      </c>
      <c r="S37" s="66" t="str">
        <f t="shared" si="11"/>
        <v>N/A</v>
      </c>
      <c r="T37" s="60"/>
    </row>
    <row r="38" spans="1:20" ht="16.5" customHeight="1" x14ac:dyDescent="0.35">
      <c r="A38" s="60" t="s">
        <v>134</v>
      </c>
      <c r="B38" s="60" t="s">
        <v>92</v>
      </c>
      <c r="C38" s="61">
        <v>500</v>
      </c>
      <c r="D38" s="61"/>
      <c r="E38" s="61"/>
      <c r="F38" s="55">
        <f t="shared" si="0"/>
        <v>0</v>
      </c>
      <c r="G38" s="61"/>
      <c r="H38" s="61"/>
      <c r="I38" s="55">
        <f t="shared" si="1"/>
        <v>0</v>
      </c>
      <c r="J38" s="55" t="str">
        <f t="shared" si="2"/>
        <v/>
      </c>
      <c r="K38" s="55">
        <f t="shared" si="3"/>
        <v>0</v>
      </c>
      <c r="L38" s="55">
        <f t="shared" si="4"/>
        <v>0</v>
      </c>
      <c r="M38" s="67">
        <f t="shared" si="5"/>
        <v>0</v>
      </c>
      <c r="N38" s="67">
        <f t="shared" si="6"/>
        <v>0</v>
      </c>
      <c r="O38" s="67">
        <f t="shared" si="7"/>
        <v>0</v>
      </c>
      <c r="P38" s="67">
        <f t="shared" si="8"/>
        <v>0</v>
      </c>
      <c r="Q38" s="68" t="str">
        <f t="shared" si="9"/>
        <v/>
      </c>
      <c r="R38" s="69" t="str">
        <f t="shared" si="10"/>
        <v>STOCKOUT</v>
      </c>
      <c r="S38" s="69" t="str">
        <f t="shared" si="11"/>
        <v>N/A</v>
      </c>
      <c r="T38" s="60"/>
    </row>
    <row r="39" spans="1:20" ht="16.5" customHeight="1" x14ac:dyDescent="0.35">
      <c r="A39" s="60" t="s">
        <v>135</v>
      </c>
      <c r="B39" s="60" t="s">
        <v>92</v>
      </c>
      <c r="C39" s="61">
        <v>300</v>
      </c>
      <c r="D39" s="61"/>
      <c r="E39" s="61"/>
      <c r="F39" s="53">
        <f t="shared" si="0"/>
        <v>0</v>
      </c>
      <c r="G39" s="61"/>
      <c r="H39" s="61"/>
      <c r="I39" s="53">
        <f t="shared" si="1"/>
        <v>0</v>
      </c>
      <c r="J39" s="53" t="str">
        <f t="shared" si="2"/>
        <v/>
      </c>
      <c r="K39" s="53">
        <f t="shared" si="3"/>
        <v>0</v>
      </c>
      <c r="L39" s="53">
        <f t="shared" si="4"/>
        <v>0</v>
      </c>
      <c r="M39" s="64">
        <f t="shared" si="5"/>
        <v>0</v>
      </c>
      <c r="N39" s="64">
        <f t="shared" si="6"/>
        <v>0</v>
      </c>
      <c r="O39" s="64">
        <f t="shared" si="7"/>
        <v>0</v>
      </c>
      <c r="P39" s="64">
        <f t="shared" si="8"/>
        <v>0</v>
      </c>
      <c r="Q39" s="65" t="str">
        <f t="shared" si="9"/>
        <v/>
      </c>
      <c r="R39" s="66" t="str">
        <f t="shared" si="10"/>
        <v>STOCKOUT</v>
      </c>
      <c r="S39" s="66" t="str">
        <f t="shared" si="11"/>
        <v>N/A</v>
      </c>
      <c r="T39" s="60"/>
    </row>
    <row r="40" spans="1:20" ht="16.5" customHeight="1" x14ac:dyDescent="0.35">
      <c r="A40" s="60" t="s">
        <v>136</v>
      </c>
      <c r="B40" s="60" t="s">
        <v>105</v>
      </c>
      <c r="C40" s="61">
        <v>1000</v>
      </c>
      <c r="D40" s="61"/>
      <c r="E40" s="61"/>
      <c r="F40" s="55">
        <f t="shared" si="0"/>
        <v>0</v>
      </c>
      <c r="G40" s="61">
        <v>0</v>
      </c>
      <c r="H40" s="61"/>
      <c r="I40" s="55">
        <f t="shared" si="1"/>
        <v>0</v>
      </c>
      <c r="J40" s="55" t="str">
        <f t="shared" si="2"/>
        <v/>
      </c>
      <c r="K40" s="55">
        <f t="shared" si="3"/>
        <v>0</v>
      </c>
      <c r="L40" s="55">
        <f t="shared" si="4"/>
        <v>0</v>
      </c>
      <c r="M40" s="67">
        <f t="shared" si="5"/>
        <v>0</v>
      </c>
      <c r="N40" s="67">
        <f t="shared" si="6"/>
        <v>0</v>
      </c>
      <c r="O40" s="67">
        <f t="shared" si="7"/>
        <v>0</v>
      </c>
      <c r="P40" s="67">
        <f t="shared" si="8"/>
        <v>0</v>
      </c>
      <c r="Q40" s="68" t="str">
        <f t="shared" si="9"/>
        <v/>
      </c>
      <c r="R40" s="69" t="str">
        <f t="shared" si="10"/>
        <v>STOCKOUT</v>
      </c>
      <c r="S40" s="69" t="str">
        <f t="shared" si="11"/>
        <v>N/A</v>
      </c>
      <c r="T40" s="60"/>
    </row>
    <row r="41" spans="1:20" ht="16.5" customHeight="1" x14ac:dyDescent="0.35">
      <c r="A41" s="60" t="s">
        <v>137</v>
      </c>
      <c r="B41" s="60" t="s">
        <v>138</v>
      </c>
      <c r="C41" s="61">
        <v>500</v>
      </c>
      <c r="D41" s="61"/>
      <c r="E41" s="61"/>
      <c r="F41" s="53">
        <f t="shared" si="0"/>
        <v>0</v>
      </c>
      <c r="G41" s="61">
        <v>0</v>
      </c>
      <c r="H41" s="61"/>
      <c r="I41" s="53">
        <f t="shared" si="1"/>
        <v>0</v>
      </c>
      <c r="J41" s="53" t="str">
        <f t="shared" si="2"/>
        <v/>
      </c>
      <c r="K41" s="53">
        <f t="shared" si="3"/>
        <v>0</v>
      </c>
      <c r="L41" s="53">
        <f t="shared" si="4"/>
        <v>0</v>
      </c>
      <c r="M41" s="64">
        <f t="shared" si="5"/>
        <v>0</v>
      </c>
      <c r="N41" s="64">
        <f t="shared" si="6"/>
        <v>0</v>
      </c>
      <c r="O41" s="64">
        <f t="shared" si="7"/>
        <v>0</v>
      </c>
      <c r="P41" s="64">
        <f t="shared" si="8"/>
        <v>0</v>
      </c>
      <c r="Q41" s="65" t="str">
        <f t="shared" si="9"/>
        <v/>
      </c>
      <c r="R41" s="66" t="str">
        <f t="shared" si="10"/>
        <v>STOCKOUT</v>
      </c>
      <c r="S41" s="66" t="str">
        <f t="shared" si="11"/>
        <v>N/A</v>
      </c>
      <c r="T41" s="60"/>
    </row>
    <row r="42" spans="1:20" ht="16.5" customHeight="1" x14ac:dyDescent="0.35">
      <c r="A42" s="60" t="s">
        <v>139</v>
      </c>
      <c r="B42" s="60" t="s">
        <v>109</v>
      </c>
      <c r="C42" s="61">
        <v>1000</v>
      </c>
      <c r="D42" s="61">
        <v>100</v>
      </c>
      <c r="E42" s="61"/>
      <c r="F42" s="55">
        <f t="shared" si="0"/>
        <v>100</v>
      </c>
      <c r="G42" s="61">
        <v>0</v>
      </c>
      <c r="H42" s="61"/>
      <c r="I42" s="55">
        <f t="shared" si="1"/>
        <v>0</v>
      </c>
      <c r="J42" s="55" t="str">
        <f t="shared" si="2"/>
        <v/>
      </c>
      <c r="K42" s="55">
        <f t="shared" si="3"/>
        <v>0</v>
      </c>
      <c r="L42" s="55">
        <f t="shared" si="4"/>
        <v>100000</v>
      </c>
      <c r="M42" s="67">
        <f t="shared" si="5"/>
        <v>0</v>
      </c>
      <c r="N42" s="67">
        <f t="shared" si="6"/>
        <v>0</v>
      </c>
      <c r="O42" s="67">
        <f t="shared" si="7"/>
        <v>0</v>
      </c>
      <c r="P42" s="67">
        <f t="shared" si="8"/>
        <v>0</v>
      </c>
      <c r="Q42" s="68" t="str">
        <f t="shared" si="9"/>
        <v/>
      </c>
      <c r="R42" s="69" t="str">
        <f t="shared" si="10"/>
        <v>OVERSTOCK</v>
      </c>
      <c r="S42" s="69" t="str">
        <f t="shared" si="11"/>
        <v>N/A</v>
      </c>
      <c r="T42" s="60"/>
    </row>
    <row r="43" spans="1:20" ht="16.5" customHeight="1" x14ac:dyDescent="0.35">
      <c r="A43" s="60" t="s">
        <v>140</v>
      </c>
      <c r="B43" s="60" t="s">
        <v>122</v>
      </c>
      <c r="C43" s="61">
        <v>500</v>
      </c>
      <c r="D43" s="61">
        <v>200</v>
      </c>
      <c r="E43" s="61">
        <v>18</v>
      </c>
      <c r="F43" s="53">
        <f t="shared" si="0"/>
        <v>190</v>
      </c>
      <c r="G43" s="61">
        <v>28</v>
      </c>
      <c r="H43" s="61"/>
      <c r="I43" s="53">
        <f t="shared" si="1"/>
        <v>14000</v>
      </c>
      <c r="J43" s="53" t="str">
        <f t="shared" si="2"/>
        <v/>
      </c>
      <c r="K43" s="53">
        <f t="shared" si="3"/>
        <v>0</v>
      </c>
      <c r="L43" s="53">
        <f t="shared" si="4"/>
        <v>95000</v>
      </c>
      <c r="M43" s="64">
        <f t="shared" si="5"/>
        <v>28</v>
      </c>
      <c r="N43" s="64">
        <f t="shared" si="6"/>
        <v>14</v>
      </c>
      <c r="O43" s="64">
        <f t="shared" si="7"/>
        <v>84</v>
      </c>
      <c r="P43" s="64">
        <f t="shared" si="8"/>
        <v>28</v>
      </c>
      <c r="Q43" s="65">
        <f t="shared" si="9"/>
        <v>6.8</v>
      </c>
      <c r="R43" s="66" t="str">
        <f t="shared" si="10"/>
        <v>OVERSTOCK</v>
      </c>
      <c r="S43" s="66" t="str">
        <f t="shared" si="11"/>
        <v>N/A</v>
      </c>
      <c r="T43" s="60"/>
    </row>
    <row r="44" spans="1:20" ht="16.5" customHeight="1" x14ac:dyDescent="0.35">
      <c r="A44" s="60" t="s">
        <v>141</v>
      </c>
      <c r="B44" s="60" t="s">
        <v>109</v>
      </c>
      <c r="C44" s="61">
        <v>1000</v>
      </c>
      <c r="D44" s="61">
        <v>10</v>
      </c>
      <c r="E44" s="61"/>
      <c r="F44" s="55">
        <f t="shared" si="0"/>
        <v>10</v>
      </c>
      <c r="G44" s="61">
        <v>0</v>
      </c>
      <c r="H44" s="61"/>
      <c r="I44" s="55">
        <f t="shared" si="1"/>
        <v>0</v>
      </c>
      <c r="J44" s="55" t="str">
        <f t="shared" si="2"/>
        <v/>
      </c>
      <c r="K44" s="55">
        <f t="shared" si="3"/>
        <v>0</v>
      </c>
      <c r="L44" s="55">
        <f t="shared" si="4"/>
        <v>10000</v>
      </c>
      <c r="M44" s="67">
        <f t="shared" si="5"/>
        <v>0</v>
      </c>
      <c r="N44" s="67">
        <f t="shared" si="6"/>
        <v>0</v>
      </c>
      <c r="O44" s="67">
        <f t="shared" si="7"/>
        <v>0</v>
      </c>
      <c r="P44" s="67">
        <f t="shared" si="8"/>
        <v>0</v>
      </c>
      <c r="Q44" s="68" t="str">
        <f t="shared" si="9"/>
        <v/>
      </c>
      <c r="R44" s="69" t="str">
        <f t="shared" si="10"/>
        <v>OVERSTOCK</v>
      </c>
      <c r="S44" s="69" t="str">
        <f t="shared" si="11"/>
        <v>N/A</v>
      </c>
      <c r="T44" s="60"/>
    </row>
    <row r="45" spans="1:20" ht="16.5" customHeight="1" x14ac:dyDescent="0.35">
      <c r="A45" s="60" t="s">
        <v>142</v>
      </c>
      <c r="B45" s="60" t="s">
        <v>115</v>
      </c>
      <c r="C45" s="61">
        <v>25</v>
      </c>
      <c r="D45" s="61"/>
      <c r="E45" s="61"/>
      <c r="F45" s="53">
        <f t="shared" si="0"/>
        <v>0</v>
      </c>
      <c r="G45" s="61"/>
      <c r="H45" s="61"/>
      <c r="I45" s="53">
        <f t="shared" si="1"/>
        <v>0</v>
      </c>
      <c r="J45" s="53" t="str">
        <f t="shared" si="2"/>
        <v/>
      </c>
      <c r="K45" s="53">
        <f t="shared" si="3"/>
        <v>0</v>
      </c>
      <c r="L45" s="53">
        <f t="shared" si="4"/>
        <v>0</v>
      </c>
      <c r="M45" s="64">
        <f t="shared" si="5"/>
        <v>0</v>
      </c>
      <c r="N45" s="64">
        <f t="shared" si="6"/>
        <v>0</v>
      </c>
      <c r="O45" s="64">
        <f t="shared" si="7"/>
        <v>0</v>
      </c>
      <c r="P45" s="64">
        <f t="shared" si="8"/>
        <v>0</v>
      </c>
      <c r="Q45" s="65" t="str">
        <f t="shared" si="9"/>
        <v/>
      </c>
      <c r="R45" s="66" t="str">
        <f t="shared" si="10"/>
        <v>STOCKOUT</v>
      </c>
      <c r="S45" s="66" t="str">
        <f t="shared" si="11"/>
        <v>N/A</v>
      </c>
      <c r="T45" s="60"/>
    </row>
    <row r="46" spans="1:20" ht="16.5" customHeight="1" x14ac:dyDescent="0.35">
      <c r="A46" s="60" t="s">
        <v>143</v>
      </c>
      <c r="B46" s="60" t="s">
        <v>144</v>
      </c>
      <c r="C46" s="61"/>
      <c r="D46" s="61">
        <v>30</v>
      </c>
      <c r="E46" s="61"/>
      <c r="F46" s="55">
        <f t="shared" si="0"/>
        <v>30</v>
      </c>
      <c r="G46" s="61"/>
      <c r="H46" s="61"/>
      <c r="I46" s="55">
        <f t="shared" si="1"/>
        <v>0</v>
      </c>
      <c r="J46" s="55" t="str">
        <f t="shared" si="2"/>
        <v/>
      </c>
      <c r="K46" s="55">
        <f t="shared" si="3"/>
        <v>0</v>
      </c>
      <c r="L46" s="55">
        <f t="shared" si="4"/>
        <v>0</v>
      </c>
      <c r="M46" s="67">
        <f t="shared" si="5"/>
        <v>0</v>
      </c>
      <c r="N46" s="67">
        <f t="shared" si="6"/>
        <v>0</v>
      </c>
      <c r="O46" s="67">
        <f t="shared" si="7"/>
        <v>0</v>
      </c>
      <c r="P46" s="67">
        <f t="shared" si="8"/>
        <v>0</v>
      </c>
      <c r="Q46" s="68" t="str">
        <f t="shared" si="9"/>
        <v/>
      </c>
      <c r="R46" s="69" t="str">
        <f t="shared" si="10"/>
        <v>OVERSTOCK</v>
      </c>
      <c r="S46" s="69" t="str">
        <f t="shared" si="11"/>
        <v>N/A</v>
      </c>
      <c r="T46" s="60"/>
    </row>
    <row r="47" spans="1:20" ht="16.5" customHeight="1" x14ac:dyDescent="0.35">
      <c r="A47" s="60" t="s">
        <v>145</v>
      </c>
      <c r="B47" s="60" t="s">
        <v>144</v>
      </c>
      <c r="C47" s="61"/>
      <c r="D47" s="61">
        <v>25</v>
      </c>
      <c r="E47" s="61"/>
      <c r="F47" s="53">
        <f t="shared" si="0"/>
        <v>25</v>
      </c>
      <c r="G47" s="61"/>
      <c r="H47" s="61"/>
      <c r="I47" s="53">
        <f t="shared" si="1"/>
        <v>0</v>
      </c>
      <c r="J47" s="53" t="str">
        <f t="shared" si="2"/>
        <v/>
      </c>
      <c r="K47" s="53">
        <f t="shared" si="3"/>
        <v>0</v>
      </c>
      <c r="L47" s="53">
        <f t="shared" si="4"/>
        <v>0</v>
      </c>
      <c r="M47" s="64">
        <f t="shared" si="5"/>
        <v>0</v>
      </c>
      <c r="N47" s="64">
        <f t="shared" si="6"/>
        <v>0</v>
      </c>
      <c r="O47" s="64">
        <f t="shared" si="7"/>
        <v>0</v>
      </c>
      <c r="P47" s="64">
        <f t="shared" si="8"/>
        <v>0</v>
      </c>
      <c r="Q47" s="65" t="str">
        <f t="shared" si="9"/>
        <v/>
      </c>
      <c r="R47" s="66" t="str">
        <f t="shared" si="10"/>
        <v>OVERSTOCK</v>
      </c>
      <c r="S47" s="66" t="str">
        <f t="shared" si="11"/>
        <v>N/A</v>
      </c>
      <c r="T47" s="60"/>
    </row>
    <row r="48" spans="1:20" ht="16.5" customHeight="1" x14ac:dyDescent="0.35">
      <c r="A48" s="60" t="s">
        <v>146</v>
      </c>
      <c r="B48" s="60" t="s">
        <v>147</v>
      </c>
      <c r="C48" s="61"/>
      <c r="D48" s="61">
        <v>80</v>
      </c>
      <c r="E48" s="61"/>
      <c r="F48" s="55">
        <f t="shared" si="0"/>
        <v>80</v>
      </c>
      <c r="G48" s="61"/>
      <c r="H48" s="61"/>
      <c r="I48" s="55">
        <f t="shared" si="1"/>
        <v>0</v>
      </c>
      <c r="J48" s="55" t="str">
        <f t="shared" si="2"/>
        <v/>
      </c>
      <c r="K48" s="55">
        <f t="shared" si="3"/>
        <v>0</v>
      </c>
      <c r="L48" s="55">
        <f t="shared" si="4"/>
        <v>0</v>
      </c>
      <c r="M48" s="67">
        <f t="shared" si="5"/>
        <v>0</v>
      </c>
      <c r="N48" s="67">
        <f t="shared" si="6"/>
        <v>0</v>
      </c>
      <c r="O48" s="67">
        <f t="shared" si="7"/>
        <v>0</v>
      </c>
      <c r="P48" s="67">
        <f t="shared" si="8"/>
        <v>0</v>
      </c>
      <c r="Q48" s="68" t="str">
        <f t="shared" si="9"/>
        <v/>
      </c>
      <c r="R48" s="69" t="str">
        <f t="shared" si="10"/>
        <v>OVERSTOCK</v>
      </c>
      <c r="S48" s="69" t="str">
        <f t="shared" si="11"/>
        <v>N/A</v>
      </c>
      <c r="T48" s="60"/>
    </row>
    <row r="49" spans="1:20" ht="16.5" customHeight="1" x14ac:dyDescent="0.35">
      <c r="A49" s="60" t="s">
        <v>148</v>
      </c>
      <c r="B49" s="60" t="s">
        <v>138</v>
      </c>
      <c r="C49" s="61">
        <v>500</v>
      </c>
      <c r="D49" s="61"/>
      <c r="E49" s="61">
        <v>88</v>
      </c>
      <c r="F49" s="53">
        <f t="shared" si="0"/>
        <v>0</v>
      </c>
      <c r="G49" s="61">
        <v>88</v>
      </c>
      <c r="H49" s="61"/>
      <c r="I49" s="53">
        <f t="shared" si="1"/>
        <v>44000</v>
      </c>
      <c r="J49" s="53" t="str">
        <f t="shared" si="2"/>
        <v/>
      </c>
      <c r="K49" s="53">
        <f t="shared" si="3"/>
        <v>264</v>
      </c>
      <c r="L49" s="53">
        <f t="shared" si="4"/>
        <v>0</v>
      </c>
      <c r="M49" s="64">
        <f t="shared" si="5"/>
        <v>88</v>
      </c>
      <c r="N49" s="64">
        <f t="shared" si="6"/>
        <v>44</v>
      </c>
      <c r="O49" s="64">
        <f t="shared" si="7"/>
        <v>264</v>
      </c>
      <c r="P49" s="64">
        <f t="shared" si="8"/>
        <v>88</v>
      </c>
      <c r="Q49" s="65" t="str">
        <f t="shared" si="9"/>
        <v/>
      </c>
      <c r="R49" s="66" t="str">
        <f t="shared" si="10"/>
        <v>STOCKOUT</v>
      </c>
      <c r="S49" s="66" t="str">
        <f t="shared" si="11"/>
        <v>N/A</v>
      </c>
      <c r="T49" s="60"/>
    </row>
    <row r="50" spans="1:20" ht="16.5" customHeight="1" x14ac:dyDescent="0.35">
      <c r="A50" s="60" t="s">
        <v>149</v>
      </c>
      <c r="B50" s="60" t="s">
        <v>105</v>
      </c>
      <c r="C50" s="61">
        <v>3000</v>
      </c>
      <c r="D50" s="61"/>
      <c r="E50" s="61"/>
      <c r="F50" s="55">
        <f t="shared" si="0"/>
        <v>0</v>
      </c>
      <c r="G50" s="61"/>
      <c r="H50" s="61"/>
      <c r="I50" s="55">
        <f t="shared" si="1"/>
        <v>0</v>
      </c>
      <c r="J50" s="55" t="str">
        <f t="shared" si="2"/>
        <v/>
      </c>
      <c r="K50" s="55">
        <f t="shared" si="3"/>
        <v>0</v>
      </c>
      <c r="L50" s="55">
        <f t="shared" si="4"/>
        <v>0</v>
      </c>
      <c r="M50" s="67">
        <f t="shared" si="5"/>
        <v>0</v>
      </c>
      <c r="N50" s="67">
        <f t="shared" si="6"/>
        <v>0</v>
      </c>
      <c r="O50" s="67">
        <f t="shared" si="7"/>
        <v>0</v>
      </c>
      <c r="P50" s="67">
        <f t="shared" si="8"/>
        <v>0</v>
      </c>
      <c r="Q50" s="68" t="str">
        <f t="shared" si="9"/>
        <v/>
      </c>
      <c r="R50" s="69" t="str">
        <f t="shared" si="10"/>
        <v>STOCKOUT</v>
      </c>
      <c r="S50" s="69" t="str">
        <f t="shared" si="11"/>
        <v>N/A</v>
      </c>
      <c r="T50" s="60"/>
    </row>
    <row r="51" spans="1:20" ht="16.5" customHeight="1" x14ac:dyDescent="0.35">
      <c r="A51" s="60" t="s">
        <v>150</v>
      </c>
      <c r="B51" s="60" t="s">
        <v>138</v>
      </c>
      <c r="C51" s="61">
        <v>100</v>
      </c>
      <c r="D51" s="61"/>
      <c r="E51" s="61">
        <v>135</v>
      </c>
      <c r="F51" s="53">
        <f t="shared" si="0"/>
        <v>135</v>
      </c>
      <c r="G51" s="61">
        <v>0</v>
      </c>
      <c r="H51" s="61"/>
      <c r="I51" s="53">
        <f t="shared" si="1"/>
        <v>0</v>
      </c>
      <c r="J51" s="53" t="str">
        <f t="shared" si="2"/>
        <v/>
      </c>
      <c r="K51" s="53">
        <f t="shared" si="3"/>
        <v>0</v>
      </c>
      <c r="L51" s="53">
        <f t="shared" si="4"/>
        <v>13500</v>
      </c>
      <c r="M51" s="64">
        <f t="shared" si="5"/>
        <v>0</v>
      </c>
      <c r="N51" s="64">
        <f t="shared" si="6"/>
        <v>0</v>
      </c>
      <c r="O51" s="64">
        <f t="shared" si="7"/>
        <v>0</v>
      </c>
      <c r="P51" s="64">
        <f t="shared" si="8"/>
        <v>0</v>
      </c>
      <c r="Q51" s="65" t="str">
        <f t="shared" si="9"/>
        <v/>
      </c>
      <c r="R51" s="66" t="str">
        <f t="shared" si="10"/>
        <v>OVERSTOCK</v>
      </c>
      <c r="S51" s="66" t="str">
        <f t="shared" si="11"/>
        <v>N/A</v>
      </c>
      <c r="T51" s="60"/>
    </row>
    <row r="52" spans="1:20" ht="16.5" customHeight="1" x14ac:dyDescent="0.35">
      <c r="A52" s="60" t="s">
        <v>151</v>
      </c>
      <c r="B52" s="60" t="s">
        <v>94</v>
      </c>
      <c r="C52" s="61">
        <v>130</v>
      </c>
      <c r="D52" s="61"/>
      <c r="E52" s="61"/>
      <c r="F52" s="55">
        <f t="shared" si="0"/>
        <v>0</v>
      </c>
      <c r="G52" s="61"/>
      <c r="H52" s="61"/>
      <c r="I52" s="55">
        <f t="shared" si="1"/>
        <v>0</v>
      </c>
      <c r="J52" s="55" t="str">
        <f t="shared" si="2"/>
        <v/>
      </c>
      <c r="K52" s="55">
        <f t="shared" si="3"/>
        <v>0</v>
      </c>
      <c r="L52" s="55">
        <f t="shared" si="4"/>
        <v>0</v>
      </c>
      <c r="M52" s="67">
        <f t="shared" si="5"/>
        <v>0</v>
      </c>
      <c r="N52" s="67">
        <f t="shared" si="6"/>
        <v>0</v>
      </c>
      <c r="O52" s="67">
        <f t="shared" si="7"/>
        <v>0</v>
      </c>
      <c r="P52" s="67">
        <f t="shared" si="8"/>
        <v>0</v>
      </c>
      <c r="Q52" s="68" t="str">
        <f t="shared" si="9"/>
        <v/>
      </c>
      <c r="R52" s="69" t="str">
        <f t="shared" si="10"/>
        <v>STOCKOUT</v>
      </c>
      <c r="S52" s="69" t="str">
        <f t="shared" si="11"/>
        <v>N/A</v>
      </c>
      <c r="T52" s="60"/>
    </row>
    <row r="53" spans="1:20" ht="16.5" customHeight="1" x14ac:dyDescent="0.35">
      <c r="A53" s="60" t="s">
        <v>152</v>
      </c>
      <c r="B53" s="60" t="s">
        <v>94</v>
      </c>
      <c r="C53" s="61">
        <v>25</v>
      </c>
      <c r="D53" s="61"/>
      <c r="E53" s="61"/>
      <c r="F53" s="53">
        <f t="shared" si="0"/>
        <v>0</v>
      </c>
      <c r="G53" s="61"/>
      <c r="H53" s="61"/>
      <c r="I53" s="53">
        <f t="shared" si="1"/>
        <v>0</v>
      </c>
      <c r="J53" s="53" t="str">
        <f t="shared" si="2"/>
        <v/>
      </c>
      <c r="K53" s="53">
        <f t="shared" si="3"/>
        <v>0</v>
      </c>
      <c r="L53" s="53">
        <f t="shared" si="4"/>
        <v>0</v>
      </c>
      <c r="M53" s="64">
        <f t="shared" si="5"/>
        <v>0</v>
      </c>
      <c r="N53" s="64">
        <f t="shared" si="6"/>
        <v>0</v>
      </c>
      <c r="O53" s="64">
        <f t="shared" si="7"/>
        <v>0</v>
      </c>
      <c r="P53" s="64">
        <f t="shared" si="8"/>
        <v>0</v>
      </c>
      <c r="Q53" s="65" t="str">
        <f t="shared" si="9"/>
        <v/>
      </c>
      <c r="R53" s="66" t="str">
        <f t="shared" si="10"/>
        <v>STOCKOUT</v>
      </c>
      <c r="S53" s="66" t="str">
        <f t="shared" si="11"/>
        <v>N/A</v>
      </c>
      <c r="T53" s="60"/>
    </row>
    <row r="54" spans="1:20" ht="16.5" customHeight="1" x14ac:dyDescent="0.35">
      <c r="A54" s="60" t="s">
        <v>153</v>
      </c>
      <c r="B54" s="60" t="s">
        <v>154</v>
      </c>
      <c r="C54" s="61">
        <v>500</v>
      </c>
      <c r="D54" s="61">
        <v>70</v>
      </c>
      <c r="E54" s="61"/>
      <c r="F54" s="55">
        <f t="shared" si="0"/>
        <v>42</v>
      </c>
      <c r="G54" s="61">
        <v>28</v>
      </c>
      <c r="H54" s="61"/>
      <c r="I54" s="55">
        <f t="shared" si="1"/>
        <v>14000</v>
      </c>
      <c r="J54" s="55" t="str">
        <f t="shared" si="2"/>
        <v/>
      </c>
      <c r="K54" s="55">
        <f t="shared" si="3"/>
        <v>42</v>
      </c>
      <c r="L54" s="55">
        <f t="shared" si="4"/>
        <v>21000</v>
      </c>
      <c r="M54" s="67">
        <f t="shared" si="5"/>
        <v>28</v>
      </c>
      <c r="N54" s="67">
        <f t="shared" si="6"/>
        <v>14</v>
      </c>
      <c r="O54" s="67">
        <f t="shared" si="7"/>
        <v>84</v>
      </c>
      <c r="P54" s="67">
        <f t="shared" si="8"/>
        <v>28</v>
      </c>
      <c r="Q54" s="68">
        <f t="shared" si="9"/>
        <v>1.5</v>
      </c>
      <c r="R54" s="69" t="str">
        <f t="shared" si="10"/>
        <v>ADEQUATE</v>
      </c>
      <c r="S54" s="69" t="str">
        <f t="shared" si="11"/>
        <v>N/A</v>
      </c>
      <c r="T54" s="60"/>
    </row>
    <row r="55" spans="1:20" ht="16.5" customHeight="1" x14ac:dyDescent="0.35">
      <c r="A55" s="60" t="s">
        <v>155</v>
      </c>
      <c r="B55" s="60" t="s">
        <v>94</v>
      </c>
      <c r="C55" s="61">
        <v>25</v>
      </c>
      <c r="D55" s="61"/>
      <c r="E55" s="61"/>
      <c r="F55" s="53">
        <f t="shared" si="0"/>
        <v>0</v>
      </c>
      <c r="G55" s="61"/>
      <c r="H55" s="61"/>
      <c r="I55" s="53">
        <f t="shared" si="1"/>
        <v>0</v>
      </c>
      <c r="J55" s="53" t="str">
        <f t="shared" si="2"/>
        <v/>
      </c>
      <c r="K55" s="53">
        <f t="shared" si="3"/>
        <v>0</v>
      </c>
      <c r="L55" s="53">
        <f t="shared" si="4"/>
        <v>0</v>
      </c>
      <c r="M55" s="64">
        <f t="shared" si="5"/>
        <v>0</v>
      </c>
      <c r="N55" s="64">
        <f t="shared" si="6"/>
        <v>0</v>
      </c>
      <c r="O55" s="64">
        <f t="shared" si="7"/>
        <v>0</v>
      </c>
      <c r="P55" s="64">
        <f t="shared" si="8"/>
        <v>0</v>
      </c>
      <c r="Q55" s="65" t="str">
        <f t="shared" si="9"/>
        <v/>
      </c>
      <c r="R55" s="66" t="str">
        <f t="shared" si="10"/>
        <v>STOCKOUT</v>
      </c>
      <c r="S55" s="66" t="str">
        <f t="shared" si="11"/>
        <v>N/A</v>
      </c>
      <c r="T55" s="60"/>
    </row>
    <row r="56" spans="1:20" ht="16.5" customHeight="1" x14ac:dyDescent="0.35">
      <c r="A56" s="60" t="s">
        <v>156</v>
      </c>
      <c r="B56" s="60" t="s">
        <v>105</v>
      </c>
      <c r="C56" s="61">
        <v>1000</v>
      </c>
      <c r="D56" s="61"/>
      <c r="E56" s="61"/>
      <c r="F56" s="55">
        <f t="shared" si="0"/>
        <v>0</v>
      </c>
      <c r="G56" s="61"/>
      <c r="H56" s="61"/>
      <c r="I56" s="55">
        <f t="shared" si="1"/>
        <v>0</v>
      </c>
      <c r="J56" s="55" t="str">
        <f t="shared" si="2"/>
        <v/>
      </c>
      <c r="K56" s="55">
        <f t="shared" si="3"/>
        <v>0</v>
      </c>
      <c r="L56" s="55">
        <f t="shared" si="4"/>
        <v>0</v>
      </c>
      <c r="M56" s="67">
        <f t="shared" si="5"/>
        <v>0</v>
      </c>
      <c r="N56" s="67">
        <f t="shared" si="6"/>
        <v>0</v>
      </c>
      <c r="O56" s="67">
        <f t="shared" si="7"/>
        <v>0</v>
      </c>
      <c r="P56" s="67">
        <f t="shared" si="8"/>
        <v>0</v>
      </c>
      <c r="Q56" s="68" t="str">
        <f t="shared" si="9"/>
        <v/>
      </c>
      <c r="R56" s="69" t="str">
        <f t="shared" si="10"/>
        <v>STOCKOUT</v>
      </c>
      <c r="S56" s="69" t="str">
        <f t="shared" si="11"/>
        <v>N/A</v>
      </c>
      <c r="T56" s="60"/>
    </row>
    <row r="57" spans="1:20" ht="16.5" customHeight="1" x14ac:dyDescent="0.35">
      <c r="A57" s="60" t="s">
        <v>157</v>
      </c>
      <c r="B57" s="60" t="s">
        <v>105</v>
      </c>
      <c r="C57" s="61">
        <v>1300</v>
      </c>
      <c r="D57" s="61"/>
      <c r="E57" s="61"/>
      <c r="F57" s="53">
        <f t="shared" si="0"/>
        <v>0</v>
      </c>
      <c r="G57" s="61"/>
      <c r="H57" s="61"/>
      <c r="I57" s="53">
        <f t="shared" si="1"/>
        <v>0</v>
      </c>
      <c r="J57" s="53" t="str">
        <f t="shared" si="2"/>
        <v/>
      </c>
      <c r="K57" s="53">
        <f t="shared" si="3"/>
        <v>0</v>
      </c>
      <c r="L57" s="53">
        <f t="shared" si="4"/>
        <v>0</v>
      </c>
      <c r="M57" s="64">
        <f t="shared" si="5"/>
        <v>0</v>
      </c>
      <c r="N57" s="64">
        <f t="shared" si="6"/>
        <v>0</v>
      </c>
      <c r="O57" s="64">
        <f t="shared" si="7"/>
        <v>0</v>
      </c>
      <c r="P57" s="64">
        <f t="shared" si="8"/>
        <v>0</v>
      </c>
      <c r="Q57" s="65" t="str">
        <f t="shared" si="9"/>
        <v/>
      </c>
      <c r="R57" s="66" t="str">
        <f t="shared" si="10"/>
        <v>STOCKOUT</v>
      </c>
      <c r="S57" s="66" t="str">
        <f t="shared" si="11"/>
        <v>N/A</v>
      </c>
      <c r="T57" s="60"/>
    </row>
    <row r="58" spans="1:20" ht="16.5" customHeight="1" x14ac:dyDescent="0.35">
      <c r="A58" s="60" t="s">
        <v>158</v>
      </c>
      <c r="B58" s="60" t="s">
        <v>138</v>
      </c>
      <c r="C58" s="61">
        <v>1500</v>
      </c>
      <c r="D58" s="61"/>
      <c r="E58" s="61"/>
      <c r="F58" s="55">
        <f t="shared" si="0"/>
        <v>0</v>
      </c>
      <c r="G58" s="61"/>
      <c r="H58" s="61"/>
      <c r="I58" s="55">
        <f t="shared" si="1"/>
        <v>0</v>
      </c>
      <c r="J58" s="55" t="str">
        <f t="shared" si="2"/>
        <v/>
      </c>
      <c r="K58" s="55">
        <f t="shared" si="3"/>
        <v>0</v>
      </c>
      <c r="L58" s="55">
        <f t="shared" si="4"/>
        <v>0</v>
      </c>
      <c r="M58" s="67">
        <f t="shared" si="5"/>
        <v>0</v>
      </c>
      <c r="N58" s="67">
        <f t="shared" si="6"/>
        <v>0</v>
      </c>
      <c r="O58" s="67">
        <f t="shared" si="7"/>
        <v>0</v>
      </c>
      <c r="P58" s="67">
        <f t="shared" si="8"/>
        <v>0</v>
      </c>
      <c r="Q58" s="68" t="str">
        <f t="shared" si="9"/>
        <v/>
      </c>
      <c r="R58" s="69" t="str">
        <f t="shared" si="10"/>
        <v>STOCKOUT</v>
      </c>
      <c r="S58" s="69" t="str">
        <f t="shared" si="11"/>
        <v>N/A</v>
      </c>
      <c r="T58" s="60"/>
    </row>
    <row r="59" spans="1:20" ht="16.5" customHeight="1" x14ac:dyDescent="0.35">
      <c r="A59" s="60" t="s">
        <v>159</v>
      </c>
      <c r="B59" s="60" t="s">
        <v>96</v>
      </c>
      <c r="C59" s="61">
        <v>500</v>
      </c>
      <c r="D59" s="61"/>
      <c r="E59" s="61"/>
      <c r="F59" s="53">
        <f t="shared" si="0"/>
        <v>0</v>
      </c>
      <c r="G59" s="61"/>
      <c r="H59" s="61"/>
      <c r="I59" s="53">
        <f t="shared" si="1"/>
        <v>0</v>
      </c>
      <c r="J59" s="53" t="str">
        <f t="shared" si="2"/>
        <v/>
      </c>
      <c r="K59" s="53">
        <f t="shared" si="3"/>
        <v>0</v>
      </c>
      <c r="L59" s="53">
        <f t="shared" si="4"/>
        <v>0</v>
      </c>
      <c r="M59" s="64">
        <f t="shared" si="5"/>
        <v>0</v>
      </c>
      <c r="N59" s="64">
        <f t="shared" si="6"/>
        <v>0</v>
      </c>
      <c r="O59" s="64">
        <f t="shared" si="7"/>
        <v>0</v>
      </c>
      <c r="P59" s="64">
        <f t="shared" si="8"/>
        <v>0</v>
      </c>
      <c r="Q59" s="65" t="str">
        <f t="shared" si="9"/>
        <v/>
      </c>
      <c r="R59" s="66" t="str">
        <f t="shared" si="10"/>
        <v>STOCKOUT</v>
      </c>
      <c r="S59" s="66" t="str">
        <f t="shared" si="11"/>
        <v>N/A</v>
      </c>
      <c r="T59" s="60"/>
    </row>
    <row r="60" spans="1:20" ht="16.5" customHeight="1" x14ac:dyDescent="0.35">
      <c r="A60" s="60" t="s">
        <v>160</v>
      </c>
      <c r="B60" s="60" t="s">
        <v>105</v>
      </c>
      <c r="C60" s="61">
        <v>6000</v>
      </c>
      <c r="D60" s="61"/>
      <c r="E60" s="61"/>
      <c r="F60" s="55">
        <f t="shared" si="0"/>
        <v>0</v>
      </c>
      <c r="G60" s="61"/>
      <c r="H60" s="61"/>
      <c r="I60" s="55">
        <f t="shared" si="1"/>
        <v>0</v>
      </c>
      <c r="J60" s="55" t="str">
        <f t="shared" si="2"/>
        <v/>
      </c>
      <c r="K60" s="55">
        <f t="shared" si="3"/>
        <v>0</v>
      </c>
      <c r="L60" s="55">
        <f t="shared" si="4"/>
        <v>0</v>
      </c>
      <c r="M60" s="67">
        <f t="shared" si="5"/>
        <v>0</v>
      </c>
      <c r="N60" s="67">
        <f t="shared" si="6"/>
        <v>0</v>
      </c>
      <c r="O60" s="67">
        <f t="shared" si="7"/>
        <v>0</v>
      </c>
      <c r="P60" s="67">
        <f t="shared" si="8"/>
        <v>0</v>
      </c>
      <c r="Q60" s="68" t="str">
        <f t="shared" si="9"/>
        <v/>
      </c>
      <c r="R60" s="69" t="str">
        <f t="shared" si="10"/>
        <v>STOCKOUT</v>
      </c>
      <c r="S60" s="69" t="str">
        <f t="shared" si="11"/>
        <v>N/A</v>
      </c>
      <c r="T60" s="60"/>
    </row>
    <row r="61" spans="1:20" ht="16.5" customHeight="1" x14ac:dyDescent="0.35">
      <c r="A61" s="60" t="s">
        <v>161</v>
      </c>
      <c r="B61" s="60" t="s">
        <v>94</v>
      </c>
      <c r="C61" s="61">
        <v>600</v>
      </c>
      <c r="D61" s="61"/>
      <c r="E61" s="61"/>
      <c r="F61" s="53">
        <f t="shared" si="0"/>
        <v>0</v>
      </c>
      <c r="G61" s="61"/>
      <c r="H61" s="61"/>
      <c r="I61" s="53">
        <f t="shared" si="1"/>
        <v>0</v>
      </c>
      <c r="J61" s="53" t="str">
        <f t="shared" si="2"/>
        <v/>
      </c>
      <c r="K61" s="53">
        <f t="shared" si="3"/>
        <v>0</v>
      </c>
      <c r="L61" s="53">
        <f t="shared" si="4"/>
        <v>0</v>
      </c>
      <c r="M61" s="64">
        <f t="shared" si="5"/>
        <v>0</v>
      </c>
      <c r="N61" s="64">
        <f t="shared" si="6"/>
        <v>0</v>
      </c>
      <c r="O61" s="64">
        <f t="shared" si="7"/>
        <v>0</v>
      </c>
      <c r="P61" s="64">
        <f t="shared" si="8"/>
        <v>0</v>
      </c>
      <c r="Q61" s="65" t="str">
        <f t="shared" si="9"/>
        <v/>
      </c>
      <c r="R61" s="66" t="str">
        <f t="shared" si="10"/>
        <v>STOCKOUT</v>
      </c>
      <c r="S61" s="66" t="str">
        <f t="shared" si="11"/>
        <v>N/A</v>
      </c>
      <c r="T61" s="60"/>
    </row>
    <row r="62" spans="1:20" ht="16.5" customHeight="1" x14ac:dyDescent="0.35">
      <c r="A62" s="60" t="s">
        <v>162</v>
      </c>
      <c r="B62" s="60" t="s">
        <v>122</v>
      </c>
      <c r="C62" s="61">
        <v>600</v>
      </c>
      <c r="D62" s="61">
        <v>300</v>
      </c>
      <c r="E62" s="61"/>
      <c r="F62" s="55">
        <f t="shared" si="0"/>
        <v>151</v>
      </c>
      <c r="G62" s="61">
        <v>149</v>
      </c>
      <c r="H62" s="61"/>
      <c r="I62" s="55">
        <f t="shared" si="1"/>
        <v>89400</v>
      </c>
      <c r="J62" s="55" t="str">
        <f t="shared" si="2"/>
        <v/>
      </c>
      <c r="K62" s="55">
        <f t="shared" si="3"/>
        <v>296</v>
      </c>
      <c r="L62" s="55">
        <f t="shared" si="4"/>
        <v>90600</v>
      </c>
      <c r="M62" s="67">
        <f t="shared" si="5"/>
        <v>149</v>
      </c>
      <c r="N62" s="67">
        <f t="shared" si="6"/>
        <v>74.5</v>
      </c>
      <c r="O62" s="67">
        <f t="shared" si="7"/>
        <v>447</v>
      </c>
      <c r="P62" s="67">
        <f t="shared" si="8"/>
        <v>149</v>
      </c>
      <c r="Q62" s="68">
        <f t="shared" si="9"/>
        <v>1</v>
      </c>
      <c r="R62" s="69" t="str">
        <f t="shared" si="10"/>
        <v>ADEQUATE</v>
      </c>
      <c r="S62" s="69" t="str">
        <f t="shared" si="11"/>
        <v>N/A</v>
      </c>
      <c r="T62" s="60"/>
    </row>
    <row r="63" spans="1:20" ht="16.5" customHeight="1" x14ac:dyDescent="0.35">
      <c r="A63" s="60" t="s">
        <v>163</v>
      </c>
      <c r="B63" s="60" t="s">
        <v>94</v>
      </c>
      <c r="C63" s="61">
        <v>15</v>
      </c>
      <c r="D63" s="61">
        <v>500</v>
      </c>
      <c r="E63" s="61">
        <v>830</v>
      </c>
      <c r="F63" s="53">
        <f t="shared" si="0"/>
        <v>1330</v>
      </c>
      <c r="G63" s="61">
        <v>0</v>
      </c>
      <c r="H63" s="61"/>
      <c r="I63" s="53">
        <f t="shared" si="1"/>
        <v>0</v>
      </c>
      <c r="J63" s="53" t="str">
        <f t="shared" si="2"/>
        <v/>
      </c>
      <c r="K63" s="53">
        <f t="shared" si="3"/>
        <v>0</v>
      </c>
      <c r="L63" s="53">
        <f t="shared" si="4"/>
        <v>19950</v>
      </c>
      <c r="M63" s="64">
        <f t="shared" si="5"/>
        <v>0</v>
      </c>
      <c r="N63" s="64">
        <f t="shared" si="6"/>
        <v>0</v>
      </c>
      <c r="O63" s="64">
        <f t="shared" si="7"/>
        <v>0</v>
      </c>
      <c r="P63" s="64">
        <f t="shared" si="8"/>
        <v>0</v>
      </c>
      <c r="Q63" s="65" t="str">
        <f t="shared" si="9"/>
        <v/>
      </c>
      <c r="R63" s="66" t="str">
        <f t="shared" si="10"/>
        <v>OVERSTOCK</v>
      </c>
      <c r="S63" s="66" t="str">
        <f t="shared" si="11"/>
        <v>N/A</v>
      </c>
      <c r="T63" s="60"/>
    </row>
    <row r="64" spans="1:20" ht="16.5" customHeight="1" x14ac:dyDescent="0.35">
      <c r="A64" s="60" t="s">
        <v>164</v>
      </c>
      <c r="B64" s="60" t="s">
        <v>109</v>
      </c>
      <c r="C64" s="61">
        <v>500</v>
      </c>
      <c r="D64" s="61"/>
      <c r="E64" s="61"/>
      <c r="F64" s="55">
        <f t="shared" si="0"/>
        <v>0</v>
      </c>
      <c r="G64" s="61">
        <v>0</v>
      </c>
      <c r="H64" s="61"/>
      <c r="I64" s="55">
        <f t="shared" si="1"/>
        <v>0</v>
      </c>
      <c r="J64" s="55" t="str">
        <f t="shared" si="2"/>
        <v/>
      </c>
      <c r="K64" s="55">
        <f t="shared" si="3"/>
        <v>0</v>
      </c>
      <c r="L64" s="55">
        <f t="shared" si="4"/>
        <v>0</v>
      </c>
      <c r="M64" s="67">
        <f t="shared" si="5"/>
        <v>0</v>
      </c>
      <c r="N64" s="67">
        <f t="shared" si="6"/>
        <v>0</v>
      </c>
      <c r="O64" s="67">
        <f t="shared" si="7"/>
        <v>0</v>
      </c>
      <c r="P64" s="67">
        <f t="shared" si="8"/>
        <v>0</v>
      </c>
      <c r="Q64" s="68" t="str">
        <f t="shared" si="9"/>
        <v/>
      </c>
      <c r="R64" s="69" t="str">
        <f t="shared" si="10"/>
        <v>STOCKOUT</v>
      </c>
      <c r="S64" s="69" t="str">
        <f t="shared" si="11"/>
        <v>N/A</v>
      </c>
      <c r="T64" s="60"/>
    </row>
    <row r="65" spans="1:20" ht="16.5" customHeight="1" x14ac:dyDescent="0.35">
      <c r="A65" s="60" t="s">
        <v>165</v>
      </c>
      <c r="B65" s="60" t="s">
        <v>94</v>
      </c>
      <c r="C65" s="61">
        <v>340</v>
      </c>
      <c r="D65" s="61"/>
      <c r="E65" s="61"/>
      <c r="F65" s="53">
        <f t="shared" si="0"/>
        <v>0</v>
      </c>
      <c r="G65" s="61">
        <v>0</v>
      </c>
      <c r="H65" s="61"/>
      <c r="I65" s="53">
        <f t="shared" si="1"/>
        <v>0</v>
      </c>
      <c r="J65" s="53" t="str">
        <f t="shared" si="2"/>
        <v/>
      </c>
      <c r="K65" s="53">
        <f t="shared" si="3"/>
        <v>0</v>
      </c>
      <c r="L65" s="53">
        <f t="shared" si="4"/>
        <v>0</v>
      </c>
      <c r="M65" s="64">
        <f t="shared" si="5"/>
        <v>0</v>
      </c>
      <c r="N65" s="64">
        <f t="shared" si="6"/>
        <v>0</v>
      </c>
      <c r="O65" s="64">
        <f t="shared" si="7"/>
        <v>0</v>
      </c>
      <c r="P65" s="64">
        <f t="shared" si="8"/>
        <v>0</v>
      </c>
      <c r="Q65" s="65" t="str">
        <f t="shared" si="9"/>
        <v/>
      </c>
      <c r="R65" s="66" t="str">
        <f t="shared" si="10"/>
        <v>STOCKOUT</v>
      </c>
      <c r="S65" s="66" t="str">
        <f t="shared" si="11"/>
        <v>N/A</v>
      </c>
      <c r="T65" s="60"/>
    </row>
    <row r="66" spans="1:20" ht="16.5" customHeight="1" x14ac:dyDescent="0.35">
      <c r="A66" s="60" t="s">
        <v>166</v>
      </c>
      <c r="B66" s="60" t="s">
        <v>94</v>
      </c>
      <c r="C66" s="61">
        <v>80</v>
      </c>
      <c r="D66" s="61">
        <v>150</v>
      </c>
      <c r="E66" s="61">
        <v>330</v>
      </c>
      <c r="F66" s="55">
        <f t="shared" si="0"/>
        <v>480</v>
      </c>
      <c r="G66" s="61">
        <v>0</v>
      </c>
      <c r="H66" s="61"/>
      <c r="I66" s="55">
        <f t="shared" si="1"/>
        <v>0</v>
      </c>
      <c r="J66" s="55" t="str">
        <f t="shared" si="2"/>
        <v/>
      </c>
      <c r="K66" s="55">
        <f t="shared" si="3"/>
        <v>0</v>
      </c>
      <c r="L66" s="55">
        <f t="shared" si="4"/>
        <v>38400</v>
      </c>
      <c r="M66" s="67">
        <f t="shared" si="5"/>
        <v>0</v>
      </c>
      <c r="N66" s="67">
        <f t="shared" si="6"/>
        <v>0</v>
      </c>
      <c r="O66" s="67">
        <f t="shared" si="7"/>
        <v>0</v>
      </c>
      <c r="P66" s="67">
        <f t="shared" si="8"/>
        <v>0</v>
      </c>
      <c r="Q66" s="68" t="str">
        <f t="shared" si="9"/>
        <v/>
      </c>
      <c r="R66" s="69" t="str">
        <f t="shared" si="10"/>
        <v>OVERSTOCK</v>
      </c>
      <c r="S66" s="69" t="str">
        <f t="shared" si="11"/>
        <v>N/A</v>
      </c>
      <c r="T66" s="60"/>
    </row>
    <row r="67" spans="1:20" ht="16.5" customHeight="1" x14ac:dyDescent="0.35">
      <c r="A67" s="60" t="s">
        <v>167</v>
      </c>
      <c r="B67" s="60" t="s">
        <v>96</v>
      </c>
      <c r="C67" s="61">
        <v>100</v>
      </c>
      <c r="D67" s="61">
        <v>100</v>
      </c>
      <c r="E67" s="61"/>
      <c r="F67" s="53">
        <f t="shared" ref="F67:F130" si="12">IF(A67="","",D67+IF(ISNUMBER(E67),E67,0)-IF(ISNUMBER(G67),G67,0))</f>
        <v>100</v>
      </c>
      <c r="G67" s="61">
        <v>0</v>
      </c>
      <c r="H67" s="61"/>
      <c r="I67" s="53">
        <f t="shared" ref="I67:I130" si="13">IF(AND(ISNUMBER(G67),ISNUMBER(C67)),G67*C67,0)</f>
        <v>0</v>
      </c>
      <c r="J67" s="53" t="str">
        <f t="shared" ref="J67:J130" si="14">IF(AND(ISNUMBER(G67),ISNUMBER(H67)),H67-I67,"")</f>
        <v/>
      </c>
      <c r="K67" s="53">
        <f t="shared" ref="K67:K130" si="15">IF(OR(A67="",M67=0),0,MAX(O67-F67,0))</f>
        <v>0</v>
      </c>
      <c r="L67" s="53">
        <f t="shared" ref="L67:L130" si="16">IF(AND(ISNUMBER(C67),ISNUMBER(F67)),F67*C67,0)</f>
        <v>10000</v>
      </c>
      <c r="M67" s="64">
        <f t="shared" ref="M67:M130" si="17">IF(ISNUMBER(G67),G67,0)</f>
        <v>0</v>
      </c>
      <c r="N67" s="64">
        <f t="shared" ref="N67:N130" si="18">IF(M67=0,0,M67*Lead_Time_Months)</f>
        <v>0</v>
      </c>
      <c r="O67" s="64">
        <f t="shared" ref="O67:O130" si="19">IF(M67=0,0,M67*Max_Stock_Months)</f>
        <v>0</v>
      </c>
      <c r="P67" s="64">
        <f t="shared" ref="P67:P130" si="20">IF(M67=0,0,M67*Security_Stock_Months)</f>
        <v>0</v>
      </c>
      <c r="Q67" s="65" t="str">
        <f t="shared" ref="Q67:Q130" si="21">IF(OR(A67="",M67=0,F67&lt;=0),"",ROUND(F67/M67,1))</f>
        <v/>
      </c>
      <c r="R67" s="66" t="str">
        <f t="shared" ref="R67:R130" si="22">IF(A67="","",IF(F67&lt;=0,"STOCKOUT",IF(F67&lt;=P67,"LOW STOCK",IF(F67&gt;O67,"OVERSTOCK","ADEQUATE"))))</f>
        <v>OVERSTOCK</v>
      </c>
      <c r="S67" s="66" t="str">
        <f t="shared" ref="S67:S130" si="23">IF(AND(ISNUMBER(G67),ISNUMBER(H67)),IF(J67&gt;=0,"BALANCED","DEFICIT"),"N/A")</f>
        <v>N/A</v>
      </c>
      <c r="T67" s="60"/>
    </row>
    <row r="68" spans="1:20" ht="16.5" customHeight="1" x14ac:dyDescent="0.35">
      <c r="A68" s="60" t="s">
        <v>168</v>
      </c>
      <c r="B68" s="60" t="s">
        <v>105</v>
      </c>
      <c r="C68" s="61">
        <v>1500</v>
      </c>
      <c r="D68" s="61"/>
      <c r="E68" s="61"/>
      <c r="F68" s="55">
        <f t="shared" si="12"/>
        <v>0</v>
      </c>
      <c r="G68" s="61"/>
      <c r="H68" s="61"/>
      <c r="I68" s="55">
        <f t="shared" si="13"/>
        <v>0</v>
      </c>
      <c r="J68" s="55" t="str">
        <f t="shared" si="14"/>
        <v/>
      </c>
      <c r="K68" s="55">
        <f t="shared" si="15"/>
        <v>0</v>
      </c>
      <c r="L68" s="55">
        <f t="shared" si="16"/>
        <v>0</v>
      </c>
      <c r="M68" s="67">
        <f t="shared" si="17"/>
        <v>0</v>
      </c>
      <c r="N68" s="67">
        <f t="shared" si="18"/>
        <v>0</v>
      </c>
      <c r="O68" s="67">
        <f t="shared" si="19"/>
        <v>0</v>
      </c>
      <c r="P68" s="67">
        <f t="shared" si="20"/>
        <v>0</v>
      </c>
      <c r="Q68" s="68" t="str">
        <f t="shared" si="21"/>
        <v/>
      </c>
      <c r="R68" s="69" t="str">
        <f t="shared" si="22"/>
        <v>STOCKOUT</v>
      </c>
      <c r="S68" s="69" t="str">
        <f t="shared" si="23"/>
        <v>N/A</v>
      </c>
      <c r="T68" s="60"/>
    </row>
    <row r="69" spans="1:20" ht="16.5" customHeight="1" x14ac:dyDescent="0.35">
      <c r="A69" s="60" t="s">
        <v>169</v>
      </c>
      <c r="B69" s="60" t="s">
        <v>105</v>
      </c>
      <c r="C69" s="61">
        <v>1000</v>
      </c>
      <c r="D69" s="61"/>
      <c r="E69" s="61"/>
      <c r="F69" s="53">
        <f t="shared" si="12"/>
        <v>0</v>
      </c>
      <c r="G69" s="61"/>
      <c r="H69" s="61"/>
      <c r="I69" s="53">
        <f t="shared" si="13"/>
        <v>0</v>
      </c>
      <c r="J69" s="53" t="str">
        <f t="shared" si="14"/>
        <v/>
      </c>
      <c r="K69" s="53">
        <f t="shared" si="15"/>
        <v>0</v>
      </c>
      <c r="L69" s="53">
        <f t="shared" si="16"/>
        <v>0</v>
      </c>
      <c r="M69" s="64">
        <f t="shared" si="17"/>
        <v>0</v>
      </c>
      <c r="N69" s="64">
        <f t="shared" si="18"/>
        <v>0</v>
      </c>
      <c r="O69" s="64">
        <f t="shared" si="19"/>
        <v>0</v>
      </c>
      <c r="P69" s="64">
        <f t="shared" si="20"/>
        <v>0</v>
      </c>
      <c r="Q69" s="65" t="str">
        <f t="shared" si="21"/>
        <v/>
      </c>
      <c r="R69" s="66" t="str">
        <f t="shared" si="22"/>
        <v>STOCKOUT</v>
      </c>
      <c r="S69" s="66" t="str">
        <f t="shared" si="23"/>
        <v>N/A</v>
      </c>
      <c r="T69" s="60"/>
    </row>
    <row r="70" spans="1:20" ht="16.5" customHeight="1" x14ac:dyDescent="0.35">
      <c r="A70" s="60" t="s">
        <v>170</v>
      </c>
      <c r="B70" s="60" t="s">
        <v>171</v>
      </c>
      <c r="C70" s="61">
        <v>1000</v>
      </c>
      <c r="D70" s="61"/>
      <c r="E70" s="61"/>
      <c r="F70" s="55">
        <f t="shared" si="12"/>
        <v>0</v>
      </c>
      <c r="G70" s="61"/>
      <c r="H70" s="61"/>
      <c r="I70" s="55">
        <f t="shared" si="13"/>
        <v>0</v>
      </c>
      <c r="J70" s="55" t="str">
        <f t="shared" si="14"/>
        <v/>
      </c>
      <c r="K70" s="55">
        <f t="shared" si="15"/>
        <v>0</v>
      </c>
      <c r="L70" s="55">
        <f t="shared" si="16"/>
        <v>0</v>
      </c>
      <c r="M70" s="67">
        <f t="shared" si="17"/>
        <v>0</v>
      </c>
      <c r="N70" s="67">
        <f t="shared" si="18"/>
        <v>0</v>
      </c>
      <c r="O70" s="67">
        <f t="shared" si="19"/>
        <v>0</v>
      </c>
      <c r="P70" s="67">
        <f t="shared" si="20"/>
        <v>0</v>
      </c>
      <c r="Q70" s="68" t="str">
        <f t="shared" si="21"/>
        <v/>
      </c>
      <c r="R70" s="69" t="str">
        <f t="shared" si="22"/>
        <v>STOCKOUT</v>
      </c>
      <c r="S70" s="69" t="str">
        <f t="shared" si="23"/>
        <v>N/A</v>
      </c>
      <c r="T70" s="60"/>
    </row>
    <row r="71" spans="1:20" ht="16.5" customHeight="1" x14ac:dyDescent="0.35">
      <c r="A71" s="60" t="s">
        <v>172</v>
      </c>
      <c r="B71" s="60" t="s">
        <v>115</v>
      </c>
      <c r="C71" s="61">
        <v>25</v>
      </c>
      <c r="D71" s="61"/>
      <c r="E71" s="61"/>
      <c r="F71" s="53">
        <f t="shared" si="12"/>
        <v>0</v>
      </c>
      <c r="G71" s="61"/>
      <c r="H71" s="61"/>
      <c r="I71" s="53">
        <f t="shared" si="13"/>
        <v>0</v>
      </c>
      <c r="J71" s="53" t="str">
        <f t="shared" si="14"/>
        <v/>
      </c>
      <c r="K71" s="53">
        <f t="shared" si="15"/>
        <v>0</v>
      </c>
      <c r="L71" s="53">
        <f t="shared" si="16"/>
        <v>0</v>
      </c>
      <c r="M71" s="64">
        <f t="shared" si="17"/>
        <v>0</v>
      </c>
      <c r="N71" s="64">
        <f t="shared" si="18"/>
        <v>0</v>
      </c>
      <c r="O71" s="64">
        <f t="shared" si="19"/>
        <v>0</v>
      </c>
      <c r="P71" s="64">
        <f t="shared" si="20"/>
        <v>0</v>
      </c>
      <c r="Q71" s="65" t="str">
        <f t="shared" si="21"/>
        <v/>
      </c>
      <c r="R71" s="66" t="str">
        <f t="shared" si="22"/>
        <v>STOCKOUT</v>
      </c>
      <c r="S71" s="66" t="str">
        <f t="shared" si="23"/>
        <v>N/A</v>
      </c>
      <c r="T71" s="60"/>
    </row>
    <row r="72" spans="1:20" ht="16.5" customHeight="1" x14ac:dyDescent="0.35">
      <c r="A72" s="60" t="s">
        <v>173</v>
      </c>
      <c r="B72" s="60" t="s">
        <v>94</v>
      </c>
      <c r="C72" s="61">
        <v>40</v>
      </c>
      <c r="D72" s="61"/>
      <c r="E72" s="61"/>
      <c r="F72" s="55">
        <f t="shared" si="12"/>
        <v>0</v>
      </c>
      <c r="G72" s="61"/>
      <c r="H72" s="61"/>
      <c r="I72" s="55">
        <f t="shared" si="13"/>
        <v>0</v>
      </c>
      <c r="J72" s="55" t="str">
        <f t="shared" si="14"/>
        <v/>
      </c>
      <c r="K72" s="55">
        <f t="shared" si="15"/>
        <v>0</v>
      </c>
      <c r="L72" s="55">
        <f t="shared" si="16"/>
        <v>0</v>
      </c>
      <c r="M72" s="67">
        <f t="shared" si="17"/>
        <v>0</v>
      </c>
      <c r="N72" s="67">
        <f t="shared" si="18"/>
        <v>0</v>
      </c>
      <c r="O72" s="67">
        <f t="shared" si="19"/>
        <v>0</v>
      </c>
      <c r="P72" s="67">
        <f t="shared" si="20"/>
        <v>0</v>
      </c>
      <c r="Q72" s="68" t="str">
        <f t="shared" si="21"/>
        <v/>
      </c>
      <c r="R72" s="69" t="str">
        <f t="shared" si="22"/>
        <v>STOCKOUT</v>
      </c>
      <c r="S72" s="69" t="str">
        <f t="shared" si="23"/>
        <v>N/A</v>
      </c>
      <c r="T72" s="60"/>
    </row>
    <row r="73" spans="1:20" ht="16.5" customHeight="1" x14ac:dyDescent="0.35">
      <c r="A73" s="60" t="s">
        <v>174</v>
      </c>
      <c r="B73" s="60" t="s">
        <v>94</v>
      </c>
      <c r="C73" s="61">
        <v>80</v>
      </c>
      <c r="D73" s="61">
        <v>400</v>
      </c>
      <c r="E73" s="61">
        <v>100</v>
      </c>
      <c r="F73" s="53">
        <f t="shared" si="12"/>
        <v>460</v>
      </c>
      <c r="G73" s="61">
        <v>40</v>
      </c>
      <c r="H73" s="61"/>
      <c r="I73" s="53">
        <f t="shared" si="13"/>
        <v>3200</v>
      </c>
      <c r="J73" s="53" t="str">
        <f t="shared" si="14"/>
        <v/>
      </c>
      <c r="K73" s="53">
        <f t="shared" si="15"/>
        <v>0</v>
      </c>
      <c r="L73" s="53">
        <f t="shared" si="16"/>
        <v>36800</v>
      </c>
      <c r="M73" s="64">
        <f t="shared" si="17"/>
        <v>40</v>
      </c>
      <c r="N73" s="64">
        <f t="shared" si="18"/>
        <v>20</v>
      </c>
      <c r="O73" s="64">
        <f t="shared" si="19"/>
        <v>120</v>
      </c>
      <c r="P73" s="64">
        <f t="shared" si="20"/>
        <v>40</v>
      </c>
      <c r="Q73" s="65">
        <f t="shared" si="21"/>
        <v>11.5</v>
      </c>
      <c r="R73" s="66" t="str">
        <f t="shared" si="22"/>
        <v>OVERSTOCK</v>
      </c>
      <c r="S73" s="66" t="str">
        <f t="shared" si="23"/>
        <v>N/A</v>
      </c>
      <c r="T73" s="60"/>
    </row>
    <row r="74" spans="1:20" ht="16.5" customHeight="1" x14ac:dyDescent="0.35">
      <c r="A74" s="60" t="s">
        <v>175</v>
      </c>
      <c r="B74" s="60" t="s">
        <v>176</v>
      </c>
      <c r="C74" s="61">
        <v>500</v>
      </c>
      <c r="D74" s="61">
        <v>70</v>
      </c>
      <c r="E74" s="61"/>
      <c r="F74" s="55">
        <f t="shared" si="12"/>
        <v>55</v>
      </c>
      <c r="G74" s="61">
        <v>15</v>
      </c>
      <c r="H74" s="61"/>
      <c r="I74" s="55">
        <f t="shared" si="13"/>
        <v>7500</v>
      </c>
      <c r="J74" s="55" t="str">
        <f t="shared" si="14"/>
        <v/>
      </c>
      <c r="K74" s="55">
        <f t="shared" si="15"/>
        <v>0</v>
      </c>
      <c r="L74" s="55">
        <f t="shared" si="16"/>
        <v>27500</v>
      </c>
      <c r="M74" s="67">
        <f t="shared" si="17"/>
        <v>15</v>
      </c>
      <c r="N74" s="67">
        <f t="shared" si="18"/>
        <v>7.5</v>
      </c>
      <c r="O74" s="67">
        <f t="shared" si="19"/>
        <v>45</v>
      </c>
      <c r="P74" s="67">
        <f t="shared" si="20"/>
        <v>15</v>
      </c>
      <c r="Q74" s="68">
        <f t="shared" si="21"/>
        <v>3.7</v>
      </c>
      <c r="R74" s="69" t="str">
        <f t="shared" si="22"/>
        <v>OVERSTOCK</v>
      </c>
      <c r="S74" s="69" t="str">
        <f t="shared" si="23"/>
        <v>N/A</v>
      </c>
      <c r="T74" s="60"/>
    </row>
    <row r="75" spans="1:20" ht="16.5" customHeight="1" x14ac:dyDescent="0.35">
      <c r="A75" s="60" t="s">
        <v>177</v>
      </c>
      <c r="B75" s="60" t="s">
        <v>94</v>
      </c>
      <c r="C75" s="61">
        <v>15</v>
      </c>
      <c r="D75" s="61">
        <v>200</v>
      </c>
      <c r="E75" s="61">
        <v>480</v>
      </c>
      <c r="F75" s="53">
        <f t="shared" si="12"/>
        <v>660</v>
      </c>
      <c r="G75" s="61">
        <v>20</v>
      </c>
      <c r="H75" s="61"/>
      <c r="I75" s="53">
        <f t="shared" si="13"/>
        <v>300</v>
      </c>
      <c r="J75" s="53" t="str">
        <f t="shared" si="14"/>
        <v/>
      </c>
      <c r="K75" s="53">
        <f t="shared" si="15"/>
        <v>0</v>
      </c>
      <c r="L75" s="53">
        <f t="shared" si="16"/>
        <v>9900</v>
      </c>
      <c r="M75" s="64">
        <f t="shared" si="17"/>
        <v>20</v>
      </c>
      <c r="N75" s="64">
        <f t="shared" si="18"/>
        <v>10</v>
      </c>
      <c r="O75" s="64">
        <f t="shared" si="19"/>
        <v>60</v>
      </c>
      <c r="P75" s="64">
        <f t="shared" si="20"/>
        <v>20</v>
      </c>
      <c r="Q75" s="65">
        <f t="shared" si="21"/>
        <v>33</v>
      </c>
      <c r="R75" s="66" t="str">
        <f t="shared" si="22"/>
        <v>OVERSTOCK</v>
      </c>
      <c r="S75" s="66" t="str">
        <f t="shared" si="23"/>
        <v>N/A</v>
      </c>
      <c r="T75" s="60"/>
    </row>
    <row r="76" spans="1:20" ht="16.5" customHeight="1" x14ac:dyDescent="0.35">
      <c r="A76" s="60" t="s">
        <v>178</v>
      </c>
      <c r="B76" s="60" t="s">
        <v>138</v>
      </c>
      <c r="C76" s="61">
        <v>1500</v>
      </c>
      <c r="D76" s="61"/>
      <c r="E76" s="61"/>
      <c r="F76" s="55">
        <f t="shared" si="12"/>
        <v>0</v>
      </c>
      <c r="G76" s="61"/>
      <c r="H76" s="61"/>
      <c r="I76" s="55">
        <f t="shared" si="13"/>
        <v>0</v>
      </c>
      <c r="J76" s="55" t="str">
        <f t="shared" si="14"/>
        <v/>
      </c>
      <c r="K76" s="55">
        <f t="shared" si="15"/>
        <v>0</v>
      </c>
      <c r="L76" s="55">
        <f t="shared" si="16"/>
        <v>0</v>
      </c>
      <c r="M76" s="67">
        <f t="shared" si="17"/>
        <v>0</v>
      </c>
      <c r="N76" s="67">
        <f t="shared" si="18"/>
        <v>0</v>
      </c>
      <c r="O76" s="67">
        <f t="shared" si="19"/>
        <v>0</v>
      </c>
      <c r="P76" s="67">
        <f t="shared" si="20"/>
        <v>0</v>
      </c>
      <c r="Q76" s="68" t="str">
        <f t="shared" si="21"/>
        <v/>
      </c>
      <c r="R76" s="69" t="str">
        <f t="shared" si="22"/>
        <v>STOCKOUT</v>
      </c>
      <c r="S76" s="69" t="str">
        <f t="shared" si="23"/>
        <v>N/A</v>
      </c>
      <c r="T76" s="60"/>
    </row>
    <row r="77" spans="1:20" ht="16.5" customHeight="1" x14ac:dyDescent="0.35">
      <c r="A77" s="60" t="s">
        <v>179</v>
      </c>
      <c r="B77" s="60" t="s">
        <v>118</v>
      </c>
      <c r="C77" s="61">
        <v>25</v>
      </c>
      <c r="D77" s="61"/>
      <c r="E77" s="61"/>
      <c r="F77" s="53">
        <f t="shared" si="12"/>
        <v>0</v>
      </c>
      <c r="G77" s="61"/>
      <c r="H77" s="61"/>
      <c r="I77" s="53">
        <f t="shared" si="13"/>
        <v>0</v>
      </c>
      <c r="J77" s="53" t="str">
        <f t="shared" si="14"/>
        <v/>
      </c>
      <c r="K77" s="53">
        <f t="shared" si="15"/>
        <v>0</v>
      </c>
      <c r="L77" s="53">
        <f t="shared" si="16"/>
        <v>0</v>
      </c>
      <c r="M77" s="64">
        <f t="shared" si="17"/>
        <v>0</v>
      </c>
      <c r="N77" s="64">
        <f t="shared" si="18"/>
        <v>0</v>
      </c>
      <c r="O77" s="64">
        <f t="shared" si="19"/>
        <v>0</v>
      </c>
      <c r="P77" s="64">
        <f t="shared" si="20"/>
        <v>0</v>
      </c>
      <c r="Q77" s="65" t="str">
        <f t="shared" si="21"/>
        <v/>
      </c>
      <c r="R77" s="66" t="str">
        <f t="shared" si="22"/>
        <v>STOCKOUT</v>
      </c>
      <c r="S77" s="66" t="str">
        <f t="shared" si="23"/>
        <v>N/A</v>
      </c>
      <c r="T77" s="60"/>
    </row>
    <row r="78" spans="1:20" ht="16.5" customHeight="1" x14ac:dyDescent="0.35">
      <c r="A78" s="60" t="s">
        <v>180</v>
      </c>
      <c r="B78" s="60" t="s">
        <v>94</v>
      </c>
      <c r="C78" s="61">
        <v>80</v>
      </c>
      <c r="D78" s="61"/>
      <c r="E78" s="61">
        <v>158</v>
      </c>
      <c r="F78" s="55">
        <f t="shared" si="12"/>
        <v>157</v>
      </c>
      <c r="G78" s="61">
        <v>1</v>
      </c>
      <c r="H78" s="61"/>
      <c r="I78" s="55">
        <f t="shared" si="13"/>
        <v>80</v>
      </c>
      <c r="J78" s="55" t="str">
        <f t="shared" si="14"/>
        <v/>
      </c>
      <c r="K78" s="55">
        <f t="shared" si="15"/>
        <v>0</v>
      </c>
      <c r="L78" s="55">
        <f t="shared" si="16"/>
        <v>12560</v>
      </c>
      <c r="M78" s="67">
        <f t="shared" si="17"/>
        <v>1</v>
      </c>
      <c r="N78" s="67">
        <f t="shared" si="18"/>
        <v>0.5</v>
      </c>
      <c r="O78" s="67">
        <f t="shared" si="19"/>
        <v>3</v>
      </c>
      <c r="P78" s="67">
        <f t="shared" si="20"/>
        <v>1</v>
      </c>
      <c r="Q78" s="68">
        <f t="shared" si="21"/>
        <v>157</v>
      </c>
      <c r="R78" s="69" t="str">
        <f t="shared" si="22"/>
        <v>OVERSTOCK</v>
      </c>
      <c r="S78" s="69" t="str">
        <f t="shared" si="23"/>
        <v>N/A</v>
      </c>
      <c r="T78" s="60"/>
    </row>
    <row r="79" spans="1:20" ht="16.5" customHeight="1" x14ac:dyDescent="0.35">
      <c r="A79" s="60" t="s">
        <v>181</v>
      </c>
      <c r="B79" s="60" t="s">
        <v>94</v>
      </c>
      <c r="C79" s="61">
        <v>55</v>
      </c>
      <c r="D79" s="61"/>
      <c r="E79" s="61">
        <v>180</v>
      </c>
      <c r="F79" s="53">
        <f t="shared" si="12"/>
        <v>179</v>
      </c>
      <c r="G79" s="61">
        <v>1</v>
      </c>
      <c r="H79" s="61"/>
      <c r="I79" s="53">
        <f t="shared" si="13"/>
        <v>55</v>
      </c>
      <c r="J79" s="53" t="str">
        <f t="shared" si="14"/>
        <v/>
      </c>
      <c r="K79" s="53">
        <f t="shared" si="15"/>
        <v>0</v>
      </c>
      <c r="L79" s="53">
        <f t="shared" si="16"/>
        <v>9845</v>
      </c>
      <c r="M79" s="64">
        <f t="shared" si="17"/>
        <v>1</v>
      </c>
      <c r="N79" s="64">
        <f t="shared" si="18"/>
        <v>0.5</v>
      </c>
      <c r="O79" s="64">
        <f t="shared" si="19"/>
        <v>3</v>
      </c>
      <c r="P79" s="64">
        <f t="shared" si="20"/>
        <v>1</v>
      </c>
      <c r="Q79" s="65">
        <f t="shared" si="21"/>
        <v>179</v>
      </c>
      <c r="R79" s="66" t="str">
        <f t="shared" si="22"/>
        <v>OVERSTOCK</v>
      </c>
      <c r="S79" s="66" t="str">
        <f t="shared" si="23"/>
        <v>N/A</v>
      </c>
      <c r="T79" s="60"/>
    </row>
    <row r="80" spans="1:20" ht="16.5" customHeight="1" x14ac:dyDescent="0.35">
      <c r="A80" s="60" t="s">
        <v>182</v>
      </c>
      <c r="B80" s="60" t="s">
        <v>94</v>
      </c>
      <c r="C80" s="61">
        <v>41</v>
      </c>
      <c r="D80" s="61"/>
      <c r="E80" s="61">
        <v>386</v>
      </c>
      <c r="F80" s="55">
        <f t="shared" si="12"/>
        <v>379</v>
      </c>
      <c r="G80" s="61">
        <v>7</v>
      </c>
      <c r="H80" s="61"/>
      <c r="I80" s="55">
        <f t="shared" si="13"/>
        <v>287</v>
      </c>
      <c r="J80" s="55" t="str">
        <f t="shared" si="14"/>
        <v/>
      </c>
      <c r="K80" s="55">
        <f t="shared" si="15"/>
        <v>0</v>
      </c>
      <c r="L80" s="55">
        <f t="shared" si="16"/>
        <v>15539</v>
      </c>
      <c r="M80" s="67">
        <f t="shared" si="17"/>
        <v>7</v>
      </c>
      <c r="N80" s="67">
        <f t="shared" si="18"/>
        <v>3.5</v>
      </c>
      <c r="O80" s="67">
        <f t="shared" si="19"/>
        <v>21</v>
      </c>
      <c r="P80" s="67">
        <f t="shared" si="20"/>
        <v>7</v>
      </c>
      <c r="Q80" s="68">
        <f t="shared" si="21"/>
        <v>54.1</v>
      </c>
      <c r="R80" s="69" t="str">
        <f t="shared" si="22"/>
        <v>OVERSTOCK</v>
      </c>
      <c r="S80" s="69" t="str">
        <f t="shared" si="23"/>
        <v>N/A</v>
      </c>
      <c r="T80" s="60"/>
    </row>
    <row r="81" spans="1:20" ht="16.5" customHeight="1" x14ac:dyDescent="0.35">
      <c r="A81" s="60" t="s">
        <v>183</v>
      </c>
      <c r="B81" s="60" t="s">
        <v>94</v>
      </c>
      <c r="C81" s="61"/>
      <c r="D81" s="61"/>
      <c r="E81" s="61">
        <v>151</v>
      </c>
      <c r="F81" s="53">
        <f t="shared" si="12"/>
        <v>150</v>
      </c>
      <c r="G81" s="61">
        <v>1</v>
      </c>
      <c r="H81" s="61"/>
      <c r="I81" s="53">
        <f t="shared" si="13"/>
        <v>0</v>
      </c>
      <c r="J81" s="53" t="str">
        <f t="shared" si="14"/>
        <v/>
      </c>
      <c r="K81" s="53">
        <f t="shared" si="15"/>
        <v>0</v>
      </c>
      <c r="L81" s="53">
        <f t="shared" si="16"/>
        <v>0</v>
      </c>
      <c r="M81" s="64">
        <f t="shared" si="17"/>
        <v>1</v>
      </c>
      <c r="N81" s="64">
        <f t="shared" si="18"/>
        <v>0.5</v>
      </c>
      <c r="O81" s="64">
        <f t="shared" si="19"/>
        <v>3</v>
      </c>
      <c r="P81" s="64">
        <f t="shared" si="20"/>
        <v>1</v>
      </c>
      <c r="Q81" s="65">
        <f t="shared" si="21"/>
        <v>150</v>
      </c>
      <c r="R81" s="66" t="str">
        <f t="shared" si="22"/>
        <v>OVERSTOCK</v>
      </c>
      <c r="S81" s="66" t="str">
        <f t="shared" si="23"/>
        <v>N/A</v>
      </c>
      <c r="T81" s="60"/>
    </row>
    <row r="82" spans="1:20" ht="16.5" customHeight="1" x14ac:dyDescent="0.35">
      <c r="A82" s="60" t="s">
        <v>184</v>
      </c>
      <c r="B82" s="60" t="s">
        <v>94</v>
      </c>
      <c r="C82" s="61">
        <v>250</v>
      </c>
      <c r="D82" s="61"/>
      <c r="E82" s="61"/>
      <c r="F82" s="55">
        <f t="shared" si="12"/>
        <v>0</v>
      </c>
      <c r="G82" s="61">
        <v>0</v>
      </c>
      <c r="H82" s="61"/>
      <c r="I82" s="55">
        <f t="shared" si="13"/>
        <v>0</v>
      </c>
      <c r="J82" s="55" t="str">
        <f t="shared" si="14"/>
        <v/>
      </c>
      <c r="K82" s="55">
        <f t="shared" si="15"/>
        <v>0</v>
      </c>
      <c r="L82" s="55">
        <f t="shared" si="16"/>
        <v>0</v>
      </c>
      <c r="M82" s="67">
        <f t="shared" si="17"/>
        <v>0</v>
      </c>
      <c r="N82" s="67">
        <f t="shared" si="18"/>
        <v>0</v>
      </c>
      <c r="O82" s="67">
        <f t="shared" si="19"/>
        <v>0</v>
      </c>
      <c r="P82" s="67">
        <f t="shared" si="20"/>
        <v>0</v>
      </c>
      <c r="Q82" s="68" t="str">
        <f t="shared" si="21"/>
        <v/>
      </c>
      <c r="R82" s="69" t="str">
        <f t="shared" si="22"/>
        <v>STOCKOUT</v>
      </c>
      <c r="S82" s="69" t="str">
        <f t="shared" si="23"/>
        <v>N/A</v>
      </c>
      <c r="T82" s="60"/>
    </row>
    <row r="83" spans="1:20" ht="16.5" customHeight="1" x14ac:dyDescent="0.35">
      <c r="A83" s="60" t="s">
        <v>185</v>
      </c>
      <c r="B83" s="60"/>
      <c r="C83" s="61"/>
      <c r="D83" s="61"/>
      <c r="E83" s="61"/>
      <c r="F83" s="53">
        <f t="shared" si="12"/>
        <v>0</v>
      </c>
      <c r="G83" s="61">
        <v>0</v>
      </c>
      <c r="H83" s="61"/>
      <c r="I83" s="53">
        <f t="shared" si="13"/>
        <v>0</v>
      </c>
      <c r="J83" s="53" t="str">
        <f t="shared" si="14"/>
        <v/>
      </c>
      <c r="K83" s="53">
        <f t="shared" si="15"/>
        <v>0</v>
      </c>
      <c r="L83" s="53">
        <f t="shared" si="16"/>
        <v>0</v>
      </c>
      <c r="M83" s="64">
        <f t="shared" si="17"/>
        <v>0</v>
      </c>
      <c r="N83" s="64">
        <f t="shared" si="18"/>
        <v>0</v>
      </c>
      <c r="O83" s="64">
        <f t="shared" si="19"/>
        <v>0</v>
      </c>
      <c r="P83" s="64">
        <f t="shared" si="20"/>
        <v>0</v>
      </c>
      <c r="Q83" s="65" t="str">
        <f t="shared" si="21"/>
        <v/>
      </c>
      <c r="R83" s="66" t="str">
        <f t="shared" si="22"/>
        <v>STOCKOUT</v>
      </c>
      <c r="S83" s="66" t="str">
        <f t="shared" si="23"/>
        <v>N/A</v>
      </c>
      <c r="T83" s="60"/>
    </row>
    <row r="84" spans="1:20" ht="16.5" customHeight="1" x14ac:dyDescent="0.35">
      <c r="A84" s="60" t="s">
        <v>186</v>
      </c>
      <c r="B84" s="60" t="s">
        <v>138</v>
      </c>
      <c r="C84" s="61">
        <v>300</v>
      </c>
      <c r="D84" s="61"/>
      <c r="E84" s="61"/>
      <c r="F84" s="55">
        <f t="shared" si="12"/>
        <v>0</v>
      </c>
      <c r="G84" s="61">
        <v>0</v>
      </c>
      <c r="H84" s="61"/>
      <c r="I84" s="55">
        <f t="shared" si="13"/>
        <v>0</v>
      </c>
      <c r="J84" s="55" t="str">
        <f t="shared" si="14"/>
        <v/>
      </c>
      <c r="K84" s="55">
        <f t="shared" si="15"/>
        <v>0</v>
      </c>
      <c r="L84" s="55">
        <f t="shared" si="16"/>
        <v>0</v>
      </c>
      <c r="M84" s="67">
        <f t="shared" si="17"/>
        <v>0</v>
      </c>
      <c r="N84" s="67">
        <f t="shared" si="18"/>
        <v>0</v>
      </c>
      <c r="O84" s="67">
        <f t="shared" si="19"/>
        <v>0</v>
      </c>
      <c r="P84" s="67">
        <f t="shared" si="20"/>
        <v>0</v>
      </c>
      <c r="Q84" s="68" t="str">
        <f t="shared" si="21"/>
        <v/>
      </c>
      <c r="R84" s="69" t="str">
        <f t="shared" si="22"/>
        <v>STOCKOUT</v>
      </c>
      <c r="S84" s="69" t="str">
        <f t="shared" si="23"/>
        <v>N/A</v>
      </c>
      <c r="T84" s="60"/>
    </row>
    <row r="85" spans="1:20" ht="16.5" customHeight="1" x14ac:dyDescent="0.35">
      <c r="A85" s="60" t="s">
        <v>187</v>
      </c>
      <c r="B85" s="60" t="s">
        <v>118</v>
      </c>
      <c r="C85" s="61">
        <v>1000</v>
      </c>
      <c r="D85" s="61">
        <v>100</v>
      </c>
      <c r="E85" s="61"/>
      <c r="F85" s="53">
        <f t="shared" si="12"/>
        <v>100</v>
      </c>
      <c r="G85" s="61">
        <v>0</v>
      </c>
      <c r="H85" s="61"/>
      <c r="I85" s="53">
        <f t="shared" si="13"/>
        <v>0</v>
      </c>
      <c r="J85" s="53" t="str">
        <f t="shared" si="14"/>
        <v/>
      </c>
      <c r="K85" s="53">
        <f t="shared" si="15"/>
        <v>0</v>
      </c>
      <c r="L85" s="53">
        <f t="shared" si="16"/>
        <v>100000</v>
      </c>
      <c r="M85" s="64">
        <f t="shared" si="17"/>
        <v>0</v>
      </c>
      <c r="N85" s="64">
        <f t="shared" si="18"/>
        <v>0</v>
      </c>
      <c r="O85" s="64">
        <f t="shared" si="19"/>
        <v>0</v>
      </c>
      <c r="P85" s="64">
        <f t="shared" si="20"/>
        <v>0</v>
      </c>
      <c r="Q85" s="65" t="str">
        <f t="shared" si="21"/>
        <v/>
      </c>
      <c r="R85" s="66" t="str">
        <f t="shared" si="22"/>
        <v>OVERSTOCK</v>
      </c>
      <c r="S85" s="66" t="str">
        <f t="shared" si="23"/>
        <v>N/A</v>
      </c>
      <c r="T85" s="60"/>
    </row>
    <row r="86" spans="1:20" ht="16.5" customHeight="1" x14ac:dyDescent="0.35">
      <c r="A86" s="60" t="s">
        <v>188</v>
      </c>
      <c r="B86" s="60" t="s">
        <v>189</v>
      </c>
      <c r="C86" s="61"/>
      <c r="D86" s="61">
        <v>9</v>
      </c>
      <c r="E86" s="61"/>
      <c r="F86" s="55">
        <f t="shared" si="12"/>
        <v>0</v>
      </c>
      <c r="G86" s="61">
        <v>9</v>
      </c>
      <c r="H86" s="61"/>
      <c r="I86" s="55">
        <f t="shared" si="13"/>
        <v>0</v>
      </c>
      <c r="J86" s="55" t="str">
        <f t="shared" si="14"/>
        <v/>
      </c>
      <c r="K86" s="55">
        <f t="shared" si="15"/>
        <v>27</v>
      </c>
      <c r="L86" s="55">
        <f t="shared" si="16"/>
        <v>0</v>
      </c>
      <c r="M86" s="67">
        <f t="shared" si="17"/>
        <v>9</v>
      </c>
      <c r="N86" s="67">
        <f t="shared" si="18"/>
        <v>4.5</v>
      </c>
      <c r="O86" s="67">
        <f t="shared" si="19"/>
        <v>27</v>
      </c>
      <c r="P86" s="67">
        <f t="shared" si="20"/>
        <v>9</v>
      </c>
      <c r="Q86" s="68" t="str">
        <f t="shared" si="21"/>
        <v/>
      </c>
      <c r="R86" s="69" t="str">
        <f t="shared" si="22"/>
        <v>STOCKOUT</v>
      </c>
      <c r="S86" s="69" t="str">
        <f t="shared" si="23"/>
        <v>N/A</v>
      </c>
      <c r="T86" s="60"/>
    </row>
    <row r="87" spans="1:20" ht="16.5" customHeight="1" x14ac:dyDescent="0.35">
      <c r="A87" s="60" t="s">
        <v>190</v>
      </c>
      <c r="B87" s="60" t="s">
        <v>189</v>
      </c>
      <c r="C87" s="61">
        <v>500</v>
      </c>
      <c r="D87" s="61">
        <v>98</v>
      </c>
      <c r="E87" s="61">
        <v>5</v>
      </c>
      <c r="F87" s="53">
        <f t="shared" si="12"/>
        <v>88</v>
      </c>
      <c r="G87" s="61">
        <v>15</v>
      </c>
      <c r="H87" s="61"/>
      <c r="I87" s="53">
        <f t="shared" si="13"/>
        <v>7500</v>
      </c>
      <c r="J87" s="53" t="str">
        <f t="shared" si="14"/>
        <v/>
      </c>
      <c r="K87" s="53">
        <f t="shared" si="15"/>
        <v>0</v>
      </c>
      <c r="L87" s="53">
        <f t="shared" si="16"/>
        <v>44000</v>
      </c>
      <c r="M87" s="64">
        <f t="shared" si="17"/>
        <v>15</v>
      </c>
      <c r="N87" s="64">
        <f t="shared" si="18"/>
        <v>7.5</v>
      </c>
      <c r="O87" s="64">
        <f t="shared" si="19"/>
        <v>45</v>
      </c>
      <c r="P87" s="64">
        <f t="shared" si="20"/>
        <v>15</v>
      </c>
      <c r="Q87" s="65">
        <f t="shared" si="21"/>
        <v>5.9</v>
      </c>
      <c r="R87" s="66" t="str">
        <f t="shared" si="22"/>
        <v>OVERSTOCK</v>
      </c>
      <c r="S87" s="66" t="str">
        <f t="shared" si="23"/>
        <v>N/A</v>
      </c>
      <c r="T87" s="60"/>
    </row>
    <row r="88" spans="1:20" ht="16.5" customHeight="1" x14ac:dyDescent="0.35">
      <c r="A88" s="60" t="s">
        <v>191</v>
      </c>
      <c r="B88" s="60" t="s">
        <v>138</v>
      </c>
      <c r="C88" s="61">
        <v>1500</v>
      </c>
      <c r="D88" s="61"/>
      <c r="E88" s="61"/>
      <c r="F88" s="55">
        <f t="shared" si="12"/>
        <v>0</v>
      </c>
      <c r="G88" s="61">
        <v>0</v>
      </c>
      <c r="H88" s="61"/>
      <c r="I88" s="55">
        <f t="shared" si="13"/>
        <v>0</v>
      </c>
      <c r="J88" s="55" t="str">
        <f t="shared" si="14"/>
        <v/>
      </c>
      <c r="K88" s="55">
        <f t="shared" si="15"/>
        <v>0</v>
      </c>
      <c r="L88" s="55">
        <f t="shared" si="16"/>
        <v>0</v>
      </c>
      <c r="M88" s="67">
        <f t="shared" si="17"/>
        <v>0</v>
      </c>
      <c r="N88" s="67">
        <f t="shared" si="18"/>
        <v>0</v>
      </c>
      <c r="O88" s="67">
        <f t="shared" si="19"/>
        <v>0</v>
      </c>
      <c r="P88" s="67">
        <f t="shared" si="20"/>
        <v>0</v>
      </c>
      <c r="Q88" s="68" t="str">
        <f t="shared" si="21"/>
        <v/>
      </c>
      <c r="R88" s="69" t="str">
        <f t="shared" si="22"/>
        <v>STOCKOUT</v>
      </c>
      <c r="S88" s="69" t="str">
        <f t="shared" si="23"/>
        <v>N/A</v>
      </c>
      <c r="T88" s="60"/>
    </row>
    <row r="89" spans="1:20" ht="16.5" customHeight="1" x14ac:dyDescent="0.35">
      <c r="A89" s="60" t="s">
        <v>192</v>
      </c>
      <c r="B89" s="60" t="s">
        <v>94</v>
      </c>
      <c r="C89" s="61">
        <v>700</v>
      </c>
      <c r="D89" s="61"/>
      <c r="E89" s="61"/>
      <c r="F89" s="53">
        <f t="shared" si="12"/>
        <v>0</v>
      </c>
      <c r="G89" s="61">
        <v>0</v>
      </c>
      <c r="H89" s="61"/>
      <c r="I89" s="53">
        <f t="shared" si="13"/>
        <v>0</v>
      </c>
      <c r="J89" s="53" t="str">
        <f t="shared" si="14"/>
        <v/>
      </c>
      <c r="K89" s="53">
        <f t="shared" si="15"/>
        <v>0</v>
      </c>
      <c r="L89" s="53">
        <f t="shared" si="16"/>
        <v>0</v>
      </c>
      <c r="M89" s="64">
        <f t="shared" si="17"/>
        <v>0</v>
      </c>
      <c r="N89" s="64">
        <f t="shared" si="18"/>
        <v>0</v>
      </c>
      <c r="O89" s="64">
        <f t="shared" si="19"/>
        <v>0</v>
      </c>
      <c r="P89" s="64">
        <f t="shared" si="20"/>
        <v>0</v>
      </c>
      <c r="Q89" s="65" t="str">
        <f t="shared" si="21"/>
        <v/>
      </c>
      <c r="R89" s="66" t="str">
        <f t="shared" si="22"/>
        <v>STOCKOUT</v>
      </c>
      <c r="S89" s="66" t="str">
        <f t="shared" si="23"/>
        <v>N/A</v>
      </c>
      <c r="T89" s="60"/>
    </row>
    <row r="90" spans="1:20" ht="16.5" customHeight="1" x14ac:dyDescent="0.35">
      <c r="A90" s="60" t="s">
        <v>193</v>
      </c>
      <c r="B90" s="60" t="s">
        <v>138</v>
      </c>
      <c r="C90" s="61">
        <v>6000</v>
      </c>
      <c r="D90" s="61"/>
      <c r="E90" s="61"/>
      <c r="F90" s="55">
        <f t="shared" si="12"/>
        <v>0</v>
      </c>
      <c r="G90" s="61">
        <v>0</v>
      </c>
      <c r="H90" s="61"/>
      <c r="I90" s="55">
        <f t="shared" si="13"/>
        <v>0</v>
      </c>
      <c r="J90" s="55" t="str">
        <f t="shared" si="14"/>
        <v/>
      </c>
      <c r="K90" s="55">
        <f t="shared" si="15"/>
        <v>0</v>
      </c>
      <c r="L90" s="55">
        <f t="shared" si="16"/>
        <v>0</v>
      </c>
      <c r="M90" s="67">
        <f t="shared" si="17"/>
        <v>0</v>
      </c>
      <c r="N90" s="67">
        <f t="shared" si="18"/>
        <v>0</v>
      </c>
      <c r="O90" s="67">
        <f t="shared" si="19"/>
        <v>0</v>
      </c>
      <c r="P90" s="67">
        <f t="shared" si="20"/>
        <v>0</v>
      </c>
      <c r="Q90" s="68" t="str">
        <f t="shared" si="21"/>
        <v/>
      </c>
      <c r="R90" s="69" t="str">
        <f t="shared" si="22"/>
        <v>STOCKOUT</v>
      </c>
      <c r="S90" s="69" t="str">
        <f t="shared" si="23"/>
        <v>N/A</v>
      </c>
      <c r="T90" s="60"/>
    </row>
    <row r="91" spans="1:20" ht="16.5" customHeight="1" x14ac:dyDescent="0.35">
      <c r="A91" s="60" t="s">
        <v>194</v>
      </c>
      <c r="B91" s="60" t="s">
        <v>96</v>
      </c>
      <c r="C91" s="61">
        <v>1500</v>
      </c>
      <c r="D91" s="61"/>
      <c r="E91" s="61"/>
      <c r="F91" s="53">
        <f t="shared" si="12"/>
        <v>0</v>
      </c>
      <c r="G91" s="61">
        <v>0</v>
      </c>
      <c r="H91" s="61"/>
      <c r="I91" s="53">
        <f t="shared" si="13"/>
        <v>0</v>
      </c>
      <c r="J91" s="53" t="str">
        <f t="shared" si="14"/>
        <v/>
      </c>
      <c r="K91" s="53">
        <f t="shared" si="15"/>
        <v>0</v>
      </c>
      <c r="L91" s="53">
        <f t="shared" si="16"/>
        <v>0</v>
      </c>
      <c r="M91" s="64">
        <f t="shared" si="17"/>
        <v>0</v>
      </c>
      <c r="N91" s="64">
        <f t="shared" si="18"/>
        <v>0</v>
      </c>
      <c r="O91" s="64">
        <f t="shared" si="19"/>
        <v>0</v>
      </c>
      <c r="P91" s="64">
        <f t="shared" si="20"/>
        <v>0</v>
      </c>
      <c r="Q91" s="65" t="str">
        <f t="shared" si="21"/>
        <v/>
      </c>
      <c r="R91" s="66" t="str">
        <f t="shared" si="22"/>
        <v>STOCKOUT</v>
      </c>
      <c r="S91" s="66" t="str">
        <f t="shared" si="23"/>
        <v>N/A</v>
      </c>
      <c r="T91" s="60"/>
    </row>
    <row r="92" spans="1:20" ht="16.5" customHeight="1" x14ac:dyDescent="0.35">
      <c r="A92" s="60" t="s">
        <v>195</v>
      </c>
      <c r="B92" s="60"/>
      <c r="C92" s="61"/>
      <c r="D92" s="61"/>
      <c r="E92" s="61"/>
      <c r="F92" s="55">
        <f t="shared" si="12"/>
        <v>0</v>
      </c>
      <c r="G92" s="61">
        <v>0</v>
      </c>
      <c r="H92" s="61"/>
      <c r="I92" s="55">
        <f t="shared" si="13"/>
        <v>0</v>
      </c>
      <c r="J92" s="55" t="str">
        <f t="shared" si="14"/>
        <v/>
      </c>
      <c r="K92" s="55">
        <f t="shared" si="15"/>
        <v>0</v>
      </c>
      <c r="L92" s="55">
        <f t="shared" si="16"/>
        <v>0</v>
      </c>
      <c r="M92" s="67">
        <f t="shared" si="17"/>
        <v>0</v>
      </c>
      <c r="N92" s="67">
        <f t="shared" si="18"/>
        <v>0</v>
      </c>
      <c r="O92" s="67">
        <f t="shared" si="19"/>
        <v>0</v>
      </c>
      <c r="P92" s="67">
        <f t="shared" si="20"/>
        <v>0</v>
      </c>
      <c r="Q92" s="68" t="str">
        <f t="shared" si="21"/>
        <v/>
      </c>
      <c r="R92" s="69" t="str">
        <f t="shared" si="22"/>
        <v>STOCKOUT</v>
      </c>
      <c r="S92" s="69" t="str">
        <f t="shared" si="23"/>
        <v>N/A</v>
      </c>
      <c r="T92" s="60"/>
    </row>
    <row r="93" spans="1:20" ht="16.5" customHeight="1" x14ac:dyDescent="0.35">
      <c r="A93" s="60" t="s">
        <v>196</v>
      </c>
      <c r="B93" s="60" t="s">
        <v>96</v>
      </c>
      <c r="C93" s="61">
        <v>200</v>
      </c>
      <c r="D93" s="61"/>
      <c r="E93" s="61">
        <v>28</v>
      </c>
      <c r="F93" s="53">
        <f t="shared" si="12"/>
        <v>5</v>
      </c>
      <c r="G93" s="61">
        <v>23</v>
      </c>
      <c r="H93" s="61"/>
      <c r="I93" s="53">
        <f t="shared" si="13"/>
        <v>4600</v>
      </c>
      <c r="J93" s="53" t="str">
        <f t="shared" si="14"/>
        <v/>
      </c>
      <c r="K93" s="53">
        <f t="shared" si="15"/>
        <v>64</v>
      </c>
      <c r="L93" s="53">
        <f t="shared" si="16"/>
        <v>1000</v>
      </c>
      <c r="M93" s="64">
        <f t="shared" si="17"/>
        <v>23</v>
      </c>
      <c r="N93" s="64">
        <f t="shared" si="18"/>
        <v>11.5</v>
      </c>
      <c r="O93" s="64">
        <f t="shared" si="19"/>
        <v>69</v>
      </c>
      <c r="P93" s="64">
        <f t="shared" si="20"/>
        <v>23</v>
      </c>
      <c r="Q93" s="65">
        <f t="shared" si="21"/>
        <v>0.2</v>
      </c>
      <c r="R93" s="66" t="str">
        <f t="shared" si="22"/>
        <v>LOW STOCK</v>
      </c>
      <c r="S93" s="66" t="str">
        <f t="shared" si="23"/>
        <v>N/A</v>
      </c>
      <c r="T93" s="60"/>
    </row>
    <row r="94" spans="1:20" ht="16.5" customHeight="1" x14ac:dyDescent="0.35">
      <c r="A94" s="60" t="s">
        <v>197</v>
      </c>
      <c r="B94" s="60" t="s">
        <v>94</v>
      </c>
      <c r="C94" s="61">
        <v>10</v>
      </c>
      <c r="D94" s="61"/>
      <c r="E94" s="61"/>
      <c r="F94" s="55">
        <f t="shared" si="12"/>
        <v>0</v>
      </c>
      <c r="G94" s="61">
        <v>0</v>
      </c>
      <c r="H94" s="61"/>
      <c r="I94" s="55">
        <f t="shared" si="13"/>
        <v>0</v>
      </c>
      <c r="J94" s="55" t="str">
        <f t="shared" si="14"/>
        <v/>
      </c>
      <c r="K94" s="55">
        <f t="shared" si="15"/>
        <v>0</v>
      </c>
      <c r="L94" s="55">
        <f t="shared" si="16"/>
        <v>0</v>
      </c>
      <c r="M94" s="67">
        <f t="shared" si="17"/>
        <v>0</v>
      </c>
      <c r="N94" s="67">
        <f t="shared" si="18"/>
        <v>0</v>
      </c>
      <c r="O94" s="67">
        <f t="shared" si="19"/>
        <v>0</v>
      </c>
      <c r="P94" s="67">
        <f t="shared" si="20"/>
        <v>0</v>
      </c>
      <c r="Q94" s="68" t="str">
        <f t="shared" si="21"/>
        <v/>
      </c>
      <c r="R94" s="69" t="str">
        <f t="shared" si="22"/>
        <v>STOCKOUT</v>
      </c>
      <c r="S94" s="69" t="str">
        <f t="shared" si="23"/>
        <v>N/A</v>
      </c>
      <c r="T94" s="60"/>
    </row>
    <row r="95" spans="1:20" ht="16.5" customHeight="1" x14ac:dyDescent="0.35">
      <c r="A95" s="60" t="s">
        <v>198</v>
      </c>
      <c r="B95" s="60"/>
      <c r="C95" s="61">
        <v>1000</v>
      </c>
      <c r="D95" s="61">
        <v>114</v>
      </c>
      <c r="E95" s="61"/>
      <c r="F95" s="53">
        <f t="shared" si="12"/>
        <v>114</v>
      </c>
      <c r="G95" s="61">
        <v>0</v>
      </c>
      <c r="H95" s="61"/>
      <c r="I95" s="53">
        <f t="shared" si="13"/>
        <v>0</v>
      </c>
      <c r="J95" s="53" t="str">
        <f t="shared" si="14"/>
        <v/>
      </c>
      <c r="K95" s="53">
        <f t="shared" si="15"/>
        <v>0</v>
      </c>
      <c r="L95" s="53">
        <f t="shared" si="16"/>
        <v>114000</v>
      </c>
      <c r="M95" s="64">
        <f t="shared" si="17"/>
        <v>0</v>
      </c>
      <c r="N95" s="64">
        <f t="shared" si="18"/>
        <v>0</v>
      </c>
      <c r="O95" s="64">
        <f t="shared" si="19"/>
        <v>0</v>
      </c>
      <c r="P95" s="64">
        <f t="shared" si="20"/>
        <v>0</v>
      </c>
      <c r="Q95" s="65" t="str">
        <f t="shared" si="21"/>
        <v/>
      </c>
      <c r="R95" s="66" t="str">
        <f t="shared" si="22"/>
        <v>OVERSTOCK</v>
      </c>
      <c r="S95" s="66" t="str">
        <f t="shared" si="23"/>
        <v>N/A</v>
      </c>
      <c r="T95" s="60"/>
    </row>
    <row r="96" spans="1:20" ht="16.5" customHeight="1" x14ac:dyDescent="0.35">
      <c r="A96" s="60" t="s">
        <v>199</v>
      </c>
      <c r="B96" s="60" t="s">
        <v>96</v>
      </c>
      <c r="C96" s="61">
        <v>500</v>
      </c>
      <c r="D96" s="61">
        <v>100</v>
      </c>
      <c r="E96" s="61"/>
      <c r="F96" s="55">
        <f t="shared" si="12"/>
        <v>98</v>
      </c>
      <c r="G96" s="61">
        <v>2</v>
      </c>
      <c r="H96" s="61"/>
      <c r="I96" s="55">
        <f t="shared" si="13"/>
        <v>1000</v>
      </c>
      <c r="J96" s="55" t="str">
        <f t="shared" si="14"/>
        <v/>
      </c>
      <c r="K96" s="55">
        <f t="shared" si="15"/>
        <v>0</v>
      </c>
      <c r="L96" s="55">
        <f t="shared" si="16"/>
        <v>49000</v>
      </c>
      <c r="M96" s="67">
        <f t="shared" si="17"/>
        <v>2</v>
      </c>
      <c r="N96" s="67">
        <f t="shared" si="18"/>
        <v>1</v>
      </c>
      <c r="O96" s="67">
        <f t="shared" si="19"/>
        <v>6</v>
      </c>
      <c r="P96" s="67">
        <f t="shared" si="20"/>
        <v>2</v>
      </c>
      <c r="Q96" s="68">
        <f t="shared" si="21"/>
        <v>49</v>
      </c>
      <c r="R96" s="69" t="str">
        <f t="shared" si="22"/>
        <v>OVERSTOCK</v>
      </c>
      <c r="S96" s="69" t="str">
        <f t="shared" si="23"/>
        <v>N/A</v>
      </c>
      <c r="T96" s="60"/>
    </row>
    <row r="97" spans="1:20" ht="16.5" customHeight="1" x14ac:dyDescent="0.35">
      <c r="A97" s="60" t="s">
        <v>200</v>
      </c>
      <c r="B97" s="60" t="s">
        <v>94</v>
      </c>
      <c r="C97" s="61">
        <v>15</v>
      </c>
      <c r="D97" s="61">
        <v>500</v>
      </c>
      <c r="E97" s="61">
        <v>200</v>
      </c>
      <c r="F97" s="53">
        <f t="shared" si="12"/>
        <v>630</v>
      </c>
      <c r="G97" s="61">
        <v>70</v>
      </c>
      <c r="H97" s="61"/>
      <c r="I97" s="53">
        <f t="shared" si="13"/>
        <v>1050</v>
      </c>
      <c r="J97" s="53" t="str">
        <f t="shared" si="14"/>
        <v/>
      </c>
      <c r="K97" s="53">
        <f t="shared" si="15"/>
        <v>0</v>
      </c>
      <c r="L97" s="53">
        <f t="shared" si="16"/>
        <v>9450</v>
      </c>
      <c r="M97" s="64">
        <f t="shared" si="17"/>
        <v>70</v>
      </c>
      <c r="N97" s="64">
        <f t="shared" si="18"/>
        <v>35</v>
      </c>
      <c r="O97" s="64">
        <f t="shared" si="19"/>
        <v>210</v>
      </c>
      <c r="P97" s="64">
        <f t="shared" si="20"/>
        <v>70</v>
      </c>
      <c r="Q97" s="65">
        <f t="shared" si="21"/>
        <v>9</v>
      </c>
      <c r="R97" s="66" t="str">
        <f t="shared" si="22"/>
        <v>OVERSTOCK</v>
      </c>
      <c r="S97" s="66" t="str">
        <f t="shared" si="23"/>
        <v>N/A</v>
      </c>
      <c r="T97" s="60"/>
    </row>
    <row r="98" spans="1:20" ht="16.5" customHeight="1" x14ac:dyDescent="0.35">
      <c r="A98" s="60" t="s">
        <v>201</v>
      </c>
      <c r="B98" s="60" t="s">
        <v>202</v>
      </c>
      <c r="C98" s="61">
        <v>1000</v>
      </c>
      <c r="D98" s="61"/>
      <c r="E98" s="61"/>
      <c r="F98" s="55">
        <f t="shared" si="12"/>
        <v>0</v>
      </c>
      <c r="G98" s="61">
        <v>0</v>
      </c>
      <c r="H98" s="61"/>
      <c r="I98" s="55">
        <f t="shared" si="13"/>
        <v>0</v>
      </c>
      <c r="J98" s="55" t="str">
        <f t="shared" si="14"/>
        <v/>
      </c>
      <c r="K98" s="55">
        <f t="shared" si="15"/>
        <v>0</v>
      </c>
      <c r="L98" s="55">
        <f t="shared" si="16"/>
        <v>0</v>
      </c>
      <c r="M98" s="67">
        <f t="shared" si="17"/>
        <v>0</v>
      </c>
      <c r="N98" s="67">
        <f t="shared" si="18"/>
        <v>0</v>
      </c>
      <c r="O98" s="67">
        <f t="shared" si="19"/>
        <v>0</v>
      </c>
      <c r="P98" s="67">
        <f t="shared" si="20"/>
        <v>0</v>
      </c>
      <c r="Q98" s="68" t="str">
        <f t="shared" si="21"/>
        <v/>
      </c>
      <c r="R98" s="69" t="str">
        <f t="shared" si="22"/>
        <v>STOCKOUT</v>
      </c>
      <c r="S98" s="69" t="str">
        <f t="shared" si="23"/>
        <v>N/A</v>
      </c>
      <c r="T98" s="60"/>
    </row>
    <row r="99" spans="1:20" ht="16.5" customHeight="1" x14ac:dyDescent="0.35">
      <c r="A99" s="60" t="s">
        <v>203</v>
      </c>
      <c r="B99" s="60" t="s">
        <v>204</v>
      </c>
      <c r="C99" s="61">
        <v>200</v>
      </c>
      <c r="D99" s="61">
        <v>150</v>
      </c>
      <c r="E99" s="61">
        <v>372</v>
      </c>
      <c r="F99" s="53">
        <f t="shared" si="12"/>
        <v>501</v>
      </c>
      <c r="G99" s="61">
        <v>21</v>
      </c>
      <c r="H99" s="61"/>
      <c r="I99" s="53">
        <f t="shared" si="13"/>
        <v>4200</v>
      </c>
      <c r="J99" s="53" t="str">
        <f t="shared" si="14"/>
        <v/>
      </c>
      <c r="K99" s="53">
        <f t="shared" si="15"/>
        <v>0</v>
      </c>
      <c r="L99" s="53">
        <f t="shared" si="16"/>
        <v>100200</v>
      </c>
      <c r="M99" s="64">
        <f t="shared" si="17"/>
        <v>21</v>
      </c>
      <c r="N99" s="64">
        <f t="shared" si="18"/>
        <v>10.5</v>
      </c>
      <c r="O99" s="64">
        <f t="shared" si="19"/>
        <v>63</v>
      </c>
      <c r="P99" s="64">
        <f t="shared" si="20"/>
        <v>21</v>
      </c>
      <c r="Q99" s="65">
        <f t="shared" si="21"/>
        <v>23.9</v>
      </c>
      <c r="R99" s="66" t="str">
        <f t="shared" si="22"/>
        <v>OVERSTOCK</v>
      </c>
      <c r="S99" s="66" t="str">
        <f t="shared" si="23"/>
        <v>N/A</v>
      </c>
      <c r="T99" s="60"/>
    </row>
    <row r="100" spans="1:20" ht="16.5" customHeight="1" x14ac:dyDescent="0.35">
      <c r="A100" s="60" t="s">
        <v>205</v>
      </c>
      <c r="B100" s="60" t="s">
        <v>96</v>
      </c>
      <c r="C100" s="61">
        <v>4500</v>
      </c>
      <c r="D100" s="61"/>
      <c r="E100" s="61"/>
      <c r="F100" s="55">
        <f t="shared" si="12"/>
        <v>0</v>
      </c>
      <c r="G100" s="61"/>
      <c r="H100" s="61"/>
      <c r="I100" s="55">
        <f t="shared" si="13"/>
        <v>0</v>
      </c>
      <c r="J100" s="55" t="str">
        <f t="shared" si="14"/>
        <v/>
      </c>
      <c r="K100" s="55">
        <f t="shared" si="15"/>
        <v>0</v>
      </c>
      <c r="L100" s="55">
        <f t="shared" si="16"/>
        <v>0</v>
      </c>
      <c r="M100" s="67">
        <f t="shared" si="17"/>
        <v>0</v>
      </c>
      <c r="N100" s="67">
        <f t="shared" si="18"/>
        <v>0</v>
      </c>
      <c r="O100" s="67">
        <f t="shared" si="19"/>
        <v>0</v>
      </c>
      <c r="P100" s="67">
        <f t="shared" si="20"/>
        <v>0</v>
      </c>
      <c r="Q100" s="68" t="str">
        <f t="shared" si="21"/>
        <v/>
      </c>
      <c r="R100" s="69" t="str">
        <f t="shared" si="22"/>
        <v>STOCKOUT</v>
      </c>
      <c r="S100" s="69" t="str">
        <f t="shared" si="23"/>
        <v>N/A</v>
      </c>
      <c r="T100" s="60"/>
    </row>
    <row r="101" spans="1:20" ht="16.5" customHeight="1" x14ac:dyDescent="0.35">
      <c r="A101" s="60" t="s">
        <v>206</v>
      </c>
      <c r="B101" s="60" t="s">
        <v>109</v>
      </c>
      <c r="C101" s="61">
        <v>100</v>
      </c>
      <c r="D101" s="61">
        <v>300</v>
      </c>
      <c r="E101" s="61"/>
      <c r="F101" s="53">
        <f t="shared" si="12"/>
        <v>300</v>
      </c>
      <c r="G101" s="61">
        <v>0</v>
      </c>
      <c r="H101" s="61"/>
      <c r="I101" s="53">
        <f t="shared" si="13"/>
        <v>0</v>
      </c>
      <c r="J101" s="53" t="str">
        <f t="shared" si="14"/>
        <v/>
      </c>
      <c r="K101" s="53">
        <f t="shared" si="15"/>
        <v>0</v>
      </c>
      <c r="L101" s="53">
        <f t="shared" si="16"/>
        <v>30000</v>
      </c>
      <c r="M101" s="64">
        <f t="shared" si="17"/>
        <v>0</v>
      </c>
      <c r="N101" s="64">
        <f t="shared" si="18"/>
        <v>0</v>
      </c>
      <c r="O101" s="64">
        <f t="shared" si="19"/>
        <v>0</v>
      </c>
      <c r="P101" s="64">
        <f t="shared" si="20"/>
        <v>0</v>
      </c>
      <c r="Q101" s="65" t="str">
        <f t="shared" si="21"/>
        <v/>
      </c>
      <c r="R101" s="66" t="str">
        <f t="shared" si="22"/>
        <v>OVERSTOCK</v>
      </c>
      <c r="S101" s="66" t="str">
        <f t="shared" si="23"/>
        <v>N/A</v>
      </c>
      <c r="T101" s="60"/>
    </row>
    <row r="102" spans="1:20" ht="16.5" customHeight="1" x14ac:dyDescent="0.35">
      <c r="A102" s="60" t="s">
        <v>207</v>
      </c>
      <c r="B102" s="60" t="s">
        <v>144</v>
      </c>
      <c r="C102" s="61">
        <v>100</v>
      </c>
      <c r="D102" s="61">
        <v>100</v>
      </c>
      <c r="E102" s="61">
        <v>8</v>
      </c>
      <c r="F102" s="55">
        <f t="shared" si="12"/>
        <v>18</v>
      </c>
      <c r="G102" s="61">
        <v>90</v>
      </c>
      <c r="H102" s="61"/>
      <c r="I102" s="55">
        <f t="shared" si="13"/>
        <v>9000</v>
      </c>
      <c r="J102" s="55" t="str">
        <f t="shared" si="14"/>
        <v/>
      </c>
      <c r="K102" s="55">
        <f t="shared" si="15"/>
        <v>252</v>
      </c>
      <c r="L102" s="55">
        <f t="shared" si="16"/>
        <v>1800</v>
      </c>
      <c r="M102" s="67">
        <f t="shared" si="17"/>
        <v>90</v>
      </c>
      <c r="N102" s="67">
        <f t="shared" si="18"/>
        <v>45</v>
      </c>
      <c r="O102" s="67">
        <f t="shared" si="19"/>
        <v>270</v>
      </c>
      <c r="P102" s="67">
        <f t="shared" si="20"/>
        <v>90</v>
      </c>
      <c r="Q102" s="68">
        <f t="shared" si="21"/>
        <v>0.2</v>
      </c>
      <c r="R102" s="69" t="str">
        <f t="shared" si="22"/>
        <v>LOW STOCK</v>
      </c>
      <c r="S102" s="69" t="str">
        <f t="shared" si="23"/>
        <v>N/A</v>
      </c>
      <c r="T102" s="60"/>
    </row>
    <row r="103" spans="1:20" ht="16.5" customHeight="1" x14ac:dyDescent="0.35">
      <c r="A103" s="60" t="s">
        <v>208</v>
      </c>
      <c r="B103" s="60" t="s">
        <v>144</v>
      </c>
      <c r="C103" s="61">
        <v>100</v>
      </c>
      <c r="D103" s="61">
        <v>150</v>
      </c>
      <c r="E103" s="61">
        <v>30</v>
      </c>
      <c r="F103" s="53">
        <f t="shared" si="12"/>
        <v>157</v>
      </c>
      <c r="G103" s="61">
        <v>23</v>
      </c>
      <c r="H103" s="61"/>
      <c r="I103" s="53">
        <f t="shared" si="13"/>
        <v>2300</v>
      </c>
      <c r="J103" s="53" t="str">
        <f t="shared" si="14"/>
        <v/>
      </c>
      <c r="K103" s="53">
        <f t="shared" si="15"/>
        <v>0</v>
      </c>
      <c r="L103" s="53">
        <f t="shared" si="16"/>
        <v>15700</v>
      </c>
      <c r="M103" s="64">
        <f t="shared" si="17"/>
        <v>23</v>
      </c>
      <c r="N103" s="64">
        <f t="shared" si="18"/>
        <v>11.5</v>
      </c>
      <c r="O103" s="64">
        <f t="shared" si="19"/>
        <v>69</v>
      </c>
      <c r="P103" s="64">
        <f t="shared" si="20"/>
        <v>23</v>
      </c>
      <c r="Q103" s="65">
        <f t="shared" si="21"/>
        <v>6.8</v>
      </c>
      <c r="R103" s="66" t="str">
        <f t="shared" si="22"/>
        <v>OVERSTOCK</v>
      </c>
      <c r="S103" s="66" t="str">
        <f t="shared" si="23"/>
        <v>N/A</v>
      </c>
      <c r="T103" s="60"/>
    </row>
    <row r="104" spans="1:20" ht="16.5" customHeight="1" x14ac:dyDescent="0.35">
      <c r="A104" s="60" t="s">
        <v>209</v>
      </c>
      <c r="B104" s="60" t="s">
        <v>144</v>
      </c>
      <c r="C104" s="61">
        <v>100</v>
      </c>
      <c r="D104" s="61">
        <v>100</v>
      </c>
      <c r="E104" s="61">
        <v>44</v>
      </c>
      <c r="F104" s="55">
        <f t="shared" si="12"/>
        <v>128</v>
      </c>
      <c r="G104" s="61">
        <v>16</v>
      </c>
      <c r="H104" s="61"/>
      <c r="I104" s="55">
        <f t="shared" si="13"/>
        <v>1600</v>
      </c>
      <c r="J104" s="55" t="str">
        <f t="shared" si="14"/>
        <v/>
      </c>
      <c r="K104" s="55">
        <f t="shared" si="15"/>
        <v>0</v>
      </c>
      <c r="L104" s="55">
        <f t="shared" si="16"/>
        <v>12800</v>
      </c>
      <c r="M104" s="67">
        <f t="shared" si="17"/>
        <v>16</v>
      </c>
      <c r="N104" s="67">
        <f t="shared" si="18"/>
        <v>8</v>
      </c>
      <c r="O104" s="67">
        <f t="shared" si="19"/>
        <v>48</v>
      </c>
      <c r="P104" s="67">
        <f t="shared" si="20"/>
        <v>16</v>
      </c>
      <c r="Q104" s="68">
        <f t="shared" si="21"/>
        <v>8</v>
      </c>
      <c r="R104" s="69" t="str">
        <f t="shared" si="22"/>
        <v>OVERSTOCK</v>
      </c>
      <c r="S104" s="69" t="str">
        <f t="shared" si="23"/>
        <v>N/A</v>
      </c>
      <c r="T104" s="60"/>
    </row>
    <row r="105" spans="1:20" ht="16.5" customHeight="1" x14ac:dyDescent="0.35">
      <c r="A105" s="60" t="s">
        <v>210</v>
      </c>
      <c r="B105" s="60" t="s">
        <v>94</v>
      </c>
      <c r="C105" s="61">
        <v>90</v>
      </c>
      <c r="D105" s="61"/>
      <c r="E105" s="61"/>
      <c r="F105" s="53">
        <f t="shared" si="12"/>
        <v>0</v>
      </c>
      <c r="G105" s="61">
        <v>0</v>
      </c>
      <c r="H105" s="61"/>
      <c r="I105" s="53">
        <f t="shared" si="13"/>
        <v>0</v>
      </c>
      <c r="J105" s="53" t="str">
        <f t="shared" si="14"/>
        <v/>
      </c>
      <c r="K105" s="53">
        <f t="shared" si="15"/>
        <v>0</v>
      </c>
      <c r="L105" s="53">
        <f t="shared" si="16"/>
        <v>0</v>
      </c>
      <c r="M105" s="64">
        <f t="shared" si="17"/>
        <v>0</v>
      </c>
      <c r="N105" s="64">
        <f t="shared" si="18"/>
        <v>0</v>
      </c>
      <c r="O105" s="64">
        <f t="shared" si="19"/>
        <v>0</v>
      </c>
      <c r="P105" s="64">
        <f t="shared" si="20"/>
        <v>0</v>
      </c>
      <c r="Q105" s="65" t="str">
        <f t="shared" si="21"/>
        <v/>
      </c>
      <c r="R105" s="66" t="str">
        <f t="shared" si="22"/>
        <v>STOCKOUT</v>
      </c>
      <c r="S105" s="66" t="str">
        <f t="shared" si="23"/>
        <v>N/A</v>
      </c>
      <c r="T105" s="60"/>
    </row>
    <row r="106" spans="1:20" ht="16.5" customHeight="1" x14ac:dyDescent="0.35">
      <c r="A106" s="60" t="s">
        <v>211</v>
      </c>
      <c r="B106" s="60" t="s">
        <v>92</v>
      </c>
      <c r="C106" s="61">
        <v>200</v>
      </c>
      <c r="D106" s="61"/>
      <c r="E106" s="61"/>
      <c r="F106" s="55">
        <f t="shared" si="12"/>
        <v>0</v>
      </c>
      <c r="G106" s="61"/>
      <c r="H106" s="61"/>
      <c r="I106" s="55">
        <f t="shared" si="13"/>
        <v>0</v>
      </c>
      <c r="J106" s="55" t="str">
        <f t="shared" si="14"/>
        <v/>
      </c>
      <c r="K106" s="55">
        <f t="shared" si="15"/>
        <v>0</v>
      </c>
      <c r="L106" s="55">
        <f t="shared" si="16"/>
        <v>0</v>
      </c>
      <c r="M106" s="67">
        <f t="shared" si="17"/>
        <v>0</v>
      </c>
      <c r="N106" s="67">
        <f t="shared" si="18"/>
        <v>0</v>
      </c>
      <c r="O106" s="67">
        <f t="shared" si="19"/>
        <v>0</v>
      </c>
      <c r="P106" s="67">
        <f t="shared" si="20"/>
        <v>0</v>
      </c>
      <c r="Q106" s="68" t="str">
        <f t="shared" si="21"/>
        <v/>
      </c>
      <c r="R106" s="69" t="str">
        <f t="shared" si="22"/>
        <v>STOCKOUT</v>
      </c>
      <c r="S106" s="69" t="str">
        <f t="shared" si="23"/>
        <v>N/A</v>
      </c>
      <c r="T106" s="60"/>
    </row>
    <row r="107" spans="1:20" ht="16.5" customHeight="1" x14ac:dyDescent="0.35">
      <c r="A107" s="60" t="s">
        <v>212</v>
      </c>
      <c r="B107" s="60" t="s">
        <v>94</v>
      </c>
      <c r="C107" s="61">
        <v>30</v>
      </c>
      <c r="D107" s="61">
        <v>100</v>
      </c>
      <c r="E107" s="61">
        <v>290</v>
      </c>
      <c r="F107" s="53">
        <f t="shared" si="12"/>
        <v>390</v>
      </c>
      <c r="G107" s="61">
        <v>0</v>
      </c>
      <c r="H107" s="61"/>
      <c r="I107" s="53">
        <f t="shared" si="13"/>
        <v>0</v>
      </c>
      <c r="J107" s="53" t="str">
        <f t="shared" si="14"/>
        <v/>
      </c>
      <c r="K107" s="53">
        <f t="shared" si="15"/>
        <v>0</v>
      </c>
      <c r="L107" s="53">
        <f t="shared" si="16"/>
        <v>11700</v>
      </c>
      <c r="M107" s="64">
        <f t="shared" si="17"/>
        <v>0</v>
      </c>
      <c r="N107" s="64">
        <f t="shared" si="18"/>
        <v>0</v>
      </c>
      <c r="O107" s="64">
        <f t="shared" si="19"/>
        <v>0</v>
      </c>
      <c r="P107" s="64">
        <f t="shared" si="20"/>
        <v>0</v>
      </c>
      <c r="Q107" s="65" t="str">
        <f t="shared" si="21"/>
        <v/>
      </c>
      <c r="R107" s="66" t="str">
        <f t="shared" si="22"/>
        <v>OVERSTOCK</v>
      </c>
      <c r="S107" s="66" t="str">
        <f t="shared" si="23"/>
        <v>N/A</v>
      </c>
      <c r="T107" s="60"/>
    </row>
    <row r="108" spans="1:20" ht="16.5" customHeight="1" x14ac:dyDescent="0.35">
      <c r="A108" s="60" t="s">
        <v>213</v>
      </c>
      <c r="B108" s="60" t="s">
        <v>154</v>
      </c>
      <c r="C108" s="61">
        <v>300</v>
      </c>
      <c r="D108" s="61">
        <v>100</v>
      </c>
      <c r="E108" s="61">
        <v>4</v>
      </c>
      <c r="F108" s="55">
        <f t="shared" si="12"/>
        <v>76</v>
      </c>
      <c r="G108" s="61">
        <v>28</v>
      </c>
      <c r="H108" s="61"/>
      <c r="I108" s="55">
        <f t="shared" si="13"/>
        <v>8400</v>
      </c>
      <c r="J108" s="55" t="str">
        <f t="shared" si="14"/>
        <v/>
      </c>
      <c r="K108" s="55">
        <f t="shared" si="15"/>
        <v>8</v>
      </c>
      <c r="L108" s="55">
        <f t="shared" si="16"/>
        <v>22800</v>
      </c>
      <c r="M108" s="67">
        <f t="shared" si="17"/>
        <v>28</v>
      </c>
      <c r="N108" s="67">
        <f t="shared" si="18"/>
        <v>14</v>
      </c>
      <c r="O108" s="67">
        <f t="shared" si="19"/>
        <v>84</v>
      </c>
      <c r="P108" s="67">
        <f t="shared" si="20"/>
        <v>28</v>
      </c>
      <c r="Q108" s="68">
        <f t="shared" si="21"/>
        <v>2.7</v>
      </c>
      <c r="R108" s="69" t="str">
        <f t="shared" si="22"/>
        <v>ADEQUATE</v>
      </c>
      <c r="S108" s="69" t="str">
        <f t="shared" si="23"/>
        <v>N/A</v>
      </c>
      <c r="T108" s="60"/>
    </row>
    <row r="109" spans="1:20" ht="16.5" customHeight="1" x14ac:dyDescent="0.35">
      <c r="A109" s="60" t="s">
        <v>214</v>
      </c>
      <c r="B109" s="60" t="s">
        <v>138</v>
      </c>
      <c r="C109" s="61"/>
      <c r="D109" s="61"/>
      <c r="E109" s="61"/>
      <c r="F109" s="53">
        <f t="shared" si="12"/>
        <v>0</v>
      </c>
      <c r="G109" s="61">
        <v>0</v>
      </c>
      <c r="H109" s="61"/>
      <c r="I109" s="53">
        <f t="shared" si="13"/>
        <v>0</v>
      </c>
      <c r="J109" s="53" t="str">
        <f t="shared" si="14"/>
        <v/>
      </c>
      <c r="K109" s="53">
        <f t="shared" si="15"/>
        <v>0</v>
      </c>
      <c r="L109" s="53">
        <f t="shared" si="16"/>
        <v>0</v>
      </c>
      <c r="M109" s="64">
        <f t="shared" si="17"/>
        <v>0</v>
      </c>
      <c r="N109" s="64">
        <f t="shared" si="18"/>
        <v>0</v>
      </c>
      <c r="O109" s="64">
        <f t="shared" si="19"/>
        <v>0</v>
      </c>
      <c r="P109" s="64">
        <f t="shared" si="20"/>
        <v>0</v>
      </c>
      <c r="Q109" s="65" t="str">
        <f t="shared" si="21"/>
        <v/>
      </c>
      <c r="R109" s="66" t="str">
        <f t="shared" si="22"/>
        <v>STOCKOUT</v>
      </c>
      <c r="S109" s="66" t="str">
        <f t="shared" si="23"/>
        <v>N/A</v>
      </c>
      <c r="T109" s="60"/>
    </row>
    <row r="110" spans="1:20" ht="16.5" customHeight="1" x14ac:dyDescent="0.35">
      <c r="A110" s="60" t="s">
        <v>215</v>
      </c>
      <c r="B110" s="60" t="s">
        <v>216</v>
      </c>
      <c r="C110" s="61">
        <v>250</v>
      </c>
      <c r="D110" s="61"/>
      <c r="E110" s="61"/>
      <c r="F110" s="55">
        <f t="shared" si="12"/>
        <v>0</v>
      </c>
      <c r="G110" s="61"/>
      <c r="H110" s="61"/>
      <c r="I110" s="55">
        <f t="shared" si="13"/>
        <v>0</v>
      </c>
      <c r="J110" s="55" t="str">
        <f t="shared" si="14"/>
        <v/>
      </c>
      <c r="K110" s="55">
        <f t="shared" si="15"/>
        <v>0</v>
      </c>
      <c r="L110" s="55">
        <f t="shared" si="16"/>
        <v>0</v>
      </c>
      <c r="M110" s="67">
        <f t="shared" si="17"/>
        <v>0</v>
      </c>
      <c r="N110" s="67">
        <f t="shared" si="18"/>
        <v>0</v>
      </c>
      <c r="O110" s="67">
        <f t="shared" si="19"/>
        <v>0</v>
      </c>
      <c r="P110" s="67">
        <f t="shared" si="20"/>
        <v>0</v>
      </c>
      <c r="Q110" s="68" t="str">
        <f t="shared" si="21"/>
        <v/>
      </c>
      <c r="R110" s="69" t="str">
        <f t="shared" si="22"/>
        <v>STOCKOUT</v>
      </c>
      <c r="S110" s="69" t="str">
        <f t="shared" si="23"/>
        <v>N/A</v>
      </c>
      <c r="T110" s="60"/>
    </row>
    <row r="111" spans="1:20" ht="16.5" customHeight="1" x14ac:dyDescent="0.35">
      <c r="A111" s="60" t="s">
        <v>217</v>
      </c>
      <c r="B111" s="60" t="s">
        <v>115</v>
      </c>
      <c r="C111" s="61">
        <v>110</v>
      </c>
      <c r="D111" s="61"/>
      <c r="E111" s="61"/>
      <c r="F111" s="53">
        <f t="shared" si="12"/>
        <v>0</v>
      </c>
      <c r="G111" s="61"/>
      <c r="H111" s="61"/>
      <c r="I111" s="53">
        <f t="shared" si="13"/>
        <v>0</v>
      </c>
      <c r="J111" s="53" t="str">
        <f t="shared" si="14"/>
        <v/>
      </c>
      <c r="K111" s="53">
        <f t="shared" si="15"/>
        <v>0</v>
      </c>
      <c r="L111" s="53">
        <f t="shared" si="16"/>
        <v>0</v>
      </c>
      <c r="M111" s="64">
        <f t="shared" si="17"/>
        <v>0</v>
      </c>
      <c r="N111" s="64">
        <f t="shared" si="18"/>
        <v>0</v>
      </c>
      <c r="O111" s="64">
        <f t="shared" si="19"/>
        <v>0</v>
      </c>
      <c r="P111" s="64">
        <f t="shared" si="20"/>
        <v>0</v>
      </c>
      <c r="Q111" s="65" t="str">
        <f t="shared" si="21"/>
        <v/>
      </c>
      <c r="R111" s="66" t="str">
        <f t="shared" si="22"/>
        <v>STOCKOUT</v>
      </c>
      <c r="S111" s="66" t="str">
        <f t="shared" si="23"/>
        <v>N/A</v>
      </c>
      <c r="T111" s="60"/>
    </row>
    <row r="112" spans="1:20" ht="16.5" customHeight="1" x14ac:dyDescent="0.35">
      <c r="A112" s="60" t="s">
        <v>218</v>
      </c>
      <c r="B112" s="60" t="s">
        <v>96</v>
      </c>
      <c r="C112" s="61">
        <v>500</v>
      </c>
      <c r="D112" s="61"/>
      <c r="E112" s="61"/>
      <c r="F112" s="55">
        <f t="shared" si="12"/>
        <v>0</v>
      </c>
      <c r="G112" s="61"/>
      <c r="H112" s="61"/>
      <c r="I112" s="55">
        <f t="shared" si="13"/>
        <v>0</v>
      </c>
      <c r="J112" s="55" t="str">
        <f t="shared" si="14"/>
        <v/>
      </c>
      <c r="K112" s="55">
        <f t="shared" si="15"/>
        <v>0</v>
      </c>
      <c r="L112" s="55">
        <f t="shared" si="16"/>
        <v>0</v>
      </c>
      <c r="M112" s="67">
        <f t="shared" si="17"/>
        <v>0</v>
      </c>
      <c r="N112" s="67">
        <f t="shared" si="18"/>
        <v>0</v>
      </c>
      <c r="O112" s="67">
        <f t="shared" si="19"/>
        <v>0</v>
      </c>
      <c r="P112" s="67">
        <f t="shared" si="20"/>
        <v>0</v>
      </c>
      <c r="Q112" s="68" t="str">
        <f t="shared" si="21"/>
        <v/>
      </c>
      <c r="R112" s="69" t="str">
        <f t="shared" si="22"/>
        <v>STOCKOUT</v>
      </c>
      <c r="S112" s="69" t="str">
        <f t="shared" si="23"/>
        <v>N/A</v>
      </c>
      <c r="T112" s="60"/>
    </row>
    <row r="113" spans="1:20" ht="16.5" customHeight="1" x14ac:dyDescent="0.35">
      <c r="A113" s="60" t="s">
        <v>219</v>
      </c>
      <c r="B113" s="60" t="s">
        <v>176</v>
      </c>
      <c r="C113" s="61">
        <v>500</v>
      </c>
      <c r="D113" s="61"/>
      <c r="E113" s="61"/>
      <c r="F113" s="53">
        <f t="shared" si="12"/>
        <v>0</v>
      </c>
      <c r="G113" s="61"/>
      <c r="H113" s="61"/>
      <c r="I113" s="53">
        <f t="shared" si="13"/>
        <v>0</v>
      </c>
      <c r="J113" s="53" t="str">
        <f t="shared" si="14"/>
        <v/>
      </c>
      <c r="K113" s="53">
        <f t="shared" si="15"/>
        <v>0</v>
      </c>
      <c r="L113" s="53">
        <f t="shared" si="16"/>
        <v>0</v>
      </c>
      <c r="M113" s="64">
        <f t="shared" si="17"/>
        <v>0</v>
      </c>
      <c r="N113" s="64">
        <f t="shared" si="18"/>
        <v>0</v>
      </c>
      <c r="O113" s="64">
        <f t="shared" si="19"/>
        <v>0</v>
      </c>
      <c r="P113" s="64">
        <f t="shared" si="20"/>
        <v>0</v>
      </c>
      <c r="Q113" s="65" t="str">
        <f t="shared" si="21"/>
        <v/>
      </c>
      <c r="R113" s="66" t="str">
        <f t="shared" si="22"/>
        <v>STOCKOUT</v>
      </c>
      <c r="S113" s="66" t="str">
        <f t="shared" si="23"/>
        <v>N/A</v>
      </c>
      <c r="T113" s="60"/>
    </row>
    <row r="114" spans="1:20" ht="16.5" customHeight="1" x14ac:dyDescent="0.35">
      <c r="A114" s="60" t="s">
        <v>220</v>
      </c>
      <c r="B114" s="60" t="s">
        <v>92</v>
      </c>
      <c r="C114" s="61">
        <v>80</v>
      </c>
      <c r="D114" s="61">
        <v>140</v>
      </c>
      <c r="E114" s="61">
        <v>10</v>
      </c>
      <c r="F114" s="55">
        <f t="shared" si="12"/>
        <v>150</v>
      </c>
      <c r="G114" s="61">
        <v>0</v>
      </c>
      <c r="H114" s="61"/>
      <c r="I114" s="55">
        <f t="shared" si="13"/>
        <v>0</v>
      </c>
      <c r="J114" s="55" t="str">
        <f t="shared" si="14"/>
        <v/>
      </c>
      <c r="K114" s="55">
        <f t="shared" si="15"/>
        <v>0</v>
      </c>
      <c r="L114" s="55">
        <f t="shared" si="16"/>
        <v>12000</v>
      </c>
      <c r="M114" s="67">
        <f t="shared" si="17"/>
        <v>0</v>
      </c>
      <c r="N114" s="67">
        <f t="shared" si="18"/>
        <v>0</v>
      </c>
      <c r="O114" s="67">
        <f t="shared" si="19"/>
        <v>0</v>
      </c>
      <c r="P114" s="67">
        <f t="shared" si="20"/>
        <v>0</v>
      </c>
      <c r="Q114" s="68" t="str">
        <f t="shared" si="21"/>
        <v/>
      </c>
      <c r="R114" s="69" t="str">
        <f t="shared" si="22"/>
        <v>OVERSTOCK</v>
      </c>
      <c r="S114" s="69" t="str">
        <f t="shared" si="23"/>
        <v>N/A</v>
      </c>
      <c r="T114" s="60"/>
    </row>
    <row r="115" spans="1:20" ht="16.5" customHeight="1" x14ac:dyDescent="0.35">
      <c r="A115" s="60" t="s">
        <v>221</v>
      </c>
      <c r="B115" s="60" t="s">
        <v>92</v>
      </c>
      <c r="C115" s="61">
        <v>200</v>
      </c>
      <c r="D115" s="61"/>
      <c r="E115" s="61"/>
      <c r="F115" s="53">
        <f t="shared" si="12"/>
        <v>0</v>
      </c>
      <c r="G115" s="61"/>
      <c r="H115" s="61"/>
      <c r="I115" s="53">
        <f t="shared" si="13"/>
        <v>0</v>
      </c>
      <c r="J115" s="53" t="str">
        <f t="shared" si="14"/>
        <v/>
      </c>
      <c r="K115" s="53">
        <f t="shared" si="15"/>
        <v>0</v>
      </c>
      <c r="L115" s="53">
        <f t="shared" si="16"/>
        <v>0</v>
      </c>
      <c r="M115" s="64">
        <f t="shared" si="17"/>
        <v>0</v>
      </c>
      <c r="N115" s="64">
        <f t="shared" si="18"/>
        <v>0</v>
      </c>
      <c r="O115" s="64">
        <f t="shared" si="19"/>
        <v>0</v>
      </c>
      <c r="P115" s="64">
        <f t="shared" si="20"/>
        <v>0</v>
      </c>
      <c r="Q115" s="65" t="str">
        <f t="shared" si="21"/>
        <v/>
      </c>
      <c r="R115" s="66" t="str">
        <f t="shared" si="22"/>
        <v>STOCKOUT</v>
      </c>
      <c r="S115" s="66" t="str">
        <f t="shared" si="23"/>
        <v>N/A</v>
      </c>
      <c r="T115" s="60"/>
    </row>
    <row r="116" spans="1:20" ht="16.5" customHeight="1" x14ac:dyDescent="0.35">
      <c r="A116" s="60" t="s">
        <v>222</v>
      </c>
      <c r="B116" s="60" t="s">
        <v>115</v>
      </c>
      <c r="C116" s="61">
        <v>10</v>
      </c>
      <c r="D116" s="61">
        <v>1300</v>
      </c>
      <c r="E116" s="61"/>
      <c r="F116" s="55">
        <f t="shared" si="12"/>
        <v>0</v>
      </c>
      <c r="G116" s="61">
        <v>1300</v>
      </c>
      <c r="H116" s="61"/>
      <c r="I116" s="55">
        <f t="shared" si="13"/>
        <v>13000</v>
      </c>
      <c r="J116" s="55" t="str">
        <f t="shared" si="14"/>
        <v/>
      </c>
      <c r="K116" s="55">
        <f t="shared" si="15"/>
        <v>3900</v>
      </c>
      <c r="L116" s="55">
        <f t="shared" si="16"/>
        <v>0</v>
      </c>
      <c r="M116" s="67">
        <f t="shared" si="17"/>
        <v>1300</v>
      </c>
      <c r="N116" s="67">
        <f t="shared" si="18"/>
        <v>650</v>
      </c>
      <c r="O116" s="67">
        <f t="shared" si="19"/>
        <v>3900</v>
      </c>
      <c r="P116" s="67">
        <f t="shared" si="20"/>
        <v>1300</v>
      </c>
      <c r="Q116" s="68" t="str">
        <f t="shared" si="21"/>
        <v/>
      </c>
      <c r="R116" s="69" t="str">
        <f t="shared" si="22"/>
        <v>STOCKOUT</v>
      </c>
      <c r="S116" s="69" t="str">
        <f t="shared" si="23"/>
        <v>N/A</v>
      </c>
      <c r="T116" s="60"/>
    </row>
    <row r="117" spans="1:20" ht="16.5" customHeight="1" x14ac:dyDescent="0.35">
      <c r="A117" s="60" t="s">
        <v>223</v>
      </c>
      <c r="B117" s="60" t="s">
        <v>115</v>
      </c>
      <c r="C117" s="61">
        <v>10</v>
      </c>
      <c r="D117" s="61"/>
      <c r="E117" s="61"/>
      <c r="F117" s="53">
        <f t="shared" si="12"/>
        <v>0</v>
      </c>
      <c r="G117" s="61"/>
      <c r="H117" s="61"/>
      <c r="I117" s="53">
        <f t="shared" si="13"/>
        <v>0</v>
      </c>
      <c r="J117" s="53" t="str">
        <f t="shared" si="14"/>
        <v/>
      </c>
      <c r="K117" s="53">
        <f t="shared" si="15"/>
        <v>0</v>
      </c>
      <c r="L117" s="53">
        <f t="shared" si="16"/>
        <v>0</v>
      </c>
      <c r="M117" s="64">
        <f t="shared" si="17"/>
        <v>0</v>
      </c>
      <c r="N117" s="64">
        <f t="shared" si="18"/>
        <v>0</v>
      </c>
      <c r="O117" s="64">
        <f t="shared" si="19"/>
        <v>0</v>
      </c>
      <c r="P117" s="64">
        <f t="shared" si="20"/>
        <v>0</v>
      </c>
      <c r="Q117" s="65" t="str">
        <f t="shared" si="21"/>
        <v/>
      </c>
      <c r="R117" s="66" t="str">
        <f t="shared" si="22"/>
        <v>STOCKOUT</v>
      </c>
      <c r="S117" s="66" t="str">
        <f t="shared" si="23"/>
        <v>N/A</v>
      </c>
      <c r="T117" s="60"/>
    </row>
    <row r="118" spans="1:20" ht="16.5" customHeight="1" x14ac:dyDescent="0.35">
      <c r="A118" s="60" t="s">
        <v>224</v>
      </c>
      <c r="B118" s="60" t="s">
        <v>138</v>
      </c>
      <c r="C118" s="61">
        <v>1000</v>
      </c>
      <c r="D118" s="61"/>
      <c r="E118" s="61"/>
      <c r="F118" s="55">
        <f t="shared" si="12"/>
        <v>0</v>
      </c>
      <c r="G118" s="61"/>
      <c r="H118" s="61"/>
      <c r="I118" s="55">
        <f t="shared" si="13"/>
        <v>0</v>
      </c>
      <c r="J118" s="55" t="str">
        <f t="shared" si="14"/>
        <v/>
      </c>
      <c r="K118" s="55">
        <f t="shared" si="15"/>
        <v>0</v>
      </c>
      <c r="L118" s="55">
        <f t="shared" si="16"/>
        <v>0</v>
      </c>
      <c r="M118" s="67">
        <f t="shared" si="17"/>
        <v>0</v>
      </c>
      <c r="N118" s="67">
        <f t="shared" si="18"/>
        <v>0</v>
      </c>
      <c r="O118" s="67">
        <f t="shared" si="19"/>
        <v>0</v>
      </c>
      <c r="P118" s="67">
        <f t="shared" si="20"/>
        <v>0</v>
      </c>
      <c r="Q118" s="68" t="str">
        <f t="shared" si="21"/>
        <v/>
      </c>
      <c r="R118" s="69" t="str">
        <f t="shared" si="22"/>
        <v>STOCKOUT</v>
      </c>
      <c r="S118" s="69" t="str">
        <f t="shared" si="23"/>
        <v>N/A</v>
      </c>
      <c r="T118" s="60"/>
    </row>
    <row r="119" spans="1:20" ht="16.5" customHeight="1" x14ac:dyDescent="0.35">
      <c r="A119" s="60" t="s">
        <v>225</v>
      </c>
      <c r="B119" s="60" t="s">
        <v>94</v>
      </c>
      <c r="C119" s="61">
        <v>400</v>
      </c>
      <c r="D119" s="61"/>
      <c r="E119" s="61"/>
      <c r="F119" s="53">
        <f t="shared" si="12"/>
        <v>0</v>
      </c>
      <c r="G119" s="61"/>
      <c r="H119" s="61"/>
      <c r="I119" s="53">
        <f t="shared" si="13"/>
        <v>0</v>
      </c>
      <c r="J119" s="53" t="str">
        <f t="shared" si="14"/>
        <v/>
      </c>
      <c r="K119" s="53">
        <f t="shared" si="15"/>
        <v>0</v>
      </c>
      <c r="L119" s="53">
        <f t="shared" si="16"/>
        <v>0</v>
      </c>
      <c r="M119" s="64">
        <f t="shared" si="17"/>
        <v>0</v>
      </c>
      <c r="N119" s="64">
        <f t="shared" si="18"/>
        <v>0</v>
      </c>
      <c r="O119" s="64">
        <f t="shared" si="19"/>
        <v>0</v>
      </c>
      <c r="P119" s="64">
        <f t="shared" si="20"/>
        <v>0</v>
      </c>
      <c r="Q119" s="65" t="str">
        <f t="shared" si="21"/>
        <v/>
      </c>
      <c r="R119" s="66" t="str">
        <f t="shared" si="22"/>
        <v>STOCKOUT</v>
      </c>
      <c r="S119" s="66" t="str">
        <f t="shared" si="23"/>
        <v>N/A</v>
      </c>
      <c r="T119" s="60"/>
    </row>
    <row r="120" spans="1:20" ht="16.5" customHeight="1" x14ac:dyDescent="0.35">
      <c r="A120" s="60" t="s">
        <v>226</v>
      </c>
      <c r="B120" s="60" t="s">
        <v>118</v>
      </c>
      <c r="C120" s="61">
        <v>2150</v>
      </c>
      <c r="D120" s="61"/>
      <c r="E120" s="61"/>
      <c r="F120" s="55">
        <f t="shared" si="12"/>
        <v>0</v>
      </c>
      <c r="G120" s="61"/>
      <c r="H120" s="61"/>
      <c r="I120" s="55">
        <f t="shared" si="13"/>
        <v>0</v>
      </c>
      <c r="J120" s="55" t="str">
        <f t="shared" si="14"/>
        <v/>
      </c>
      <c r="K120" s="55">
        <f t="shared" si="15"/>
        <v>0</v>
      </c>
      <c r="L120" s="55">
        <f t="shared" si="16"/>
        <v>0</v>
      </c>
      <c r="M120" s="67">
        <f t="shared" si="17"/>
        <v>0</v>
      </c>
      <c r="N120" s="67">
        <f t="shared" si="18"/>
        <v>0</v>
      </c>
      <c r="O120" s="67">
        <f t="shared" si="19"/>
        <v>0</v>
      </c>
      <c r="P120" s="67">
        <f t="shared" si="20"/>
        <v>0</v>
      </c>
      <c r="Q120" s="68" t="str">
        <f t="shared" si="21"/>
        <v/>
      </c>
      <c r="R120" s="69" t="str">
        <f t="shared" si="22"/>
        <v>STOCKOUT</v>
      </c>
      <c r="S120" s="69" t="str">
        <f t="shared" si="23"/>
        <v>N/A</v>
      </c>
      <c r="T120" s="60"/>
    </row>
    <row r="121" spans="1:20" ht="16.5" customHeight="1" x14ac:dyDescent="0.35">
      <c r="A121" s="60" t="s">
        <v>227</v>
      </c>
      <c r="B121" s="60" t="s">
        <v>96</v>
      </c>
      <c r="C121" s="61">
        <v>100</v>
      </c>
      <c r="D121" s="61">
        <v>100</v>
      </c>
      <c r="E121" s="61"/>
      <c r="F121" s="53">
        <f t="shared" si="12"/>
        <v>100</v>
      </c>
      <c r="G121" s="61">
        <v>0</v>
      </c>
      <c r="H121" s="61"/>
      <c r="I121" s="53">
        <f t="shared" si="13"/>
        <v>0</v>
      </c>
      <c r="J121" s="53" t="str">
        <f t="shared" si="14"/>
        <v/>
      </c>
      <c r="K121" s="53">
        <f t="shared" si="15"/>
        <v>0</v>
      </c>
      <c r="L121" s="53">
        <f t="shared" si="16"/>
        <v>10000</v>
      </c>
      <c r="M121" s="64">
        <f t="shared" si="17"/>
        <v>0</v>
      </c>
      <c r="N121" s="64">
        <f t="shared" si="18"/>
        <v>0</v>
      </c>
      <c r="O121" s="64">
        <f t="shared" si="19"/>
        <v>0</v>
      </c>
      <c r="P121" s="64">
        <f t="shared" si="20"/>
        <v>0</v>
      </c>
      <c r="Q121" s="65" t="str">
        <f t="shared" si="21"/>
        <v/>
      </c>
      <c r="R121" s="66" t="str">
        <f t="shared" si="22"/>
        <v>OVERSTOCK</v>
      </c>
      <c r="S121" s="66" t="str">
        <f t="shared" si="23"/>
        <v>N/A</v>
      </c>
      <c r="T121" s="60"/>
    </row>
    <row r="122" spans="1:20" ht="16.5" customHeight="1" x14ac:dyDescent="0.35">
      <c r="A122" s="60" t="s">
        <v>228</v>
      </c>
      <c r="B122" s="60" t="s">
        <v>94</v>
      </c>
      <c r="C122" s="61">
        <v>10</v>
      </c>
      <c r="D122" s="61">
        <v>300</v>
      </c>
      <c r="E122" s="61"/>
      <c r="F122" s="55">
        <f t="shared" si="12"/>
        <v>300</v>
      </c>
      <c r="G122" s="61">
        <v>0</v>
      </c>
      <c r="H122" s="61"/>
      <c r="I122" s="55">
        <f t="shared" si="13"/>
        <v>0</v>
      </c>
      <c r="J122" s="55" t="str">
        <f t="shared" si="14"/>
        <v/>
      </c>
      <c r="K122" s="55">
        <f t="shared" si="15"/>
        <v>0</v>
      </c>
      <c r="L122" s="55">
        <f t="shared" si="16"/>
        <v>3000</v>
      </c>
      <c r="M122" s="67">
        <f t="shared" si="17"/>
        <v>0</v>
      </c>
      <c r="N122" s="67">
        <f t="shared" si="18"/>
        <v>0</v>
      </c>
      <c r="O122" s="67">
        <f t="shared" si="19"/>
        <v>0</v>
      </c>
      <c r="P122" s="67">
        <f t="shared" si="20"/>
        <v>0</v>
      </c>
      <c r="Q122" s="68" t="str">
        <f t="shared" si="21"/>
        <v/>
      </c>
      <c r="R122" s="69" t="str">
        <f t="shared" si="22"/>
        <v>OVERSTOCK</v>
      </c>
      <c r="S122" s="69" t="str">
        <f t="shared" si="23"/>
        <v>N/A</v>
      </c>
      <c r="T122" s="60"/>
    </row>
    <row r="123" spans="1:20" ht="16.5" customHeight="1" x14ac:dyDescent="0.35">
      <c r="A123" s="60" t="s">
        <v>229</v>
      </c>
      <c r="B123" s="60" t="s">
        <v>94</v>
      </c>
      <c r="C123" s="61">
        <v>15</v>
      </c>
      <c r="D123" s="61"/>
      <c r="E123" s="61"/>
      <c r="F123" s="53">
        <f t="shared" si="12"/>
        <v>0</v>
      </c>
      <c r="G123" s="61"/>
      <c r="H123" s="61"/>
      <c r="I123" s="53">
        <f t="shared" si="13"/>
        <v>0</v>
      </c>
      <c r="J123" s="53" t="str">
        <f t="shared" si="14"/>
        <v/>
      </c>
      <c r="K123" s="53">
        <f t="shared" si="15"/>
        <v>0</v>
      </c>
      <c r="L123" s="53">
        <f t="shared" si="16"/>
        <v>0</v>
      </c>
      <c r="M123" s="64">
        <f t="shared" si="17"/>
        <v>0</v>
      </c>
      <c r="N123" s="64">
        <f t="shared" si="18"/>
        <v>0</v>
      </c>
      <c r="O123" s="64">
        <f t="shared" si="19"/>
        <v>0</v>
      </c>
      <c r="P123" s="64">
        <f t="shared" si="20"/>
        <v>0</v>
      </c>
      <c r="Q123" s="65" t="str">
        <f t="shared" si="21"/>
        <v/>
      </c>
      <c r="R123" s="66" t="str">
        <f t="shared" si="22"/>
        <v>STOCKOUT</v>
      </c>
      <c r="S123" s="66" t="str">
        <f t="shared" si="23"/>
        <v>N/A</v>
      </c>
      <c r="T123" s="60"/>
    </row>
    <row r="124" spans="1:20" ht="16.5" customHeight="1" x14ac:dyDescent="0.35">
      <c r="A124" s="60" t="s">
        <v>230</v>
      </c>
      <c r="B124" s="60" t="s">
        <v>94</v>
      </c>
      <c r="C124" s="61">
        <v>1150</v>
      </c>
      <c r="D124" s="61"/>
      <c r="E124" s="61"/>
      <c r="F124" s="55">
        <f t="shared" si="12"/>
        <v>0</v>
      </c>
      <c r="G124" s="61"/>
      <c r="H124" s="61"/>
      <c r="I124" s="55">
        <f t="shared" si="13"/>
        <v>0</v>
      </c>
      <c r="J124" s="55" t="str">
        <f t="shared" si="14"/>
        <v/>
      </c>
      <c r="K124" s="55">
        <f t="shared" si="15"/>
        <v>0</v>
      </c>
      <c r="L124" s="55">
        <f t="shared" si="16"/>
        <v>0</v>
      </c>
      <c r="M124" s="67">
        <f t="shared" si="17"/>
        <v>0</v>
      </c>
      <c r="N124" s="67">
        <f t="shared" si="18"/>
        <v>0</v>
      </c>
      <c r="O124" s="67">
        <f t="shared" si="19"/>
        <v>0</v>
      </c>
      <c r="P124" s="67">
        <f t="shared" si="20"/>
        <v>0</v>
      </c>
      <c r="Q124" s="68" t="str">
        <f t="shared" si="21"/>
        <v/>
      </c>
      <c r="R124" s="69" t="str">
        <f t="shared" si="22"/>
        <v>STOCKOUT</v>
      </c>
      <c r="S124" s="69" t="str">
        <f t="shared" si="23"/>
        <v>N/A</v>
      </c>
      <c r="T124" s="60"/>
    </row>
    <row r="125" spans="1:20" ht="16.5" customHeight="1" x14ac:dyDescent="0.35">
      <c r="A125" s="60" t="s">
        <v>231</v>
      </c>
      <c r="B125" s="60" t="s">
        <v>96</v>
      </c>
      <c r="C125" s="61">
        <v>250</v>
      </c>
      <c r="D125" s="61"/>
      <c r="E125" s="61"/>
      <c r="F125" s="53">
        <f t="shared" si="12"/>
        <v>0</v>
      </c>
      <c r="G125" s="61"/>
      <c r="H125" s="61"/>
      <c r="I125" s="53">
        <f t="shared" si="13"/>
        <v>0</v>
      </c>
      <c r="J125" s="53" t="str">
        <f t="shared" si="14"/>
        <v/>
      </c>
      <c r="K125" s="53">
        <f t="shared" si="15"/>
        <v>0</v>
      </c>
      <c r="L125" s="53">
        <f t="shared" si="16"/>
        <v>0</v>
      </c>
      <c r="M125" s="64">
        <f t="shared" si="17"/>
        <v>0</v>
      </c>
      <c r="N125" s="64">
        <f t="shared" si="18"/>
        <v>0</v>
      </c>
      <c r="O125" s="64">
        <f t="shared" si="19"/>
        <v>0</v>
      </c>
      <c r="P125" s="64">
        <f t="shared" si="20"/>
        <v>0</v>
      </c>
      <c r="Q125" s="65" t="str">
        <f t="shared" si="21"/>
        <v/>
      </c>
      <c r="R125" s="66" t="str">
        <f t="shared" si="22"/>
        <v>STOCKOUT</v>
      </c>
      <c r="S125" s="66" t="str">
        <f t="shared" si="23"/>
        <v>N/A</v>
      </c>
      <c r="T125" s="60"/>
    </row>
    <row r="126" spans="1:20" ht="16.5" customHeight="1" x14ac:dyDescent="0.35">
      <c r="A126" s="60" t="s">
        <v>232</v>
      </c>
      <c r="B126" s="60" t="s">
        <v>118</v>
      </c>
      <c r="C126" s="61">
        <v>500</v>
      </c>
      <c r="D126" s="61"/>
      <c r="E126" s="61"/>
      <c r="F126" s="55">
        <f t="shared" si="12"/>
        <v>0</v>
      </c>
      <c r="G126" s="61"/>
      <c r="H126" s="61"/>
      <c r="I126" s="55">
        <f t="shared" si="13"/>
        <v>0</v>
      </c>
      <c r="J126" s="55" t="str">
        <f t="shared" si="14"/>
        <v/>
      </c>
      <c r="K126" s="55">
        <f t="shared" si="15"/>
        <v>0</v>
      </c>
      <c r="L126" s="55">
        <f t="shared" si="16"/>
        <v>0</v>
      </c>
      <c r="M126" s="67">
        <f t="shared" si="17"/>
        <v>0</v>
      </c>
      <c r="N126" s="67">
        <f t="shared" si="18"/>
        <v>0</v>
      </c>
      <c r="O126" s="67">
        <f t="shared" si="19"/>
        <v>0</v>
      </c>
      <c r="P126" s="67">
        <f t="shared" si="20"/>
        <v>0</v>
      </c>
      <c r="Q126" s="68" t="str">
        <f t="shared" si="21"/>
        <v/>
      </c>
      <c r="R126" s="69" t="str">
        <f t="shared" si="22"/>
        <v>STOCKOUT</v>
      </c>
      <c r="S126" s="69" t="str">
        <f t="shared" si="23"/>
        <v>N/A</v>
      </c>
      <c r="T126" s="60"/>
    </row>
    <row r="127" spans="1:20" ht="16.5" customHeight="1" x14ac:dyDescent="0.35">
      <c r="A127" s="60" t="s">
        <v>233</v>
      </c>
      <c r="B127" s="60" t="s">
        <v>96</v>
      </c>
      <c r="C127" s="61">
        <v>200</v>
      </c>
      <c r="D127" s="61">
        <v>400</v>
      </c>
      <c r="E127" s="61">
        <v>34</v>
      </c>
      <c r="F127" s="53">
        <f t="shared" si="12"/>
        <v>355</v>
      </c>
      <c r="G127" s="61">
        <v>79</v>
      </c>
      <c r="H127" s="61"/>
      <c r="I127" s="53">
        <f t="shared" si="13"/>
        <v>15800</v>
      </c>
      <c r="J127" s="53" t="str">
        <f t="shared" si="14"/>
        <v/>
      </c>
      <c r="K127" s="53">
        <f t="shared" si="15"/>
        <v>0</v>
      </c>
      <c r="L127" s="53">
        <f t="shared" si="16"/>
        <v>71000</v>
      </c>
      <c r="M127" s="64">
        <f t="shared" si="17"/>
        <v>79</v>
      </c>
      <c r="N127" s="64">
        <f t="shared" si="18"/>
        <v>39.5</v>
      </c>
      <c r="O127" s="64">
        <f t="shared" si="19"/>
        <v>237</v>
      </c>
      <c r="P127" s="64">
        <f t="shared" si="20"/>
        <v>79</v>
      </c>
      <c r="Q127" s="65">
        <f t="shared" si="21"/>
        <v>4.5</v>
      </c>
      <c r="R127" s="66" t="str">
        <f t="shared" si="22"/>
        <v>OVERSTOCK</v>
      </c>
      <c r="S127" s="66" t="str">
        <f t="shared" si="23"/>
        <v>N/A</v>
      </c>
      <c r="T127" s="60"/>
    </row>
    <row r="128" spans="1:20" ht="16.5" customHeight="1" x14ac:dyDescent="0.35">
      <c r="A128" s="60" t="s">
        <v>234</v>
      </c>
      <c r="B128" s="60" t="s">
        <v>105</v>
      </c>
      <c r="C128" s="61">
        <v>1000</v>
      </c>
      <c r="D128" s="61"/>
      <c r="E128" s="61"/>
      <c r="F128" s="55">
        <f t="shared" si="12"/>
        <v>0</v>
      </c>
      <c r="G128" s="61"/>
      <c r="H128" s="61"/>
      <c r="I128" s="55">
        <f t="shared" si="13"/>
        <v>0</v>
      </c>
      <c r="J128" s="55" t="str">
        <f t="shared" si="14"/>
        <v/>
      </c>
      <c r="K128" s="55">
        <f t="shared" si="15"/>
        <v>0</v>
      </c>
      <c r="L128" s="55">
        <f t="shared" si="16"/>
        <v>0</v>
      </c>
      <c r="M128" s="67">
        <f t="shared" si="17"/>
        <v>0</v>
      </c>
      <c r="N128" s="67">
        <f t="shared" si="18"/>
        <v>0</v>
      </c>
      <c r="O128" s="67">
        <f t="shared" si="19"/>
        <v>0</v>
      </c>
      <c r="P128" s="67">
        <f t="shared" si="20"/>
        <v>0</v>
      </c>
      <c r="Q128" s="68" t="str">
        <f t="shared" si="21"/>
        <v/>
      </c>
      <c r="R128" s="69" t="str">
        <f t="shared" si="22"/>
        <v>STOCKOUT</v>
      </c>
      <c r="S128" s="69" t="str">
        <f t="shared" si="23"/>
        <v>N/A</v>
      </c>
      <c r="T128" s="60"/>
    </row>
    <row r="129" spans="1:20" ht="16.5" customHeight="1" x14ac:dyDescent="0.35">
      <c r="A129" s="60" t="s">
        <v>235</v>
      </c>
      <c r="B129" s="60" t="s">
        <v>115</v>
      </c>
      <c r="C129" s="61">
        <v>10</v>
      </c>
      <c r="D129" s="61">
        <v>100</v>
      </c>
      <c r="E129" s="61"/>
      <c r="F129" s="53">
        <f t="shared" si="12"/>
        <v>100</v>
      </c>
      <c r="G129" s="61">
        <v>0</v>
      </c>
      <c r="H129" s="61"/>
      <c r="I129" s="53">
        <f t="shared" si="13"/>
        <v>0</v>
      </c>
      <c r="J129" s="53" t="str">
        <f t="shared" si="14"/>
        <v/>
      </c>
      <c r="K129" s="53">
        <f t="shared" si="15"/>
        <v>0</v>
      </c>
      <c r="L129" s="53">
        <f t="shared" si="16"/>
        <v>1000</v>
      </c>
      <c r="M129" s="64">
        <f t="shared" si="17"/>
        <v>0</v>
      </c>
      <c r="N129" s="64">
        <f t="shared" si="18"/>
        <v>0</v>
      </c>
      <c r="O129" s="64">
        <f t="shared" si="19"/>
        <v>0</v>
      </c>
      <c r="P129" s="64">
        <f t="shared" si="20"/>
        <v>0</v>
      </c>
      <c r="Q129" s="65" t="str">
        <f t="shared" si="21"/>
        <v/>
      </c>
      <c r="R129" s="66" t="str">
        <f t="shared" si="22"/>
        <v>OVERSTOCK</v>
      </c>
      <c r="S129" s="66" t="str">
        <f t="shared" si="23"/>
        <v>N/A</v>
      </c>
      <c r="T129" s="60"/>
    </row>
    <row r="130" spans="1:20" ht="16.5" customHeight="1" x14ac:dyDescent="0.35">
      <c r="A130" s="60" t="s">
        <v>236</v>
      </c>
      <c r="B130" s="60" t="s">
        <v>154</v>
      </c>
      <c r="C130" s="61">
        <v>1000</v>
      </c>
      <c r="D130" s="61">
        <v>10</v>
      </c>
      <c r="E130" s="61"/>
      <c r="F130" s="55">
        <f t="shared" si="12"/>
        <v>10</v>
      </c>
      <c r="G130" s="61"/>
      <c r="H130" s="61"/>
      <c r="I130" s="55">
        <f t="shared" si="13"/>
        <v>0</v>
      </c>
      <c r="J130" s="55" t="str">
        <f t="shared" si="14"/>
        <v/>
      </c>
      <c r="K130" s="55">
        <f t="shared" si="15"/>
        <v>0</v>
      </c>
      <c r="L130" s="55">
        <f t="shared" si="16"/>
        <v>10000</v>
      </c>
      <c r="M130" s="67">
        <f t="shared" si="17"/>
        <v>0</v>
      </c>
      <c r="N130" s="67">
        <f t="shared" si="18"/>
        <v>0</v>
      </c>
      <c r="O130" s="67">
        <f t="shared" si="19"/>
        <v>0</v>
      </c>
      <c r="P130" s="67">
        <f t="shared" si="20"/>
        <v>0</v>
      </c>
      <c r="Q130" s="68" t="str">
        <f t="shared" si="21"/>
        <v/>
      </c>
      <c r="R130" s="69" t="str">
        <f t="shared" si="22"/>
        <v>OVERSTOCK</v>
      </c>
      <c r="S130" s="69" t="str">
        <f t="shared" si="23"/>
        <v>N/A</v>
      </c>
      <c r="T130" s="60"/>
    </row>
    <row r="131" spans="1:20" ht="16.5" customHeight="1" x14ac:dyDescent="0.35">
      <c r="A131" s="60" t="s">
        <v>237</v>
      </c>
      <c r="B131" s="60" t="s">
        <v>238</v>
      </c>
      <c r="C131" s="61">
        <v>300</v>
      </c>
      <c r="D131" s="61">
        <v>125</v>
      </c>
      <c r="E131" s="61">
        <v>40</v>
      </c>
      <c r="F131" s="53">
        <f t="shared" ref="F131:F194" si="24">IF(A131="","",D131+IF(ISNUMBER(E131),E131,0)-IF(ISNUMBER(G131),G131,0))</f>
        <v>123</v>
      </c>
      <c r="G131" s="61">
        <v>42</v>
      </c>
      <c r="H131" s="61"/>
      <c r="I131" s="53">
        <f t="shared" ref="I131:I194" si="25">IF(AND(ISNUMBER(G131),ISNUMBER(C131)),G131*C131,0)</f>
        <v>12600</v>
      </c>
      <c r="J131" s="53" t="str">
        <f t="shared" ref="J131:J194" si="26">IF(AND(ISNUMBER(G131),ISNUMBER(H131)),H131-I131,"")</f>
        <v/>
      </c>
      <c r="K131" s="53">
        <f t="shared" ref="K131:K194" si="27">IF(OR(A131="",M131=0),0,MAX(O131-F131,0))</f>
        <v>3</v>
      </c>
      <c r="L131" s="53">
        <f t="shared" ref="L131:L194" si="28">IF(AND(ISNUMBER(C131),ISNUMBER(F131)),F131*C131,0)</f>
        <v>36900</v>
      </c>
      <c r="M131" s="64">
        <f t="shared" ref="M131:M194" si="29">IF(ISNUMBER(G131),G131,0)</f>
        <v>42</v>
      </c>
      <c r="N131" s="64">
        <f t="shared" ref="N131:N194" si="30">IF(M131=0,0,M131*Lead_Time_Months)</f>
        <v>21</v>
      </c>
      <c r="O131" s="64">
        <f t="shared" ref="O131:O194" si="31">IF(M131=0,0,M131*Max_Stock_Months)</f>
        <v>126</v>
      </c>
      <c r="P131" s="64">
        <f t="shared" ref="P131:P194" si="32">IF(M131=0,0,M131*Security_Stock_Months)</f>
        <v>42</v>
      </c>
      <c r="Q131" s="65">
        <f t="shared" ref="Q131:Q194" si="33">IF(OR(A131="",M131=0,F131&lt;=0),"",ROUND(F131/M131,1))</f>
        <v>2.9</v>
      </c>
      <c r="R131" s="66" t="str">
        <f t="shared" ref="R131:R194" si="34">IF(A131="","",IF(F131&lt;=0,"STOCKOUT",IF(F131&lt;=P131,"LOW STOCK",IF(F131&gt;O131,"OVERSTOCK","ADEQUATE"))))</f>
        <v>ADEQUATE</v>
      </c>
      <c r="S131" s="66" t="str">
        <f t="shared" ref="S131:S194" si="35">IF(AND(ISNUMBER(G131),ISNUMBER(H131)),IF(J131&gt;=0,"BALANCED","DEFICIT"),"N/A")</f>
        <v>N/A</v>
      </c>
      <c r="T131" s="60"/>
    </row>
    <row r="132" spans="1:20" ht="16.5" customHeight="1" x14ac:dyDescent="0.35">
      <c r="A132" s="60" t="s">
        <v>239</v>
      </c>
      <c r="B132" s="60" t="s">
        <v>238</v>
      </c>
      <c r="C132" s="61">
        <v>300</v>
      </c>
      <c r="D132" s="61">
        <v>100</v>
      </c>
      <c r="E132" s="61"/>
      <c r="F132" s="55">
        <f t="shared" si="24"/>
        <v>100</v>
      </c>
      <c r="G132" s="61">
        <v>0</v>
      </c>
      <c r="H132" s="61"/>
      <c r="I132" s="55">
        <f t="shared" si="25"/>
        <v>0</v>
      </c>
      <c r="J132" s="55" t="str">
        <f t="shared" si="26"/>
        <v/>
      </c>
      <c r="K132" s="55">
        <f t="shared" si="27"/>
        <v>0</v>
      </c>
      <c r="L132" s="55">
        <f t="shared" si="28"/>
        <v>30000</v>
      </c>
      <c r="M132" s="67">
        <f t="shared" si="29"/>
        <v>0</v>
      </c>
      <c r="N132" s="67">
        <f t="shared" si="30"/>
        <v>0</v>
      </c>
      <c r="O132" s="67">
        <f t="shared" si="31"/>
        <v>0</v>
      </c>
      <c r="P132" s="67">
        <f t="shared" si="32"/>
        <v>0</v>
      </c>
      <c r="Q132" s="68" t="str">
        <f t="shared" si="33"/>
        <v/>
      </c>
      <c r="R132" s="69" t="str">
        <f t="shared" si="34"/>
        <v>OVERSTOCK</v>
      </c>
      <c r="S132" s="69" t="str">
        <f t="shared" si="35"/>
        <v>N/A</v>
      </c>
      <c r="T132" s="60"/>
    </row>
    <row r="133" spans="1:20" ht="16.5" customHeight="1" x14ac:dyDescent="0.35">
      <c r="A133" s="60" t="s">
        <v>240</v>
      </c>
      <c r="B133" s="60" t="s">
        <v>154</v>
      </c>
      <c r="C133" s="61">
        <v>1000</v>
      </c>
      <c r="D133" s="61">
        <v>420</v>
      </c>
      <c r="E133" s="61"/>
      <c r="F133" s="53">
        <f t="shared" si="24"/>
        <v>420</v>
      </c>
      <c r="G133" s="61"/>
      <c r="H133" s="61"/>
      <c r="I133" s="53">
        <f t="shared" si="25"/>
        <v>0</v>
      </c>
      <c r="J133" s="53" t="str">
        <f t="shared" si="26"/>
        <v/>
      </c>
      <c r="K133" s="53">
        <f t="shared" si="27"/>
        <v>0</v>
      </c>
      <c r="L133" s="53">
        <f t="shared" si="28"/>
        <v>420000</v>
      </c>
      <c r="M133" s="64">
        <f t="shared" si="29"/>
        <v>0</v>
      </c>
      <c r="N133" s="64">
        <f t="shared" si="30"/>
        <v>0</v>
      </c>
      <c r="O133" s="64">
        <f t="shared" si="31"/>
        <v>0</v>
      </c>
      <c r="P133" s="64">
        <f t="shared" si="32"/>
        <v>0</v>
      </c>
      <c r="Q133" s="65" t="str">
        <f t="shared" si="33"/>
        <v/>
      </c>
      <c r="R133" s="66" t="str">
        <f t="shared" si="34"/>
        <v>OVERSTOCK</v>
      </c>
      <c r="S133" s="66" t="str">
        <f t="shared" si="35"/>
        <v>N/A</v>
      </c>
      <c r="T133" s="60"/>
    </row>
    <row r="134" spans="1:20" ht="16.5" customHeight="1" x14ac:dyDescent="0.35">
      <c r="A134" s="60" t="s">
        <v>241</v>
      </c>
      <c r="B134" s="60" t="s">
        <v>94</v>
      </c>
      <c r="C134" s="61">
        <v>50</v>
      </c>
      <c r="D134" s="61"/>
      <c r="E134" s="61">
        <v>100</v>
      </c>
      <c r="F134" s="55">
        <f t="shared" si="24"/>
        <v>70</v>
      </c>
      <c r="G134" s="61">
        <v>30</v>
      </c>
      <c r="H134" s="61"/>
      <c r="I134" s="55">
        <f t="shared" si="25"/>
        <v>1500</v>
      </c>
      <c r="J134" s="55" t="str">
        <f t="shared" si="26"/>
        <v/>
      </c>
      <c r="K134" s="55">
        <f t="shared" si="27"/>
        <v>20</v>
      </c>
      <c r="L134" s="55">
        <f t="shared" si="28"/>
        <v>3500</v>
      </c>
      <c r="M134" s="67">
        <f t="shared" si="29"/>
        <v>30</v>
      </c>
      <c r="N134" s="67">
        <f t="shared" si="30"/>
        <v>15</v>
      </c>
      <c r="O134" s="67">
        <f t="shared" si="31"/>
        <v>90</v>
      </c>
      <c r="P134" s="67">
        <f t="shared" si="32"/>
        <v>30</v>
      </c>
      <c r="Q134" s="68">
        <f t="shared" si="33"/>
        <v>2.2999999999999998</v>
      </c>
      <c r="R134" s="69" t="str">
        <f t="shared" si="34"/>
        <v>ADEQUATE</v>
      </c>
      <c r="S134" s="69" t="str">
        <f t="shared" si="35"/>
        <v>N/A</v>
      </c>
      <c r="T134" s="60"/>
    </row>
    <row r="135" spans="1:20" ht="16.5" customHeight="1" x14ac:dyDescent="0.35">
      <c r="A135" s="60" t="s">
        <v>242</v>
      </c>
      <c r="B135" s="60" t="s">
        <v>138</v>
      </c>
      <c r="C135" s="61">
        <v>100</v>
      </c>
      <c r="D135" s="61"/>
      <c r="E135" s="61"/>
      <c r="F135" s="53">
        <f t="shared" si="24"/>
        <v>0</v>
      </c>
      <c r="G135" s="61">
        <v>0</v>
      </c>
      <c r="H135" s="61"/>
      <c r="I135" s="53">
        <f t="shared" si="25"/>
        <v>0</v>
      </c>
      <c r="J135" s="53" t="str">
        <f t="shared" si="26"/>
        <v/>
      </c>
      <c r="K135" s="53">
        <f t="shared" si="27"/>
        <v>0</v>
      </c>
      <c r="L135" s="53">
        <f t="shared" si="28"/>
        <v>0</v>
      </c>
      <c r="M135" s="64">
        <f t="shared" si="29"/>
        <v>0</v>
      </c>
      <c r="N135" s="64">
        <f t="shared" si="30"/>
        <v>0</v>
      </c>
      <c r="O135" s="64">
        <f t="shared" si="31"/>
        <v>0</v>
      </c>
      <c r="P135" s="64">
        <f t="shared" si="32"/>
        <v>0</v>
      </c>
      <c r="Q135" s="65" t="str">
        <f t="shared" si="33"/>
        <v/>
      </c>
      <c r="R135" s="66" t="str">
        <f t="shared" si="34"/>
        <v>STOCKOUT</v>
      </c>
      <c r="S135" s="66" t="str">
        <f t="shared" si="35"/>
        <v>N/A</v>
      </c>
      <c r="T135" s="60"/>
    </row>
    <row r="136" spans="1:20" ht="16.5" customHeight="1" x14ac:dyDescent="0.35">
      <c r="A136" s="60" t="s">
        <v>243</v>
      </c>
      <c r="B136" s="60" t="s">
        <v>244</v>
      </c>
      <c r="C136" s="61">
        <v>350</v>
      </c>
      <c r="D136" s="61"/>
      <c r="E136" s="61"/>
      <c r="F136" s="55">
        <f t="shared" si="24"/>
        <v>0</v>
      </c>
      <c r="G136" s="61">
        <v>0</v>
      </c>
      <c r="H136" s="61"/>
      <c r="I136" s="55">
        <f t="shared" si="25"/>
        <v>0</v>
      </c>
      <c r="J136" s="55" t="str">
        <f t="shared" si="26"/>
        <v/>
      </c>
      <c r="K136" s="55">
        <f t="shared" si="27"/>
        <v>0</v>
      </c>
      <c r="L136" s="55">
        <f t="shared" si="28"/>
        <v>0</v>
      </c>
      <c r="M136" s="67">
        <f t="shared" si="29"/>
        <v>0</v>
      </c>
      <c r="N136" s="67">
        <f t="shared" si="30"/>
        <v>0</v>
      </c>
      <c r="O136" s="67">
        <f t="shared" si="31"/>
        <v>0</v>
      </c>
      <c r="P136" s="67">
        <f t="shared" si="32"/>
        <v>0</v>
      </c>
      <c r="Q136" s="68" t="str">
        <f t="shared" si="33"/>
        <v/>
      </c>
      <c r="R136" s="69" t="str">
        <f t="shared" si="34"/>
        <v>STOCKOUT</v>
      </c>
      <c r="S136" s="69" t="str">
        <f t="shared" si="35"/>
        <v>N/A</v>
      </c>
      <c r="T136" s="60"/>
    </row>
    <row r="137" spans="1:20" ht="16.5" customHeight="1" x14ac:dyDescent="0.35">
      <c r="A137" s="60" t="s">
        <v>245</v>
      </c>
      <c r="B137" s="60" t="s">
        <v>94</v>
      </c>
      <c r="C137" s="61">
        <v>10</v>
      </c>
      <c r="D137" s="61">
        <v>150</v>
      </c>
      <c r="E137" s="61">
        <v>880</v>
      </c>
      <c r="F137" s="53">
        <f t="shared" si="24"/>
        <v>1010</v>
      </c>
      <c r="G137" s="61">
        <v>20</v>
      </c>
      <c r="H137" s="61"/>
      <c r="I137" s="53">
        <f t="shared" si="25"/>
        <v>200</v>
      </c>
      <c r="J137" s="53" t="str">
        <f t="shared" si="26"/>
        <v/>
      </c>
      <c r="K137" s="53">
        <f t="shared" si="27"/>
        <v>0</v>
      </c>
      <c r="L137" s="53">
        <f t="shared" si="28"/>
        <v>10100</v>
      </c>
      <c r="M137" s="64">
        <f t="shared" si="29"/>
        <v>20</v>
      </c>
      <c r="N137" s="64">
        <f t="shared" si="30"/>
        <v>10</v>
      </c>
      <c r="O137" s="64">
        <f t="shared" si="31"/>
        <v>60</v>
      </c>
      <c r="P137" s="64">
        <f t="shared" si="32"/>
        <v>20</v>
      </c>
      <c r="Q137" s="65">
        <f t="shared" si="33"/>
        <v>50.5</v>
      </c>
      <c r="R137" s="66" t="str">
        <f t="shared" si="34"/>
        <v>OVERSTOCK</v>
      </c>
      <c r="S137" s="66" t="str">
        <f t="shared" si="35"/>
        <v>N/A</v>
      </c>
      <c r="T137" s="60"/>
    </row>
    <row r="138" spans="1:20" ht="16.5" customHeight="1" x14ac:dyDescent="0.35">
      <c r="A138" s="60" t="s">
        <v>246</v>
      </c>
      <c r="B138" s="60" t="s">
        <v>105</v>
      </c>
      <c r="C138" s="61">
        <v>1500</v>
      </c>
      <c r="D138" s="61"/>
      <c r="E138" s="61"/>
      <c r="F138" s="55">
        <f t="shared" si="24"/>
        <v>0</v>
      </c>
      <c r="G138" s="61"/>
      <c r="H138" s="61"/>
      <c r="I138" s="55">
        <f t="shared" si="25"/>
        <v>0</v>
      </c>
      <c r="J138" s="55" t="str">
        <f t="shared" si="26"/>
        <v/>
      </c>
      <c r="K138" s="55">
        <f t="shared" si="27"/>
        <v>0</v>
      </c>
      <c r="L138" s="55">
        <f t="shared" si="28"/>
        <v>0</v>
      </c>
      <c r="M138" s="67">
        <f t="shared" si="29"/>
        <v>0</v>
      </c>
      <c r="N138" s="67">
        <f t="shared" si="30"/>
        <v>0</v>
      </c>
      <c r="O138" s="67">
        <f t="shared" si="31"/>
        <v>0</v>
      </c>
      <c r="P138" s="67">
        <f t="shared" si="32"/>
        <v>0</v>
      </c>
      <c r="Q138" s="68" t="str">
        <f t="shared" si="33"/>
        <v/>
      </c>
      <c r="R138" s="69" t="str">
        <f t="shared" si="34"/>
        <v>STOCKOUT</v>
      </c>
      <c r="S138" s="69" t="str">
        <f t="shared" si="35"/>
        <v>N/A</v>
      </c>
      <c r="T138" s="60"/>
    </row>
    <row r="139" spans="1:20" ht="16.5" customHeight="1" x14ac:dyDescent="0.35">
      <c r="A139" s="60" t="s">
        <v>247</v>
      </c>
      <c r="B139" s="60" t="s">
        <v>96</v>
      </c>
      <c r="C139" s="61">
        <v>400</v>
      </c>
      <c r="D139" s="61"/>
      <c r="E139" s="61"/>
      <c r="F139" s="53">
        <f t="shared" si="24"/>
        <v>0</v>
      </c>
      <c r="G139" s="61"/>
      <c r="H139" s="61"/>
      <c r="I139" s="53">
        <f t="shared" si="25"/>
        <v>0</v>
      </c>
      <c r="J139" s="53" t="str">
        <f t="shared" si="26"/>
        <v/>
      </c>
      <c r="K139" s="53">
        <f t="shared" si="27"/>
        <v>0</v>
      </c>
      <c r="L139" s="53">
        <f t="shared" si="28"/>
        <v>0</v>
      </c>
      <c r="M139" s="64">
        <f t="shared" si="29"/>
        <v>0</v>
      </c>
      <c r="N139" s="64">
        <f t="shared" si="30"/>
        <v>0</v>
      </c>
      <c r="O139" s="64">
        <f t="shared" si="31"/>
        <v>0</v>
      </c>
      <c r="P139" s="64">
        <f t="shared" si="32"/>
        <v>0</v>
      </c>
      <c r="Q139" s="65" t="str">
        <f t="shared" si="33"/>
        <v/>
      </c>
      <c r="R139" s="66" t="str">
        <f t="shared" si="34"/>
        <v>STOCKOUT</v>
      </c>
      <c r="S139" s="66" t="str">
        <f t="shared" si="35"/>
        <v>N/A</v>
      </c>
      <c r="T139" s="60"/>
    </row>
    <row r="140" spans="1:20" ht="16.5" customHeight="1" x14ac:dyDescent="0.35">
      <c r="A140" s="60" t="s">
        <v>248</v>
      </c>
      <c r="B140" s="60" t="s">
        <v>94</v>
      </c>
      <c r="C140" s="61">
        <v>25</v>
      </c>
      <c r="D140" s="61"/>
      <c r="E140" s="61"/>
      <c r="F140" s="55">
        <f t="shared" si="24"/>
        <v>0</v>
      </c>
      <c r="G140" s="61"/>
      <c r="H140" s="61"/>
      <c r="I140" s="55">
        <f t="shared" si="25"/>
        <v>0</v>
      </c>
      <c r="J140" s="55" t="str">
        <f t="shared" si="26"/>
        <v/>
      </c>
      <c r="K140" s="55">
        <f t="shared" si="27"/>
        <v>0</v>
      </c>
      <c r="L140" s="55">
        <f t="shared" si="28"/>
        <v>0</v>
      </c>
      <c r="M140" s="67">
        <f t="shared" si="29"/>
        <v>0</v>
      </c>
      <c r="N140" s="67">
        <f t="shared" si="30"/>
        <v>0</v>
      </c>
      <c r="O140" s="67">
        <f t="shared" si="31"/>
        <v>0</v>
      </c>
      <c r="P140" s="67">
        <f t="shared" si="32"/>
        <v>0</v>
      </c>
      <c r="Q140" s="68" t="str">
        <f t="shared" si="33"/>
        <v/>
      </c>
      <c r="R140" s="69" t="str">
        <f t="shared" si="34"/>
        <v>STOCKOUT</v>
      </c>
      <c r="S140" s="69" t="str">
        <f t="shared" si="35"/>
        <v>N/A</v>
      </c>
      <c r="T140" s="60"/>
    </row>
    <row r="141" spans="1:20" ht="16.5" customHeight="1" x14ac:dyDescent="0.35">
      <c r="A141" s="60" t="s">
        <v>249</v>
      </c>
      <c r="B141" s="60" t="s">
        <v>118</v>
      </c>
      <c r="C141" s="61">
        <v>1500</v>
      </c>
      <c r="D141" s="61"/>
      <c r="E141" s="61"/>
      <c r="F141" s="53">
        <f t="shared" si="24"/>
        <v>0</v>
      </c>
      <c r="G141" s="61"/>
      <c r="H141" s="61"/>
      <c r="I141" s="53">
        <f t="shared" si="25"/>
        <v>0</v>
      </c>
      <c r="J141" s="53" t="str">
        <f t="shared" si="26"/>
        <v/>
      </c>
      <c r="K141" s="53">
        <f t="shared" si="27"/>
        <v>0</v>
      </c>
      <c r="L141" s="53">
        <f t="shared" si="28"/>
        <v>0</v>
      </c>
      <c r="M141" s="64">
        <f t="shared" si="29"/>
        <v>0</v>
      </c>
      <c r="N141" s="64">
        <f t="shared" si="30"/>
        <v>0</v>
      </c>
      <c r="O141" s="64">
        <f t="shared" si="31"/>
        <v>0</v>
      </c>
      <c r="P141" s="64">
        <f t="shared" si="32"/>
        <v>0</v>
      </c>
      <c r="Q141" s="65" t="str">
        <f t="shared" si="33"/>
        <v/>
      </c>
      <c r="R141" s="66" t="str">
        <f t="shared" si="34"/>
        <v>STOCKOUT</v>
      </c>
      <c r="S141" s="66" t="str">
        <f t="shared" si="35"/>
        <v>N/A</v>
      </c>
      <c r="T141" s="60"/>
    </row>
    <row r="142" spans="1:20" ht="16.5" customHeight="1" x14ac:dyDescent="0.35">
      <c r="A142" s="60" t="s">
        <v>250</v>
      </c>
      <c r="B142" s="60" t="s">
        <v>94</v>
      </c>
      <c r="C142" s="61">
        <v>90</v>
      </c>
      <c r="D142" s="61"/>
      <c r="E142" s="61"/>
      <c r="F142" s="55">
        <f t="shared" si="24"/>
        <v>0</v>
      </c>
      <c r="G142" s="61"/>
      <c r="H142" s="61"/>
      <c r="I142" s="55">
        <f t="shared" si="25"/>
        <v>0</v>
      </c>
      <c r="J142" s="55" t="str">
        <f t="shared" si="26"/>
        <v/>
      </c>
      <c r="K142" s="55">
        <f t="shared" si="27"/>
        <v>0</v>
      </c>
      <c r="L142" s="55">
        <f t="shared" si="28"/>
        <v>0</v>
      </c>
      <c r="M142" s="67">
        <f t="shared" si="29"/>
        <v>0</v>
      </c>
      <c r="N142" s="67">
        <f t="shared" si="30"/>
        <v>0</v>
      </c>
      <c r="O142" s="67">
        <f t="shared" si="31"/>
        <v>0</v>
      </c>
      <c r="P142" s="67">
        <f t="shared" si="32"/>
        <v>0</v>
      </c>
      <c r="Q142" s="68" t="str">
        <f t="shared" si="33"/>
        <v/>
      </c>
      <c r="R142" s="69" t="str">
        <f t="shared" si="34"/>
        <v>STOCKOUT</v>
      </c>
      <c r="S142" s="69" t="str">
        <f t="shared" si="35"/>
        <v>N/A</v>
      </c>
      <c r="T142" s="60"/>
    </row>
    <row r="143" spans="1:20" ht="16.5" customHeight="1" x14ac:dyDescent="0.35">
      <c r="A143" s="60" t="s">
        <v>251</v>
      </c>
      <c r="B143" s="60" t="s">
        <v>94</v>
      </c>
      <c r="C143" s="61">
        <v>15</v>
      </c>
      <c r="D143" s="61">
        <v>900</v>
      </c>
      <c r="E143" s="61"/>
      <c r="F143" s="53">
        <f t="shared" si="24"/>
        <v>880</v>
      </c>
      <c r="G143" s="61">
        <v>20</v>
      </c>
      <c r="H143" s="61"/>
      <c r="I143" s="53">
        <f t="shared" si="25"/>
        <v>300</v>
      </c>
      <c r="J143" s="53" t="str">
        <f t="shared" si="26"/>
        <v/>
      </c>
      <c r="K143" s="53">
        <f t="shared" si="27"/>
        <v>0</v>
      </c>
      <c r="L143" s="53">
        <f t="shared" si="28"/>
        <v>13200</v>
      </c>
      <c r="M143" s="64">
        <f t="shared" si="29"/>
        <v>20</v>
      </c>
      <c r="N143" s="64">
        <f t="shared" si="30"/>
        <v>10</v>
      </c>
      <c r="O143" s="64">
        <f t="shared" si="31"/>
        <v>60</v>
      </c>
      <c r="P143" s="64">
        <f t="shared" si="32"/>
        <v>20</v>
      </c>
      <c r="Q143" s="65">
        <f t="shared" si="33"/>
        <v>44</v>
      </c>
      <c r="R143" s="66" t="str">
        <f t="shared" si="34"/>
        <v>OVERSTOCK</v>
      </c>
      <c r="S143" s="66" t="str">
        <f t="shared" si="35"/>
        <v>N/A</v>
      </c>
      <c r="T143" s="60"/>
    </row>
    <row r="144" spans="1:20" ht="16.5" customHeight="1" x14ac:dyDescent="0.35">
      <c r="A144" s="60" t="s">
        <v>252</v>
      </c>
      <c r="B144" s="60" t="s">
        <v>105</v>
      </c>
      <c r="C144" s="61">
        <v>1500</v>
      </c>
      <c r="D144" s="61"/>
      <c r="E144" s="61"/>
      <c r="F144" s="55">
        <f t="shared" si="24"/>
        <v>0</v>
      </c>
      <c r="G144" s="61"/>
      <c r="H144" s="61"/>
      <c r="I144" s="55">
        <f t="shared" si="25"/>
        <v>0</v>
      </c>
      <c r="J144" s="55" t="str">
        <f t="shared" si="26"/>
        <v/>
      </c>
      <c r="K144" s="55">
        <f t="shared" si="27"/>
        <v>0</v>
      </c>
      <c r="L144" s="55">
        <f t="shared" si="28"/>
        <v>0</v>
      </c>
      <c r="M144" s="67">
        <f t="shared" si="29"/>
        <v>0</v>
      </c>
      <c r="N144" s="67">
        <f t="shared" si="30"/>
        <v>0</v>
      </c>
      <c r="O144" s="67">
        <f t="shared" si="31"/>
        <v>0</v>
      </c>
      <c r="P144" s="67">
        <f t="shared" si="32"/>
        <v>0</v>
      </c>
      <c r="Q144" s="68" t="str">
        <f t="shared" si="33"/>
        <v/>
      </c>
      <c r="R144" s="69" t="str">
        <f t="shared" si="34"/>
        <v>STOCKOUT</v>
      </c>
      <c r="S144" s="69" t="str">
        <f t="shared" si="35"/>
        <v>N/A</v>
      </c>
      <c r="T144" s="60"/>
    </row>
    <row r="145" spans="1:20" ht="16.5" customHeight="1" x14ac:dyDescent="0.35">
      <c r="A145" s="60" t="s">
        <v>253</v>
      </c>
      <c r="B145" s="60" t="s">
        <v>105</v>
      </c>
      <c r="C145" s="61">
        <v>1500</v>
      </c>
      <c r="D145" s="61"/>
      <c r="E145" s="61"/>
      <c r="F145" s="53">
        <f t="shared" si="24"/>
        <v>0</v>
      </c>
      <c r="G145" s="61"/>
      <c r="H145" s="61"/>
      <c r="I145" s="53">
        <f t="shared" si="25"/>
        <v>0</v>
      </c>
      <c r="J145" s="53" t="str">
        <f t="shared" si="26"/>
        <v/>
      </c>
      <c r="K145" s="53">
        <f t="shared" si="27"/>
        <v>0</v>
      </c>
      <c r="L145" s="53">
        <f t="shared" si="28"/>
        <v>0</v>
      </c>
      <c r="M145" s="64">
        <f t="shared" si="29"/>
        <v>0</v>
      </c>
      <c r="N145" s="64">
        <f t="shared" si="30"/>
        <v>0</v>
      </c>
      <c r="O145" s="64">
        <f t="shared" si="31"/>
        <v>0</v>
      </c>
      <c r="P145" s="64">
        <f t="shared" si="32"/>
        <v>0</v>
      </c>
      <c r="Q145" s="65" t="str">
        <f t="shared" si="33"/>
        <v/>
      </c>
      <c r="R145" s="66" t="str">
        <f t="shared" si="34"/>
        <v>STOCKOUT</v>
      </c>
      <c r="S145" s="66" t="str">
        <f t="shared" si="35"/>
        <v>N/A</v>
      </c>
      <c r="T145" s="60"/>
    </row>
    <row r="146" spans="1:20" ht="16.5" customHeight="1" x14ac:dyDescent="0.35">
      <c r="A146" s="60" t="s">
        <v>254</v>
      </c>
      <c r="B146" s="60" t="s">
        <v>105</v>
      </c>
      <c r="C146" s="61">
        <v>1000</v>
      </c>
      <c r="D146" s="61"/>
      <c r="E146" s="61">
        <v>18</v>
      </c>
      <c r="F146" s="55">
        <f t="shared" si="24"/>
        <v>17</v>
      </c>
      <c r="G146" s="61">
        <v>1</v>
      </c>
      <c r="H146" s="61"/>
      <c r="I146" s="55">
        <f t="shared" si="25"/>
        <v>1000</v>
      </c>
      <c r="J146" s="55" t="str">
        <f t="shared" si="26"/>
        <v/>
      </c>
      <c r="K146" s="55">
        <f t="shared" si="27"/>
        <v>0</v>
      </c>
      <c r="L146" s="55">
        <f t="shared" si="28"/>
        <v>17000</v>
      </c>
      <c r="M146" s="67">
        <f t="shared" si="29"/>
        <v>1</v>
      </c>
      <c r="N146" s="67">
        <f t="shared" si="30"/>
        <v>0.5</v>
      </c>
      <c r="O146" s="67">
        <f t="shared" si="31"/>
        <v>3</v>
      </c>
      <c r="P146" s="67">
        <f t="shared" si="32"/>
        <v>1</v>
      </c>
      <c r="Q146" s="68">
        <f t="shared" si="33"/>
        <v>17</v>
      </c>
      <c r="R146" s="69" t="str">
        <f t="shared" si="34"/>
        <v>OVERSTOCK</v>
      </c>
      <c r="S146" s="69" t="str">
        <f t="shared" si="35"/>
        <v>N/A</v>
      </c>
      <c r="T146" s="60"/>
    </row>
    <row r="147" spans="1:20" ht="16.5" customHeight="1" x14ac:dyDescent="0.35">
      <c r="A147" s="60" t="s">
        <v>255</v>
      </c>
      <c r="B147" s="60" t="s">
        <v>138</v>
      </c>
      <c r="C147" s="61">
        <v>4000</v>
      </c>
      <c r="D147" s="61"/>
      <c r="E147" s="61"/>
      <c r="F147" s="53">
        <f t="shared" si="24"/>
        <v>0</v>
      </c>
      <c r="G147" s="61"/>
      <c r="H147" s="61"/>
      <c r="I147" s="53">
        <f t="shared" si="25"/>
        <v>0</v>
      </c>
      <c r="J147" s="53" t="str">
        <f t="shared" si="26"/>
        <v/>
      </c>
      <c r="K147" s="53">
        <f t="shared" si="27"/>
        <v>0</v>
      </c>
      <c r="L147" s="53">
        <f t="shared" si="28"/>
        <v>0</v>
      </c>
      <c r="M147" s="64">
        <f t="shared" si="29"/>
        <v>0</v>
      </c>
      <c r="N147" s="64">
        <f t="shared" si="30"/>
        <v>0</v>
      </c>
      <c r="O147" s="64">
        <f t="shared" si="31"/>
        <v>0</v>
      </c>
      <c r="P147" s="64">
        <f t="shared" si="32"/>
        <v>0</v>
      </c>
      <c r="Q147" s="65" t="str">
        <f t="shared" si="33"/>
        <v/>
      </c>
      <c r="R147" s="66" t="str">
        <f t="shared" si="34"/>
        <v>STOCKOUT</v>
      </c>
      <c r="S147" s="66" t="str">
        <f t="shared" si="35"/>
        <v>N/A</v>
      </c>
      <c r="T147" s="60"/>
    </row>
    <row r="148" spans="1:20" ht="16.5" customHeight="1" x14ac:dyDescent="0.35">
      <c r="A148" s="60" t="s">
        <v>256</v>
      </c>
      <c r="B148" s="60" t="s">
        <v>122</v>
      </c>
      <c r="C148" s="61">
        <v>1000</v>
      </c>
      <c r="D148" s="61">
        <v>20</v>
      </c>
      <c r="E148" s="61"/>
      <c r="F148" s="55">
        <f t="shared" si="24"/>
        <v>20</v>
      </c>
      <c r="G148" s="61">
        <v>0</v>
      </c>
      <c r="H148" s="61"/>
      <c r="I148" s="55">
        <f t="shared" si="25"/>
        <v>0</v>
      </c>
      <c r="J148" s="55" t="str">
        <f t="shared" si="26"/>
        <v/>
      </c>
      <c r="K148" s="55">
        <f t="shared" si="27"/>
        <v>0</v>
      </c>
      <c r="L148" s="55">
        <f t="shared" si="28"/>
        <v>20000</v>
      </c>
      <c r="M148" s="67">
        <f t="shared" si="29"/>
        <v>0</v>
      </c>
      <c r="N148" s="67">
        <f t="shared" si="30"/>
        <v>0</v>
      </c>
      <c r="O148" s="67">
        <f t="shared" si="31"/>
        <v>0</v>
      </c>
      <c r="P148" s="67">
        <f t="shared" si="32"/>
        <v>0</v>
      </c>
      <c r="Q148" s="68" t="str">
        <f t="shared" si="33"/>
        <v/>
      </c>
      <c r="R148" s="69" t="str">
        <f t="shared" si="34"/>
        <v>OVERSTOCK</v>
      </c>
      <c r="S148" s="69" t="str">
        <f t="shared" si="35"/>
        <v>N/A</v>
      </c>
      <c r="T148" s="60"/>
    </row>
    <row r="149" spans="1:20" ht="16.5" customHeight="1" x14ac:dyDescent="0.35">
      <c r="A149" s="60" t="s">
        <v>257</v>
      </c>
      <c r="B149" s="60" t="s">
        <v>138</v>
      </c>
      <c r="C149" s="61">
        <v>1000</v>
      </c>
      <c r="D149" s="61"/>
      <c r="E149" s="61"/>
      <c r="F149" s="53">
        <f t="shared" si="24"/>
        <v>0</v>
      </c>
      <c r="G149" s="61"/>
      <c r="H149" s="61"/>
      <c r="I149" s="53">
        <f t="shared" si="25"/>
        <v>0</v>
      </c>
      <c r="J149" s="53" t="str">
        <f t="shared" si="26"/>
        <v/>
      </c>
      <c r="K149" s="53">
        <f t="shared" si="27"/>
        <v>0</v>
      </c>
      <c r="L149" s="53">
        <f t="shared" si="28"/>
        <v>0</v>
      </c>
      <c r="M149" s="64">
        <f t="shared" si="29"/>
        <v>0</v>
      </c>
      <c r="N149" s="64">
        <f t="shared" si="30"/>
        <v>0</v>
      </c>
      <c r="O149" s="64">
        <f t="shared" si="31"/>
        <v>0</v>
      </c>
      <c r="P149" s="64">
        <f t="shared" si="32"/>
        <v>0</v>
      </c>
      <c r="Q149" s="65" t="str">
        <f t="shared" si="33"/>
        <v/>
      </c>
      <c r="R149" s="66" t="str">
        <f t="shared" si="34"/>
        <v>STOCKOUT</v>
      </c>
      <c r="S149" s="66" t="str">
        <f t="shared" si="35"/>
        <v>N/A</v>
      </c>
      <c r="T149" s="60"/>
    </row>
    <row r="150" spans="1:20" ht="16.5" customHeight="1" x14ac:dyDescent="0.35">
      <c r="A150" s="60" t="s">
        <v>258</v>
      </c>
      <c r="B150" s="60" t="s">
        <v>94</v>
      </c>
      <c r="C150" s="61">
        <v>100</v>
      </c>
      <c r="D150" s="61"/>
      <c r="E150" s="61"/>
      <c r="F150" s="55">
        <f t="shared" si="24"/>
        <v>0</v>
      </c>
      <c r="G150" s="61"/>
      <c r="H150" s="61"/>
      <c r="I150" s="55">
        <f t="shared" si="25"/>
        <v>0</v>
      </c>
      <c r="J150" s="55" t="str">
        <f t="shared" si="26"/>
        <v/>
      </c>
      <c r="K150" s="55">
        <f t="shared" si="27"/>
        <v>0</v>
      </c>
      <c r="L150" s="55">
        <f t="shared" si="28"/>
        <v>0</v>
      </c>
      <c r="M150" s="67">
        <f t="shared" si="29"/>
        <v>0</v>
      </c>
      <c r="N150" s="67">
        <f t="shared" si="30"/>
        <v>0</v>
      </c>
      <c r="O150" s="67">
        <f t="shared" si="31"/>
        <v>0</v>
      </c>
      <c r="P150" s="67">
        <f t="shared" si="32"/>
        <v>0</v>
      </c>
      <c r="Q150" s="68" t="str">
        <f t="shared" si="33"/>
        <v/>
      </c>
      <c r="R150" s="69" t="str">
        <f t="shared" si="34"/>
        <v>STOCKOUT</v>
      </c>
      <c r="S150" s="69" t="str">
        <f t="shared" si="35"/>
        <v>N/A</v>
      </c>
      <c r="T150" s="60"/>
    </row>
    <row r="151" spans="1:20" ht="16.5" customHeight="1" x14ac:dyDescent="0.35">
      <c r="A151" s="60" t="s">
        <v>259</v>
      </c>
      <c r="B151" s="60" t="s">
        <v>94</v>
      </c>
      <c r="C151" s="61">
        <v>200</v>
      </c>
      <c r="D151" s="61"/>
      <c r="E151" s="61"/>
      <c r="F151" s="53">
        <f t="shared" si="24"/>
        <v>0</v>
      </c>
      <c r="G151" s="61">
        <v>0</v>
      </c>
      <c r="H151" s="61"/>
      <c r="I151" s="53">
        <f t="shared" si="25"/>
        <v>0</v>
      </c>
      <c r="J151" s="53" t="str">
        <f t="shared" si="26"/>
        <v/>
      </c>
      <c r="K151" s="53">
        <f t="shared" si="27"/>
        <v>0</v>
      </c>
      <c r="L151" s="53">
        <f t="shared" si="28"/>
        <v>0</v>
      </c>
      <c r="M151" s="64">
        <f t="shared" si="29"/>
        <v>0</v>
      </c>
      <c r="N151" s="64">
        <f t="shared" si="30"/>
        <v>0</v>
      </c>
      <c r="O151" s="64">
        <f t="shared" si="31"/>
        <v>0</v>
      </c>
      <c r="P151" s="64">
        <f t="shared" si="32"/>
        <v>0</v>
      </c>
      <c r="Q151" s="65" t="str">
        <f t="shared" si="33"/>
        <v/>
      </c>
      <c r="R151" s="66" t="str">
        <f t="shared" si="34"/>
        <v>STOCKOUT</v>
      </c>
      <c r="S151" s="66" t="str">
        <f t="shared" si="35"/>
        <v>N/A</v>
      </c>
      <c r="T151" s="60"/>
    </row>
    <row r="152" spans="1:20" ht="16.5" customHeight="1" x14ac:dyDescent="0.35">
      <c r="A152" s="60" t="s">
        <v>260</v>
      </c>
      <c r="B152" s="60" t="s">
        <v>92</v>
      </c>
      <c r="C152" s="61">
        <v>150</v>
      </c>
      <c r="D152" s="61"/>
      <c r="E152" s="61"/>
      <c r="F152" s="55">
        <f t="shared" si="24"/>
        <v>0</v>
      </c>
      <c r="G152" s="61"/>
      <c r="H152" s="61"/>
      <c r="I152" s="55">
        <f t="shared" si="25"/>
        <v>0</v>
      </c>
      <c r="J152" s="55" t="str">
        <f t="shared" si="26"/>
        <v/>
      </c>
      <c r="K152" s="55">
        <f t="shared" si="27"/>
        <v>0</v>
      </c>
      <c r="L152" s="55">
        <f t="shared" si="28"/>
        <v>0</v>
      </c>
      <c r="M152" s="67">
        <f t="shared" si="29"/>
        <v>0</v>
      </c>
      <c r="N152" s="67">
        <f t="shared" si="30"/>
        <v>0</v>
      </c>
      <c r="O152" s="67">
        <f t="shared" si="31"/>
        <v>0</v>
      </c>
      <c r="P152" s="67">
        <f t="shared" si="32"/>
        <v>0</v>
      </c>
      <c r="Q152" s="68" t="str">
        <f t="shared" si="33"/>
        <v/>
      </c>
      <c r="R152" s="69" t="str">
        <f t="shared" si="34"/>
        <v>STOCKOUT</v>
      </c>
      <c r="S152" s="69" t="str">
        <f t="shared" si="35"/>
        <v>N/A</v>
      </c>
      <c r="T152" s="60"/>
    </row>
    <row r="153" spans="1:20" ht="16.5" customHeight="1" x14ac:dyDescent="0.35">
      <c r="A153" s="60" t="s">
        <v>261</v>
      </c>
      <c r="B153" s="60" t="s">
        <v>122</v>
      </c>
      <c r="C153" s="61">
        <v>1200</v>
      </c>
      <c r="D153" s="61">
        <v>50</v>
      </c>
      <c r="E153" s="61"/>
      <c r="F153" s="53">
        <f t="shared" si="24"/>
        <v>47</v>
      </c>
      <c r="G153" s="61">
        <v>3</v>
      </c>
      <c r="H153" s="61"/>
      <c r="I153" s="53">
        <f t="shared" si="25"/>
        <v>3600</v>
      </c>
      <c r="J153" s="53" t="str">
        <f t="shared" si="26"/>
        <v/>
      </c>
      <c r="K153" s="53">
        <f t="shared" si="27"/>
        <v>0</v>
      </c>
      <c r="L153" s="53">
        <f t="shared" si="28"/>
        <v>56400</v>
      </c>
      <c r="M153" s="64">
        <f t="shared" si="29"/>
        <v>3</v>
      </c>
      <c r="N153" s="64">
        <f t="shared" si="30"/>
        <v>1.5</v>
      </c>
      <c r="O153" s="64">
        <f t="shared" si="31"/>
        <v>9</v>
      </c>
      <c r="P153" s="64">
        <f t="shared" si="32"/>
        <v>3</v>
      </c>
      <c r="Q153" s="65">
        <f t="shared" si="33"/>
        <v>15.7</v>
      </c>
      <c r="R153" s="66" t="str">
        <f t="shared" si="34"/>
        <v>OVERSTOCK</v>
      </c>
      <c r="S153" s="66" t="str">
        <f t="shared" si="35"/>
        <v>N/A</v>
      </c>
      <c r="T153" s="60"/>
    </row>
    <row r="154" spans="1:20" ht="16.5" customHeight="1" x14ac:dyDescent="0.35">
      <c r="A154" s="60" t="s">
        <v>262</v>
      </c>
      <c r="B154" s="60" t="s">
        <v>176</v>
      </c>
      <c r="C154" s="61">
        <v>500</v>
      </c>
      <c r="D154" s="61"/>
      <c r="E154" s="61"/>
      <c r="F154" s="55">
        <f t="shared" si="24"/>
        <v>0</v>
      </c>
      <c r="G154" s="61"/>
      <c r="H154" s="61"/>
      <c r="I154" s="55">
        <f t="shared" si="25"/>
        <v>0</v>
      </c>
      <c r="J154" s="55" t="str">
        <f t="shared" si="26"/>
        <v/>
      </c>
      <c r="K154" s="55">
        <f t="shared" si="27"/>
        <v>0</v>
      </c>
      <c r="L154" s="55">
        <f t="shared" si="28"/>
        <v>0</v>
      </c>
      <c r="M154" s="67">
        <f t="shared" si="29"/>
        <v>0</v>
      </c>
      <c r="N154" s="67">
        <f t="shared" si="30"/>
        <v>0</v>
      </c>
      <c r="O154" s="67">
        <f t="shared" si="31"/>
        <v>0</v>
      </c>
      <c r="P154" s="67">
        <f t="shared" si="32"/>
        <v>0</v>
      </c>
      <c r="Q154" s="68" t="str">
        <f t="shared" si="33"/>
        <v/>
      </c>
      <c r="R154" s="69" t="str">
        <f t="shared" si="34"/>
        <v>STOCKOUT</v>
      </c>
      <c r="S154" s="69" t="str">
        <f t="shared" si="35"/>
        <v>N/A</v>
      </c>
      <c r="T154" s="60"/>
    </row>
    <row r="155" spans="1:20" ht="16.5" customHeight="1" x14ac:dyDescent="0.35">
      <c r="A155" s="60" t="s">
        <v>263</v>
      </c>
      <c r="B155" s="60" t="s">
        <v>122</v>
      </c>
      <c r="C155" s="61">
        <v>1500</v>
      </c>
      <c r="D155" s="61"/>
      <c r="E155" s="61"/>
      <c r="F155" s="53">
        <f t="shared" si="24"/>
        <v>0</v>
      </c>
      <c r="G155" s="61"/>
      <c r="H155" s="61"/>
      <c r="I155" s="53">
        <f t="shared" si="25"/>
        <v>0</v>
      </c>
      <c r="J155" s="53" t="str">
        <f t="shared" si="26"/>
        <v/>
      </c>
      <c r="K155" s="53">
        <f t="shared" si="27"/>
        <v>0</v>
      </c>
      <c r="L155" s="53">
        <f t="shared" si="28"/>
        <v>0</v>
      </c>
      <c r="M155" s="64">
        <f t="shared" si="29"/>
        <v>0</v>
      </c>
      <c r="N155" s="64">
        <f t="shared" si="30"/>
        <v>0</v>
      </c>
      <c r="O155" s="64">
        <f t="shared" si="31"/>
        <v>0</v>
      </c>
      <c r="P155" s="64">
        <f t="shared" si="32"/>
        <v>0</v>
      </c>
      <c r="Q155" s="65" t="str">
        <f t="shared" si="33"/>
        <v/>
      </c>
      <c r="R155" s="66" t="str">
        <f t="shared" si="34"/>
        <v>STOCKOUT</v>
      </c>
      <c r="S155" s="66" t="str">
        <f t="shared" si="35"/>
        <v>N/A</v>
      </c>
      <c r="T155" s="60"/>
    </row>
    <row r="156" spans="1:20" ht="16.5" customHeight="1" x14ac:dyDescent="0.35">
      <c r="A156" s="60" t="s">
        <v>264</v>
      </c>
      <c r="B156" s="60" t="s">
        <v>94</v>
      </c>
      <c r="C156" s="61">
        <v>300</v>
      </c>
      <c r="D156" s="61"/>
      <c r="E156" s="61"/>
      <c r="F156" s="55">
        <f t="shared" si="24"/>
        <v>0</v>
      </c>
      <c r="G156" s="61"/>
      <c r="H156" s="61"/>
      <c r="I156" s="55">
        <f t="shared" si="25"/>
        <v>0</v>
      </c>
      <c r="J156" s="55" t="str">
        <f t="shared" si="26"/>
        <v/>
      </c>
      <c r="K156" s="55">
        <f t="shared" si="27"/>
        <v>0</v>
      </c>
      <c r="L156" s="55">
        <f t="shared" si="28"/>
        <v>0</v>
      </c>
      <c r="M156" s="67">
        <f t="shared" si="29"/>
        <v>0</v>
      </c>
      <c r="N156" s="67">
        <f t="shared" si="30"/>
        <v>0</v>
      </c>
      <c r="O156" s="67">
        <f t="shared" si="31"/>
        <v>0</v>
      </c>
      <c r="P156" s="67">
        <f t="shared" si="32"/>
        <v>0</v>
      </c>
      <c r="Q156" s="68" t="str">
        <f t="shared" si="33"/>
        <v/>
      </c>
      <c r="R156" s="69" t="str">
        <f t="shared" si="34"/>
        <v>STOCKOUT</v>
      </c>
      <c r="S156" s="69" t="str">
        <f t="shared" si="35"/>
        <v>N/A</v>
      </c>
      <c r="T156" s="60"/>
    </row>
    <row r="157" spans="1:20" ht="16.5" customHeight="1" x14ac:dyDescent="0.35">
      <c r="A157" s="60" t="s">
        <v>265</v>
      </c>
      <c r="B157" s="60" t="s">
        <v>94</v>
      </c>
      <c r="C157" s="61">
        <v>350</v>
      </c>
      <c r="D157" s="61"/>
      <c r="E157" s="61"/>
      <c r="F157" s="53">
        <f t="shared" si="24"/>
        <v>0</v>
      </c>
      <c r="G157" s="61"/>
      <c r="H157" s="61"/>
      <c r="I157" s="53">
        <f t="shared" si="25"/>
        <v>0</v>
      </c>
      <c r="J157" s="53" t="str">
        <f t="shared" si="26"/>
        <v/>
      </c>
      <c r="K157" s="53">
        <f t="shared" si="27"/>
        <v>0</v>
      </c>
      <c r="L157" s="53">
        <f t="shared" si="28"/>
        <v>0</v>
      </c>
      <c r="M157" s="64">
        <f t="shared" si="29"/>
        <v>0</v>
      </c>
      <c r="N157" s="64">
        <f t="shared" si="30"/>
        <v>0</v>
      </c>
      <c r="O157" s="64">
        <f t="shared" si="31"/>
        <v>0</v>
      </c>
      <c r="P157" s="64">
        <f t="shared" si="32"/>
        <v>0</v>
      </c>
      <c r="Q157" s="65" t="str">
        <f t="shared" si="33"/>
        <v/>
      </c>
      <c r="R157" s="66" t="str">
        <f t="shared" si="34"/>
        <v>STOCKOUT</v>
      </c>
      <c r="S157" s="66" t="str">
        <f t="shared" si="35"/>
        <v>N/A</v>
      </c>
      <c r="T157" s="60"/>
    </row>
    <row r="158" spans="1:20" ht="16.5" customHeight="1" x14ac:dyDescent="0.35">
      <c r="A158" s="60" t="s">
        <v>266</v>
      </c>
      <c r="B158" s="60" t="s">
        <v>94</v>
      </c>
      <c r="C158" s="61">
        <v>75</v>
      </c>
      <c r="D158" s="61"/>
      <c r="E158" s="61"/>
      <c r="F158" s="55">
        <f t="shared" si="24"/>
        <v>0</v>
      </c>
      <c r="G158" s="61"/>
      <c r="H158" s="61"/>
      <c r="I158" s="55">
        <f t="shared" si="25"/>
        <v>0</v>
      </c>
      <c r="J158" s="55" t="str">
        <f t="shared" si="26"/>
        <v/>
      </c>
      <c r="K158" s="55">
        <f t="shared" si="27"/>
        <v>0</v>
      </c>
      <c r="L158" s="55">
        <f t="shared" si="28"/>
        <v>0</v>
      </c>
      <c r="M158" s="67">
        <f t="shared" si="29"/>
        <v>0</v>
      </c>
      <c r="N158" s="67">
        <f t="shared" si="30"/>
        <v>0</v>
      </c>
      <c r="O158" s="67">
        <f t="shared" si="31"/>
        <v>0</v>
      </c>
      <c r="P158" s="67">
        <f t="shared" si="32"/>
        <v>0</v>
      </c>
      <c r="Q158" s="68" t="str">
        <f t="shared" si="33"/>
        <v/>
      </c>
      <c r="R158" s="69" t="str">
        <f t="shared" si="34"/>
        <v>STOCKOUT</v>
      </c>
      <c r="S158" s="69" t="str">
        <f t="shared" si="35"/>
        <v>N/A</v>
      </c>
      <c r="T158" s="60"/>
    </row>
    <row r="159" spans="1:20" ht="16.5" customHeight="1" x14ac:dyDescent="0.35">
      <c r="A159" s="60" t="s">
        <v>267</v>
      </c>
      <c r="B159" s="60" t="s">
        <v>105</v>
      </c>
      <c r="C159" s="61">
        <v>1700</v>
      </c>
      <c r="D159" s="61"/>
      <c r="E159" s="61"/>
      <c r="F159" s="53">
        <f t="shared" si="24"/>
        <v>0</v>
      </c>
      <c r="G159" s="61"/>
      <c r="H159" s="61"/>
      <c r="I159" s="53">
        <f t="shared" si="25"/>
        <v>0</v>
      </c>
      <c r="J159" s="53" t="str">
        <f t="shared" si="26"/>
        <v/>
      </c>
      <c r="K159" s="53">
        <f t="shared" si="27"/>
        <v>0</v>
      </c>
      <c r="L159" s="53">
        <f t="shared" si="28"/>
        <v>0</v>
      </c>
      <c r="M159" s="64">
        <f t="shared" si="29"/>
        <v>0</v>
      </c>
      <c r="N159" s="64">
        <f t="shared" si="30"/>
        <v>0</v>
      </c>
      <c r="O159" s="64">
        <f t="shared" si="31"/>
        <v>0</v>
      </c>
      <c r="P159" s="64">
        <f t="shared" si="32"/>
        <v>0</v>
      </c>
      <c r="Q159" s="65" t="str">
        <f t="shared" si="33"/>
        <v/>
      </c>
      <c r="R159" s="66" t="str">
        <f t="shared" si="34"/>
        <v>STOCKOUT</v>
      </c>
      <c r="S159" s="66" t="str">
        <f t="shared" si="35"/>
        <v>N/A</v>
      </c>
      <c r="T159" s="60"/>
    </row>
    <row r="160" spans="1:20" ht="16.5" customHeight="1" x14ac:dyDescent="0.35">
      <c r="A160" s="60" t="s">
        <v>268</v>
      </c>
      <c r="B160" s="60" t="s">
        <v>138</v>
      </c>
      <c r="C160" s="61"/>
      <c r="D160" s="61"/>
      <c r="E160" s="61"/>
      <c r="F160" s="55">
        <f t="shared" si="24"/>
        <v>0</v>
      </c>
      <c r="G160" s="61"/>
      <c r="H160" s="61"/>
      <c r="I160" s="55">
        <f t="shared" si="25"/>
        <v>0</v>
      </c>
      <c r="J160" s="55" t="str">
        <f t="shared" si="26"/>
        <v/>
      </c>
      <c r="K160" s="55">
        <f t="shared" si="27"/>
        <v>0</v>
      </c>
      <c r="L160" s="55">
        <f t="shared" si="28"/>
        <v>0</v>
      </c>
      <c r="M160" s="67">
        <f t="shared" si="29"/>
        <v>0</v>
      </c>
      <c r="N160" s="67">
        <f t="shared" si="30"/>
        <v>0</v>
      </c>
      <c r="O160" s="67">
        <f t="shared" si="31"/>
        <v>0</v>
      </c>
      <c r="P160" s="67">
        <f t="shared" si="32"/>
        <v>0</v>
      </c>
      <c r="Q160" s="68" t="str">
        <f t="shared" si="33"/>
        <v/>
      </c>
      <c r="R160" s="69" t="str">
        <f t="shared" si="34"/>
        <v>STOCKOUT</v>
      </c>
      <c r="S160" s="69" t="str">
        <f t="shared" si="35"/>
        <v>N/A</v>
      </c>
      <c r="T160" s="60"/>
    </row>
    <row r="161" spans="1:20" ht="16.5" customHeight="1" x14ac:dyDescent="0.35">
      <c r="A161" s="60" t="s">
        <v>269</v>
      </c>
      <c r="B161" s="60" t="s">
        <v>94</v>
      </c>
      <c r="C161" s="61">
        <v>50</v>
      </c>
      <c r="D161" s="61"/>
      <c r="E161" s="61"/>
      <c r="F161" s="53">
        <f t="shared" si="24"/>
        <v>0</v>
      </c>
      <c r="G161" s="61"/>
      <c r="H161" s="61"/>
      <c r="I161" s="53">
        <f t="shared" si="25"/>
        <v>0</v>
      </c>
      <c r="J161" s="53" t="str">
        <f t="shared" si="26"/>
        <v/>
      </c>
      <c r="K161" s="53">
        <f t="shared" si="27"/>
        <v>0</v>
      </c>
      <c r="L161" s="53">
        <f t="shared" si="28"/>
        <v>0</v>
      </c>
      <c r="M161" s="64">
        <f t="shared" si="29"/>
        <v>0</v>
      </c>
      <c r="N161" s="64">
        <f t="shared" si="30"/>
        <v>0</v>
      </c>
      <c r="O161" s="64">
        <f t="shared" si="31"/>
        <v>0</v>
      </c>
      <c r="P161" s="64">
        <f t="shared" si="32"/>
        <v>0</v>
      </c>
      <c r="Q161" s="65" t="str">
        <f t="shared" si="33"/>
        <v/>
      </c>
      <c r="R161" s="66" t="str">
        <f t="shared" si="34"/>
        <v>STOCKOUT</v>
      </c>
      <c r="S161" s="66" t="str">
        <f t="shared" si="35"/>
        <v>N/A</v>
      </c>
      <c r="T161" s="60"/>
    </row>
    <row r="162" spans="1:20" ht="16.5" customHeight="1" x14ac:dyDescent="0.35">
      <c r="A162" s="60" t="s">
        <v>270</v>
      </c>
      <c r="B162" s="60" t="s">
        <v>115</v>
      </c>
      <c r="C162" s="61">
        <v>250</v>
      </c>
      <c r="D162" s="61"/>
      <c r="E162" s="61"/>
      <c r="F162" s="55">
        <f t="shared" si="24"/>
        <v>0</v>
      </c>
      <c r="G162" s="61"/>
      <c r="H162" s="61"/>
      <c r="I162" s="55">
        <f t="shared" si="25"/>
        <v>0</v>
      </c>
      <c r="J162" s="55" t="str">
        <f t="shared" si="26"/>
        <v/>
      </c>
      <c r="K162" s="55">
        <f t="shared" si="27"/>
        <v>0</v>
      </c>
      <c r="L162" s="55">
        <f t="shared" si="28"/>
        <v>0</v>
      </c>
      <c r="M162" s="67">
        <f t="shared" si="29"/>
        <v>0</v>
      </c>
      <c r="N162" s="67">
        <f t="shared" si="30"/>
        <v>0</v>
      </c>
      <c r="O162" s="67">
        <f t="shared" si="31"/>
        <v>0</v>
      </c>
      <c r="P162" s="67">
        <f t="shared" si="32"/>
        <v>0</v>
      </c>
      <c r="Q162" s="68" t="str">
        <f t="shared" si="33"/>
        <v/>
      </c>
      <c r="R162" s="69" t="str">
        <f t="shared" si="34"/>
        <v>STOCKOUT</v>
      </c>
      <c r="S162" s="69" t="str">
        <f t="shared" si="35"/>
        <v>N/A</v>
      </c>
      <c r="T162" s="60"/>
    </row>
    <row r="163" spans="1:20" ht="16.5" customHeight="1" x14ac:dyDescent="0.35">
      <c r="A163" s="60" t="s">
        <v>271</v>
      </c>
      <c r="B163" s="60" t="s">
        <v>96</v>
      </c>
      <c r="C163" s="61">
        <v>2000</v>
      </c>
      <c r="D163" s="61"/>
      <c r="E163" s="61"/>
      <c r="F163" s="53">
        <f t="shared" si="24"/>
        <v>0</v>
      </c>
      <c r="G163" s="61"/>
      <c r="H163" s="61"/>
      <c r="I163" s="53">
        <f t="shared" si="25"/>
        <v>0</v>
      </c>
      <c r="J163" s="53" t="str">
        <f t="shared" si="26"/>
        <v/>
      </c>
      <c r="K163" s="53">
        <f t="shared" si="27"/>
        <v>0</v>
      </c>
      <c r="L163" s="53">
        <f t="shared" si="28"/>
        <v>0</v>
      </c>
      <c r="M163" s="64">
        <f t="shared" si="29"/>
        <v>0</v>
      </c>
      <c r="N163" s="64">
        <f t="shared" si="30"/>
        <v>0</v>
      </c>
      <c r="O163" s="64">
        <f t="shared" si="31"/>
        <v>0</v>
      </c>
      <c r="P163" s="64">
        <f t="shared" si="32"/>
        <v>0</v>
      </c>
      <c r="Q163" s="65" t="str">
        <f t="shared" si="33"/>
        <v/>
      </c>
      <c r="R163" s="66" t="str">
        <f t="shared" si="34"/>
        <v>STOCKOUT</v>
      </c>
      <c r="S163" s="66" t="str">
        <f t="shared" si="35"/>
        <v>N/A</v>
      </c>
      <c r="T163" s="60"/>
    </row>
    <row r="164" spans="1:20" ht="16.5" customHeight="1" x14ac:dyDescent="0.35">
      <c r="A164" s="60" t="s">
        <v>272</v>
      </c>
      <c r="B164" s="60" t="s">
        <v>216</v>
      </c>
      <c r="C164" s="61">
        <v>200</v>
      </c>
      <c r="D164" s="61"/>
      <c r="E164" s="61"/>
      <c r="F164" s="55">
        <f t="shared" si="24"/>
        <v>0</v>
      </c>
      <c r="G164" s="61"/>
      <c r="H164" s="61"/>
      <c r="I164" s="55">
        <f t="shared" si="25"/>
        <v>0</v>
      </c>
      <c r="J164" s="55" t="str">
        <f t="shared" si="26"/>
        <v/>
      </c>
      <c r="K164" s="55">
        <f t="shared" si="27"/>
        <v>0</v>
      </c>
      <c r="L164" s="55">
        <f t="shared" si="28"/>
        <v>0</v>
      </c>
      <c r="M164" s="67">
        <f t="shared" si="29"/>
        <v>0</v>
      </c>
      <c r="N164" s="67">
        <f t="shared" si="30"/>
        <v>0</v>
      </c>
      <c r="O164" s="67">
        <f t="shared" si="31"/>
        <v>0</v>
      </c>
      <c r="P164" s="67">
        <f t="shared" si="32"/>
        <v>0</v>
      </c>
      <c r="Q164" s="68" t="str">
        <f t="shared" si="33"/>
        <v/>
      </c>
      <c r="R164" s="69" t="str">
        <f t="shared" si="34"/>
        <v>STOCKOUT</v>
      </c>
      <c r="S164" s="69" t="str">
        <f t="shared" si="35"/>
        <v>N/A</v>
      </c>
      <c r="T164" s="60"/>
    </row>
    <row r="165" spans="1:20" ht="16.5" customHeight="1" x14ac:dyDescent="0.35">
      <c r="A165" s="60" t="s">
        <v>273</v>
      </c>
      <c r="B165" s="60" t="s">
        <v>109</v>
      </c>
      <c r="C165" s="61">
        <v>4000</v>
      </c>
      <c r="D165" s="61"/>
      <c r="E165" s="61"/>
      <c r="F165" s="53">
        <f t="shared" si="24"/>
        <v>0</v>
      </c>
      <c r="G165" s="61"/>
      <c r="H165" s="61"/>
      <c r="I165" s="53">
        <f t="shared" si="25"/>
        <v>0</v>
      </c>
      <c r="J165" s="53" t="str">
        <f t="shared" si="26"/>
        <v/>
      </c>
      <c r="K165" s="53">
        <f t="shared" si="27"/>
        <v>0</v>
      </c>
      <c r="L165" s="53">
        <f t="shared" si="28"/>
        <v>0</v>
      </c>
      <c r="M165" s="64">
        <f t="shared" si="29"/>
        <v>0</v>
      </c>
      <c r="N165" s="64">
        <f t="shared" si="30"/>
        <v>0</v>
      </c>
      <c r="O165" s="64">
        <f t="shared" si="31"/>
        <v>0</v>
      </c>
      <c r="P165" s="64">
        <f t="shared" si="32"/>
        <v>0</v>
      </c>
      <c r="Q165" s="65" t="str">
        <f t="shared" si="33"/>
        <v/>
      </c>
      <c r="R165" s="66" t="str">
        <f t="shared" si="34"/>
        <v>STOCKOUT</v>
      </c>
      <c r="S165" s="66" t="str">
        <f t="shared" si="35"/>
        <v>N/A</v>
      </c>
      <c r="T165" s="60"/>
    </row>
    <row r="166" spans="1:20" ht="16.5" customHeight="1" x14ac:dyDescent="0.35">
      <c r="A166" s="60" t="s">
        <v>274</v>
      </c>
      <c r="B166" s="60" t="s">
        <v>105</v>
      </c>
      <c r="C166" s="61">
        <v>1600</v>
      </c>
      <c r="D166" s="61"/>
      <c r="E166" s="61"/>
      <c r="F166" s="55">
        <f t="shared" si="24"/>
        <v>0</v>
      </c>
      <c r="G166" s="61"/>
      <c r="H166" s="61"/>
      <c r="I166" s="55">
        <f t="shared" si="25"/>
        <v>0</v>
      </c>
      <c r="J166" s="55" t="str">
        <f t="shared" si="26"/>
        <v/>
      </c>
      <c r="K166" s="55">
        <f t="shared" si="27"/>
        <v>0</v>
      </c>
      <c r="L166" s="55">
        <f t="shared" si="28"/>
        <v>0</v>
      </c>
      <c r="M166" s="67">
        <f t="shared" si="29"/>
        <v>0</v>
      </c>
      <c r="N166" s="67">
        <f t="shared" si="30"/>
        <v>0</v>
      </c>
      <c r="O166" s="67">
        <f t="shared" si="31"/>
        <v>0</v>
      </c>
      <c r="P166" s="67">
        <f t="shared" si="32"/>
        <v>0</v>
      </c>
      <c r="Q166" s="68" t="str">
        <f t="shared" si="33"/>
        <v/>
      </c>
      <c r="R166" s="69" t="str">
        <f t="shared" si="34"/>
        <v>STOCKOUT</v>
      </c>
      <c r="S166" s="69" t="str">
        <f t="shared" si="35"/>
        <v>N/A</v>
      </c>
      <c r="T166" s="60"/>
    </row>
    <row r="167" spans="1:20" ht="16.5" customHeight="1" x14ac:dyDescent="0.35">
      <c r="A167" s="60" t="s">
        <v>275</v>
      </c>
      <c r="B167" s="60" t="s">
        <v>276</v>
      </c>
      <c r="C167" s="61">
        <v>200</v>
      </c>
      <c r="D167" s="61"/>
      <c r="E167" s="61"/>
      <c r="F167" s="53">
        <f t="shared" si="24"/>
        <v>0</v>
      </c>
      <c r="G167" s="61"/>
      <c r="H167" s="61"/>
      <c r="I167" s="53">
        <f t="shared" si="25"/>
        <v>0</v>
      </c>
      <c r="J167" s="53" t="str">
        <f t="shared" si="26"/>
        <v/>
      </c>
      <c r="K167" s="53">
        <f t="shared" si="27"/>
        <v>0</v>
      </c>
      <c r="L167" s="53">
        <f t="shared" si="28"/>
        <v>0</v>
      </c>
      <c r="M167" s="64">
        <f t="shared" si="29"/>
        <v>0</v>
      </c>
      <c r="N167" s="64">
        <f t="shared" si="30"/>
        <v>0</v>
      </c>
      <c r="O167" s="64">
        <f t="shared" si="31"/>
        <v>0</v>
      </c>
      <c r="P167" s="64">
        <f t="shared" si="32"/>
        <v>0</v>
      </c>
      <c r="Q167" s="65" t="str">
        <f t="shared" si="33"/>
        <v/>
      </c>
      <c r="R167" s="66" t="str">
        <f t="shared" si="34"/>
        <v>STOCKOUT</v>
      </c>
      <c r="S167" s="66" t="str">
        <f t="shared" si="35"/>
        <v>N/A</v>
      </c>
      <c r="T167" s="60"/>
    </row>
    <row r="168" spans="1:20" ht="16.5" customHeight="1" x14ac:dyDescent="0.35">
      <c r="A168" s="60" t="s">
        <v>277</v>
      </c>
      <c r="B168" s="60" t="s">
        <v>109</v>
      </c>
      <c r="C168" s="61">
        <v>30</v>
      </c>
      <c r="D168" s="61">
        <v>200</v>
      </c>
      <c r="E168" s="61"/>
      <c r="F168" s="55">
        <f t="shared" si="24"/>
        <v>200</v>
      </c>
      <c r="G168" s="61">
        <v>0</v>
      </c>
      <c r="H168" s="61"/>
      <c r="I168" s="55">
        <f t="shared" si="25"/>
        <v>0</v>
      </c>
      <c r="J168" s="55" t="str">
        <f t="shared" si="26"/>
        <v/>
      </c>
      <c r="K168" s="55">
        <f t="shared" si="27"/>
        <v>0</v>
      </c>
      <c r="L168" s="55">
        <f t="shared" si="28"/>
        <v>6000</v>
      </c>
      <c r="M168" s="67">
        <f t="shared" si="29"/>
        <v>0</v>
      </c>
      <c r="N168" s="67">
        <f t="shared" si="30"/>
        <v>0</v>
      </c>
      <c r="O168" s="67">
        <f t="shared" si="31"/>
        <v>0</v>
      </c>
      <c r="P168" s="67">
        <f t="shared" si="32"/>
        <v>0</v>
      </c>
      <c r="Q168" s="68" t="str">
        <f t="shared" si="33"/>
        <v/>
      </c>
      <c r="R168" s="69" t="str">
        <f t="shared" si="34"/>
        <v>OVERSTOCK</v>
      </c>
      <c r="S168" s="69" t="str">
        <f t="shared" si="35"/>
        <v>N/A</v>
      </c>
      <c r="T168" s="60"/>
    </row>
    <row r="169" spans="1:20" ht="16.5" customHeight="1" x14ac:dyDescent="0.35">
      <c r="A169" s="60" t="s">
        <v>278</v>
      </c>
      <c r="B169" s="60" t="s">
        <v>138</v>
      </c>
      <c r="C169" s="61">
        <v>1000</v>
      </c>
      <c r="D169" s="61">
        <v>198</v>
      </c>
      <c r="E169" s="61"/>
      <c r="F169" s="53">
        <f t="shared" si="24"/>
        <v>23</v>
      </c>
      <c r="G169" s="61">
        <v>175</v>
      </c>
      <c r="H169" s="61"/>
      <c r="I169" s="53">
        <f t="shared" si="25"/>
        <v>175000</v>
      </c>
      <c r="J169" s="53" t="str">
        <f t="shared" si="26"/>
        <v/>
      </c>
      <c r="K169" s="53">
        <f t="shared" si="27"/>
        <v>502</v>
      </c>
      <c r="L169" s="53">
        <f t="shared" si="28"/>
        <v>23000</v>
      </c>
      <c r="M169" s="64">
        <f t="shared" si="29"/>
        <v>175</v>
      </c>
      <c r="N169" s="64">
        <f t="shared" si="30"/>
        <v>87.5</v>
      </c>
      <c r="O169" s="64">
        <f t="shared" si="31"/>
        <v>525</v>
      </c>
      <c r="P169" s="64">
        <f t="shared" si="32"/>
        <v>175</v>
      </c>
      <c r="Q169" s="65">
        <f t="shared" si="33"/>
        <v>0.1</v>
      </c>
      <c r="R169" s="66" t="str">
        <f t="shared" si="34"/>
        <v>LOW STOCK</v>
      </c>
      <c r="S169" s="66" t="str">
        <f t="shared" si="35"/>
        <v>N/A</v>
      </c>
      <c r="T169" s="60"/>
    </row>
    <row r="170" spans="1:20" ht="16.5" customHeight="1" x14ac:dyDescent="0.35">
      <c r="A170" s="60" t="s">
        <v>279</v>
      </c>
      <c r="B170" s="60" t="s">
        <v>105</v>
      </c>
      <c r="C170" s="61">
        <v>1000</v>
      </c>
      <c r="D170" s="61">
        <v>100</v>
      </c>
      <c r="E170" s="61"/>
      <c r="F170" s="55">
        <f t="shared" si="24"/>
        <v>99</v>
      </c>
      <c r="G170" s="61">
        <v>1</v>
      </c>
      <c r="H170" s="61"/>
      <c r="I170" s="55">
        <f t="shared" si="25"/>
        <v>1000</v>
      </c>
      <c r="J170" s="55" t="str">
        <f t="shared" si="26"/>
        <v/>
      </c>
      <c r="K170" s="55">
        <f t="shared" si="27"/>
        <v>0</v>
      </c>
      <c r="L170" s="55">
        <f t="shared" si="28"/>
        <v>99000</v>
      </c>
      <c r="M170" s="67">
        <f t="shared" si="29"/>
        <v>1</v>
      </c>
      <c r="N170" s="67">
        <f t="shared" si="30"/>
        <v>0.5</v>
      </c>
      <c r="O170" s="67">
        <f t="shared" si="31"/>
        <v>3</v>
      </c>
      <c r="P170" s="67">
        <f t="shared" si="32"/>
        <v>1</v>
      </c>
      <c r="Q170" s="68">
        <f t="shared" si="33"/>
        <v>99</v>
      </c>
      <c r="R170" s="69" t="str">
        <f t="shared" si="34"/>
        <v>OVERSTOCK</v>
      </c>
      <c r="S170" s="69" t="str">
        <f t="shared" si="35"/>
        <v>N/A</v>
      </c>
      <c r="T170" s="60"/>
    </row>
    <row r="171" spans="1:20" ht="16.5" customHeight="1" x14ac:dyDescent="0.35">
      <c r="A171" s="60" t="s">
        <v>280</v>
      </c>
      <c r="B171" s="60" t="s">
        <v>96</v>
      </c>
      <c r="C171" s="61">
        <v>500</v>
      </c>
      <c r="D171" s="61"/>
      <c r="E171" s="61">
        <v>19</v>
      </c>
      <c r="F171" s="53">
        <f t="shared" si="24"/>
        <v>8</v>
      </c>
      <c r="G171" s="61">
        <v>11</v>
      </c>
      <c r="H171" s="61"/>
      <c r="I171" s="53">
        <f t="shared" si="25"/>
        <v>5500</v>
      </c>
      <c r="J171" s="53" t="str">
        <f t="shared" si="26"/>
        <v/>
      </c>
      <c r="K171" s="53">
        <f t="shared" si="27"/>
        <v>25</v>
      </c>
      <c r="L171" s="53">
        <f t="shared" si="28"/>
        <v>4000</v>
      </c>
      <c r="M171" s="64">
        <f t="shared" si="29"/>
        <v>11</v>
      </c>
      <c r="N171" s="64">
        <f t="shared" si="30"/>
        <v>5.5</v>
      </c>
      <c r="O171" s="64">
        <f t="shared" si="31"/>
        <v>33</v>
      </c>
      <c r="P171" s="64">
        <f t="shared" si="32"/>
        <v>11</v>
      </c>
      <c r="Q171" s="65">
        <f t="shared" si="33"/>
        <v>0.7</v>
      </c>
      <c r="R171" s="66" t="str">
        <f t="shared" si="34"/>
        <v>LOW STOCK</v>
      </c>
      <c r="S171" s="66" t="str">
        <f t="shared" si="35"/>
        <v>N/A</v>
      </c>
      <c r="T171" s="60"/>
    </row>
    <row r="172" spans="1:20" ht="16.5" customHeight="1" x14ac:dyDescent="0.35">
      <c r="A172" s="60" t="s">
        <v>281</v>
      </c>
      <c r="B172" s="60" t="s">
        <v>94</v>
      </c>
      <c r="C172" s="61">
        <v>15</v>
      </c>
      <c r="D172" s="61"/>
      <c r="E172" s="61"/>
      <c r="F172" s="55">
        <f t="shared" si="24"/>
        <v>0</v>
      </c>
      <c r="G172" s="61">
        <v>0</v>
      </c>
      <c r="H172" s="61"/>
      <c r="I172" s="55">
        <f t="shared" si="25"/>
        <v>0</v>
      </c>
      <c r="J172" s="55" t="str">
        <f t="shared" si="26"/>
        <v/>
      </c>
      <c r="K172" s="55">
        <f t="shared" si="27"/>
        <v>0</v>
      </c>
      <c r="L172" s="55">
        <f t="shared" si="28"/>
        <v>0</v>
      </c>
      <c r="M172" s="67">
        <f t="shared" si="29"/>
        <v>0</v>
      </c>
      <c r="N172" s="67">
        <f t="shared" si="30"/>
        <v>0</v>
      </c>
      <c r="O172" s="67">
        <f t="shared" si="31"/>
        <v>0</v>
      </c>
      <c r="P172" s="67">
        <f t="shared" si="32"/>
        <v>0</v>
      </c>
      <c r="Q172" s="68" t="str">
        <f t="shared" si="33"/>
        <v/>
      </c>
      <c r="R172" s="69" t="str">
        <f t="shared" si="34"/>
        <v>STOCKOUT</v>
      </c>
      <c r="S172" s="69" t="str">
        <f t="shared" si="35"/>
        <v>N/A</v>
      </c>
      <c r="T172" s="60"/>
    </row>
    <row r="173" spans="1:20" ht="16.5" customHeight="1" x14ac:dyDescent="0.35">
      <c r="A173" s="60" t="s">
        <v>282</v>
      </c>
      <c r="B173" s="60" t="s">
        <v>94</v>
      </c>
      <c r="C173" s="61">
        <v>30</v>
      </c>
      <c r="D173" s="61"/>
      <c r="E173" s="61"/>
      <c r="F173" s="53">
        <f t="shared" si="24"/>
        <v>0</v>
      </c>
      <c r="G173" s="61">
        <v>0</v>
      </c>
      <c r="H173" s="61"/>
      <c r="I173" s="53">
        <f t="shared" si="25"/>
        <v>0</v>
      </c>
      <c r="J173" s="53" t="str">
        <f t="shared" si="26"/>
        <v/>
      </c>
      <c r="K173" s="53">
        <f t="shared" si="27"/>
        <v>0</v>
      </c>
      <c r="L173" s="53">
        <f t="shared" si="28"/>
        <v>0</v>
      </c>
      <c r="M173" s="64">
        <f t="shared" si="29"/>
        <v>0</v>
      </c>
      <c r="N173" s="64">
        <f t="shared" si="30"/>
        <v>0</v>
      </c>
      <c r="O173" s="64">
        <f t="shared" si="31"/>
        <v>0</v>
      </c>
      <c r="P173" s="64">
        <f t="shared" si="32"/>
        <v>0</v>
      </c>
      <c r="Q173" s="65" t="str">
        <f t="shared" si="33"/>
        <v/>
      </c>
      <c r="R173" s="66" t="str">
        <f t="shared" si="34"/>
        <v>STOCKOUT</v>
      </c>
      <c r="S173" s="66" t="str">
        <f t="shared" si="35"/>
        <v>N/A</v>
      </c>
      <c r="T173" s="60"/>
    </row>
    <row r="174" spans="1:20" ht="16.5" customHeight="1" x14ac:dyDescent="0.35">
      <c r="A174" s="60" t="s">
        <v>283</v>
      </c>
      <c r="B174" s="60" t="s">
        <v>138</v>
      </c>
      <c r="C174" s="61">
        <v>1000</v>
      </c>
      <c r="D174" s="61">
        <v>98</v>
      </c>
      <c r="E174" s="61"/>
      <c r="F174" s="55">
        <f t="shared" si="24"/>
        <v>98</v>
      </c>
      <c r="G174" s="61">
        <v>0</v>
      </c>
      <c r="H174" s="61"/>
      <c r="I174" s="55">
        <f t="shared" si="25"/>
        <v>0</v>
      </c>
      <c r="J174" s="55" t="str">
        <f t="shared" si="26"/>
        <v/>
      </c>
      <c r="K174" s="55">
        <f t="shared" si="27"/>
        <v>0</v>
      </c>
      <c r="L174" s="55">
        <f t="shared" si="28"/>
        <v>98000</v>
      </c>
      <c r="M174" s="67">
        <f t="shared" si="29"/>
        <v>0</v>
      </c>
      <c r="N174" s="67">
        <f t="shared" si="30"/>
        <v>0</v>
      </c>
      <c r="O174" s="67">
        <f t="shared" si="31"/>
        <v>0</v>
      </c>
      <c r="P174" s="67">
        <f t="shared" si="32"/>
        <v>0</v>
      </c>
      <c r="Q174" s="68" t="str">
        <f t="shared" si="33"/>
        <v/>
      </c>
      <c r="R174" s="69" t="str">
        <f t="shared" si="34"/>
        <v>OVERSTOCK</v>
      </c>
      <c r="S174" s="69" t="str">
        <f t="shared" si="35"/>
        <v>N/A</v>
      </c>
      <c r="T174" s="60"/>
    </row>
    <row r="175" spans="1:20" ht="16.5" customHeight="1" x14ac:dyDescent="0.35">
      <c r="A175" s="60" t="s">
        <v>284</v>
      </c>
      <c r="B175" s="60" t="s">
        <v>115</v>
      </c>
      <c r="C175" s="61"/>
      <c r="D175" s="61"/>
      <c r="E175" s="61"/>
      <c r="F175" s="53">
        <f t="shared" si="24"/>
        <v>0</v>
      </c>
      <c r="G175" s="61">
        <v>0</v>
      </c>
      <c r="H175" s="61"/>
      <c r="I175" s="53">
        <f t="shared" si="25"/>
        <v>0</v>
      </c>
      <c r="J175" s="53" t="str">
        <f t="shared" si="26"/>
        <v/>
      </c>
      <c r="K175" s="53">
        <f t="shared" si="27"/>
        <v>0</v>
      </c>
      <c r="L175" s="53">
        <f t="shared" si="28"/>
        <v>0</v>
      </c>
      <c r="M175" s="64">
        <f t="shared" si="29"/>
        <v>0</v>
      </c>
      <c r="N175" s="64">
        <f t="shared" si="30"/>
        <v>0</v>
      </c>
      <c r="O175" s="64">
        <f t="shared" si="31"/>
        <v>0</v>
      </c>
      <c r="P175" s="64">
        <f t="shared" si="32"/>
        <v>0</v>
      </c>
      <c r="Q175" s="65" t="str">
        <f t="shared" si="33"/>
        <v/>
      </c>
      <c r="R175" s="66" t="str">
        <f t="shared" si="34"/>
        <v>STOCKOUT</v>
      </c>
      <c r="S175" s="66" t="str">
        <f t="shared" si="35"/>
        <v>N/A</v>
      </c>
      <c r="T175" s="60"/>
    </row>
    <row r="176" spans="1:20" ht="16.5" customHeight="1" x14ac:dyDescent="0.35">
      <c r="A176" s="60" t="s">
        <v>285</v>
      </c>
      <c r="B176" s="60" t="s">
        <v>96</v>
      </c>
      <c r="C176" s="61">
        <v>8500</v>
      </c>
      <c r="D176" s="61"/>
      <c r="E176" s="61"/>
      <c r="F176" s="55">
        <f t="shared" si="24"/>
        <v>0</v>
      </c>
      <c r="G176" s="61">
        <v>0</v>
      </c>
      <c r="H176" s="61"/>
      <c r="I176" s="55">
        <f t="shared" si="25"/>
        <v>0</v>
      </c>
      <c r="J176" s="55" t="str">
        <f t="shared" si="26"/>
        <v/>
      </c>
      <c r="K176" s="55">
        <f t="shared" si="27"/>
        <v>0</v>
      </c>
      <c r="L176" s="55">
        <f t="shared" si="28"/>
        <v>0</v>
      </c>
      <c r="M176" s="67">
        <f t="shared" si="29"/>
        <v>0</v>
      </c>
      <c r="N176" s="67">
        <f t="shared" si="30"/>
        <v>0</v>
      </c>
      <c r="O176" s="67">
        <f t="shared" si="31"/>
        <v>0</v>
      </c>
      <c r="P176" s="67">
        <f t="shared" si="32"/>
        <v>0</v>
      </c>
      <c r="Q176" s="68" t="str">
        <f t="shared" si="33"/>
        <v/>
      </c>
      <c r="R176" s="69" t="str">
        <f t="shared" si="34"/>
        <v>STOCKOUT</v>
      </c>
      <c r="S176" s="69" t="str">
        <f t="shared" si="35"/>
        <v>N/A</v>
      </c>
      <c r="T176" s="60"/>
    </row>
    <row r="177" spans="1:20" ht="16.5" customHeight="1" x14ac:dyDescent="0.35">
      <c r="A177" s="60" t="s">
        <v>286</v>
      </c>
      <c r="B177" s="60" t="s">
        <v>94</v>
      </c>
      <c r="C177" s="61">
        <v>15</v>
      </c>
      <c r="D177" s="61"/>
      <c r="E177" s="61"/>
      <c r="F177" s="53">
        <f t="shared" si="24"/>
        <v>0</v>
      </c>
      <c r="G177" s="61">
        <v>0</v>
      </c>
      <c r="H177" s="61"/>
      <c r="I177" s="53">
        <f t="shared" si="25"/>
        <v>0</v>
      </c>
      <c r="J177" s="53" t="str">
        <f t="shared" si="26"/>
        <v/>
      </c>
      <c r="K177" s="53">
        <f t="shared" si="27"/>
        <v>0</v>
      </c>
      <c r="L177" s="53">
        <f t="shared" si="28"/>
        <v>0</v>
      </c>
      <c r="M177" s="64">
        <f t="shared" si="29"/>
        <v>0</v>
      </c>
      <c r="N177" s="64">
        <f t="shared" si="30"/>
        <v>0</v>
      </c>
      <c r="O177" s="64">
        <f t="shared" si="31"/>
        <v>0</v>
      </c>
      <c r="P177" s="64">
        <f t="shared" si="32"/>
        <v>0</v>
      </c>
      <c r="Q177" s="65" t="str">
        <f t="shared" si="33"/>
        <v/>
      </c>
      <c r="R177" s="66" t="str">
        <f t="shared" si="34"/>
        <v>STOCKOUT</v>
      </c>
      <c r="S177" s="66" t="str">
        <f t="shared" si="35"/>
        <v>N/A</v>
      </c>
      <c r="T177" s="60"/>
    </row>
    <row r="178" spans="1:20" ht="16.5" customHeight="1" x14ac:dyDescent="0.35">
      <c r="A178" s="60" t="s">
        <v>287</v>
      </c>
      <c r="B178" s="60" t="s">
        <v>105</v>
      </c>
      <c r="C178" s="61">
        <v>1000</v>
      </c>
      <c r="D178" s="61"/>
      <c r="E178" s="61"/>
      <c r="F178" s="55">
        <f t="shared" si="24"/>
        <v>0</v>
      </c>
      <c r="G178" s="61">
        <v>0</v>
      </c>
      <c r="H178" s="61"/>
      <c r="I178" s="55">
        <f t="shared" si="25"/>
        <v>0</v>
      </c>
      <c r="J178" s="55" t="str">
        <f t="shared" si="26"/>
        <v/>
      </c>
      <c r="K178" s="55">
        <f t="shared" si="27"/>
        <v>0</v>
      </c>
      <c r="L178" s="55">
        <f t="shared" si="28"/>
        <v>0</v>
      </c>
      <c r="M178" s="67">
        <f t="shared" si="29"/>
        <v>0</v>
      </c>
      <c r="N178" s="67">
        <f t="shared" si="30"/>
        <v>0</v>
      </c>
      <c r="O178" s="67">
        <f t="shared" si="31"/>
        <v>0</v>
      </c>
      <c r="P178" s="67">
        <f t="shared" si="32"/>
        <v>0</v>
      </c>
      <c r="Q178" s="68" t="str">
        <f t="shared" si="33"/>
        <v/>
      </c>
      <c r="R178" s="69" t="str">
        <f t="shared" si="34"/>
        <v>STOCKOUT</v>
      </c>
      <c r="S178" s="69" t="str">
        <f t="shared" si="35"/>
        <v>N/A</v>
      </c>
      <c r="T178" s="60"/>
    </row>
    <row r="179" spans="1:20" ht="16.5" customHeight="1" x14ac:dyDescent="0.35">
      <c r="A179" s="60" t="s">
        <v>288</v>
      </c>
      <c r="B179" s="60" t="s">
        <v>138</v>
      </c>
      <c r="C179" s="61">
        <v>1000</v>
      </c>
      <c r="D179" s="61"/>
      <c r="E179" s="61"/>
      <c r="F179" s="53">
        <f t="shared" si="24"/>
        <v>0</v>
      </c>
      <c r="G179" s="61">
        <v>0</v>
      </c>
      <c r="H179" s="61"/>
      <c r="I179" s="53">
        <f t="shared" si="25"/>
        <v>0</v>
      </c>
      <c r="J179" s="53" t="str">
        <f t="shared" si="26"/>
        <v/>
      </c>
      <c r="K179" s="53">
        <f t="shared" si="27"/>
        <v>0</v>
      </c>
      <c r="L179" s="53">
        <f t="shared" si="28"/>
        <v>0</v>
      </c>
      <c r="M179" s="64">
        <f t="shared" si="29"/>
        <v>0</v>
      </c>
      <c r="N179" s="64">
        <f t="shared" si="30"/>
        <v>0</v>
      </c>
      <c r="O179" s="64">
        <f t="shared" si="31"/>
        <v>0</v>
      </c>
      <c r="P179" s="64">
        <f t="shared" si="32"/>
        <v>0</v>
      </c>
      <c r="Q179" s="65" t="str">
        <f t="shared" si="33"/>
        <v/>
      </c>
      <c r="R179" s="66" t="str">
        <f t="shared" si="34"/>
        <v>STOCKOUT</v>
      </c>
      <c r="S179" s="66" t="str">
        <f t="shared" si="35"/>
        <v>N/A</v>
      </c>
      <c r="T179" s="60"/>
    </row>
    <row r="180" spans="1:20" ht="16.5" customHeight="1" x14ac:dyDescent="0.35">
      <c r="A180" s="60" t="s">
        <v>289</v>
      </c>
      <c r="B180" s="60" t="s">
        <v>290</v>
      </c>
      <c r="C180" s="61">
        <v>1000</v>
      </c>
      <c r="D180" s="61">
        <v>100</v>
      </c>
      <c r="E180" s="61"/>
      <c r="F180" s="55">
        <f t="shared" si="24"/>
        <v>100</v>
      </c>
      <c r="G180" s="61">
        <v>0</v>
      </c>
      <c r="H180" s="61"/>
      <c r="I180" s="55">
        <f t="shared" si="25"/>
        <v>0</v>
      </c>
      <c r="J180" s="55" t="str">
        <f t="shared" si="26"/>
        <v/>
      </c>
      <c r="K180" s="55">
        <f t="shared" si="27"/>
        <v>0</v>
      </c>
      <c r="L180" s="55">
        <f t="shared" si="28"/>
        <v>100000</v>
      </c>
      <c r="M180" s="67">
        <f t="shared" si="29"/>
        <v>0</v>
      </c>
      <c r="N180" s="67">
        <f t="shared" si="30"/>
        <v>0</v>
      </c>
      <c r="O180" s="67">
        <f t="shared" si="31"/>
        <v>0</v>
      </c>
      <c r="P180" s="67">
        <f t="shared" si="32"/>
        <v>0</v>
      </c>
      <c r="Q180" s="68" t="str">
        <f t="shared" si="33"/>
        <v/>
      </c>
      <c r="R180" s="69" t="str">
        <f t="shared" si="34"/>
        <v>OVERSTOCK</v>
      </c>
      <c r="S180" s="69" t="str">
        <f t="shared" si="35"/>
        <v>N/A</v>
      </c>
      <c r="T180" s="60"/>
    </row>
    <row r="181" spans="1:20" ht="16.5" customHeight="1" x14ac:dyDescent="0.35">
      <c r="A181" s="60" t="s">
        <v>291</v>
      </c>
      <c r="B181" s="60" t="s">
        <v>138</v>
      </c>
      <c r="C181" s="61">
        <v>1500</v>
      </c>
      <c r="D181" s="61"/>
      <c r="E181" s="61"/>
      <c r="F181" s="53">
        <f t="shared" si="24"/>
        <v>0</v>
      </c>
      <c r="G181" s="61">
        <v>0</v>
      </c>
      <c r="H181" s="61"/>
      <c r="I181" s="53">
        <f t="shared" si="25"/>
        <v>0</v>
      </c>
      <c r="J181" s="53" t="str">
        <f t="shared" si="26"/>
        <v/>
      </c>
      <c r="K181" s="53">
        <f t="shared" si="27"/>
        <v>0</v>
      </c>
      <c r="L181" s="53">
        <f t="shared" si="28"/>
        <v>0</v>
      </c>
      <c r="M181" s="64">
        <f t="shared" si="29"/>
        <v>0</v>
      </c>
      <c r="N181" s="64">
        <f t="shared" si="30"/>
        <v>0</v>
      </c>
      <c r="O181" s="64">
        <f t="shared" si="31"/>
        <v>0</v>
      </c>
      <c r="P181" s="64">
        <f t="shared" si="32"/>
        <v>0</v>
      </c>
      <c r="Q181" s="65" t="str">
        <f t="shared" si="33"/>
        <v/>
      </c>
      <c r="R181" s="66" t="str">
        <f t="shared" si="34"/>
        <v>STOCKOUT</v>
      </c>
      <c r="S181" s="66" t="str">
        <f t="shared" si="35"/>
        <v>N/A</v>
      </c>
      <c r="T181" s="60"/>
    </row>
    <row r="182" spans="1:20" ht="16.5" customHeight="1" x14ac:dyDescent="0.35">
      <c r="A182" s="60" t="s">
        <v>292</v>
      </c>
      <c r="B182" s="60" t="s">
        <v>92</v>
      </c>
      <c r="C182" s="61">
        <v>10</v>
      </c>
      <c r="D182" s="61">
        <v>200</v>
      </c>
      <c r="E182" s="61"/>
      <c r="F182" s="55">
        <f t="shared" si="24"/>
        <v>192</v>
      </c>
      <c r="G182" s="61">
        <v>8</v>
      </c>
      <c r="H182" s="61"/>
      <c r="I182" s="55">
        <f t="shared" si="25"/>
        <v>80</v>
      </c>
      <c r="J182" s="55" t="str">
        <f t="shared" si="26"/>
        <v/>
      </c>
      <c r="K182" s="55">
        <f t="shared" si="27"/>
        <v>0</v>
      </c>
      <c r="L182" s="55">
        <f t="shared" si="28"/>
        <v>1920</v>
      </c>
      <c r="M182" s="67">
        <f t="shared" si="29"/>
        <v>8</v>
      </c>
      <c r="N182" s="67">
        <f t="shared" si="30"/>
        <v>4</v>
      </c>
      <c r="O182" s="67">
        <f t="shared" si="31"/>
        <v>24</v>
      </c>
      <c r="P182" s="67">
        <f t="shared" si="32"/>
        <v>8</v>
      </c>
      <c r="Q182" s="68">
        <f t="shared" si="33"/>
        <v>24</v>
      </c>
      <c r="R182" s="69" t="str">
        <f t="shared" si="34"/>
        <v>OVERSTOCK</v>
      </c>
      <c r="S182" s="69" t="str">
        <f t="shared" si="35"/>
        <v>N/A</v>
      </c>
      <c r="T182" s="60"/>
    </row>
    <row r="183" spans="1:20" ht="16.5" customHeight="1" x14ac:dyDescent="0.35">
      <c r="A183" s="60" t="s">
        <v>293</v>
      </c>
      <c r="B183" s="60" t="s">
        <v>115</v>
      </c>
      <c r="C183" s="61">
        <v>20</v>
      </c>
      <c r="D183" s="61">
        <v>200</v>
      </c>
      <c r="E183" s="61">
        <v>670</v>
      </c>
      <c r="F183" s="53">
        <f t="shared" si="24"/>
        <v>790</v>
      </c>
      <c r="G183" s="61">
        <v>80</v>
      </c>
      <c r="H183" s="61"/>
      <c r="I183" s="53">
        <f t="shared" si="25"/>
        <v>1600</v>
      </c>
      <c r="J183" s="53" t="str">
        <f t="shared" si="26"/>
        <v/>
      </c>
      <c r="K183" s="53">
        <f t="shared" si="27"/>
        <v>0</v>
      </c>
      <c r="L183" s="53">
        <f t="shared" si="28"/>
        <v>15800</v>
      </c>
      <c r="M183" s="64">
        <f t="shared" si="29"/>
        <v>80</v>
      </c>
      <c r="N183" s="64">
        <f t="shared" si="30"/>
        <v>40</v>
      </c>
      <c r="O183" s="64">
        <f t="shared" si="31"/>
        <v>240</v>
      </c>
      <c r="P183" s="64">
        <f t="shared" si="32"/>
        <v>80</v>
      </c>
      <c r="Q183" s="65">
        <f t="shared" si="33"/>
        <v>9.9</v>
      </c>
      <c r="R183" s="66" t="str">
        <f t="shared" si="34"/>
        <v>OVERSTOCK</v>
      </c>
      <c r="S183" s="66" t="str">
        <f t="shared" si="35"/>
        <v>N/A</v>
      </c>
      <c r="T183" s="60"/>
    </row>
    <row r="184" spans="1:20" ht="16.5" customHeight="1" x14ac:dyDescent="0.35">
      <c r="A184" s="60" t="s">
        <v>294</v>
      </c>
      <c r="B184" s="60" t="s">
        <v>290</v>
      </c>
      <c r="C184" s="61">
        <v>2000</v>
      </c>
      <c r="D184" s="61"/>
      <c r="E184" s="61"/>
      <c r="F184" s="55">
        <f t="shared" si="24"/>
        <v>0</v>
      </c>
      <c r="G184" s="61">
        <v>0</v>
      </c>
      <c r="H184" s="61"/>
      <c r="I184" s="55">
        <f t="shared" si="25"/>
        <v>0</v>
      </c>
      <c r="J184" s="55" t="str">
        <f t="shared" si="26"/>
        <v/>
      </c>
      <c r="K184" s="55">
        <f t="shared" si="27"/>
        <v>0</v>
      </c>
      <c r="L184" s="55">
        <f t="shared" si="28"/>
        <v>0</v>
      </c>
      <c r="M184" s="67">
        <f t="shared" si="29"/>
        <v>0</v>
      </c>
      <c r="N184" s="67">
        <f t="shared" si="30"/>
        <v>0</v>
      </c>
      <c r="O184" s="67">
        <f t="shared" si="31"/>
        <v>0</v>
      </c>
      <c r="P184" s="67">
        <f t="shared" si="32"/>
        <v>0</v>
      </c>
      <c r="Q184" s="68" t="str">
        <f t="shared" si="33"/>
        <v/>
      </c>
      <c r="R184" s="69" t="str">
        <f t="shared" si="34"/>
        <v>STOCKOUT</v>
      </c>
      <c r="S184" s="69" t="str">
        <f t="shared" si="35"/>
        <v>N/A</v>
      </c>
      <c r="T184" s="60"/>
    </row>
    <row r="185" spans="1:20" ht="16.5" customHeight="1" x14ac:dyDescent="0.35">
      <c r="A185" s="60" t="s">
        <v>295</v>
      </c>
      <c r="B185" s="60" t="s">
        <v>94</v>
      </c>
      <c r="C185" s="61">
        <v>150</v>
      </c>
      <c r="D185" s="61"/>
      <c r="E185" s="61"/>
      <c r="F185" s="53">
        <f t="shared" si="24"/>
        <v>0</v>
      </c>
      <c r="G185" s="61">
        <v>0</v>
      </c>
      <c r="H185" s="61"/>
      <c r="I185" s="53">
        <f t="shared" si="25"/>
        <v>0</v>
      </c>
      <c r="J185" s="53" t="str">
        <f t="shared" si="26"/>
        <v/>
      </c>
      <c r="K185" s="53">
        <f t="shared" si="27"/>
        <v>0</v>
      </c>
      <c r="L185" s="53">
        <f t="shared" si="28"/>
        <v>0</v>
      </c>
      <c r="M185" s="64">
        <f t="shared" si="29"/>
        <v>0</v>
      </c>
      <c r="N185" s="64">
        <f t="shared" si="30"/>
        <v>0</v>
      </c>
      <c r="O185" s="64">
        <f t="shared" si="31"/>
        <v>0</v>
      </c>
      <c r="P185" s="64">
        <f t="shared" si="32"/>
        <v>0</v>
      </c>
      <c r="Q185" s="65" t="str">
        <f t="shared" si="33"/>
        <v/>
      </c>
      <c r="R185" s="66" t="str">
        <f t="shared" si="34"/>
        <v>STOCKOUT</v>
      </c>
      <c r="S185" s="66" t="str">
        <f t="shared" si="35"/>
        <v>N/A</v>
      </c>
      <c r="T185" s="60"/>
    </row>
    <row r="186" spans="1:20" ht="16.5" customHeight="1" x14ac:dyDescent="0.35">
      <c r="A186" s="60" t="s">
        <v>296</v>
      </c>
      <c r="B186" s="60" t="s">
        <v>154</v>
      </c>
      <c r="C186" s="61">
        <v>1000</v>
      </c>
      <c r="D186" s="61"/>
      <c r="E186" s="61"/>
      <c r="F186" s="55">
        <f t="shared" si="24"/>
        <v>0</v>
      </c>
      <c r="G186" s="61">
        <v>0</v>
      </c>
      <c r="H186" s="61"/>
      <c r="I186" s="55">
        <f t="shared" si="25"/>
        <v>0</v>
      </c>
      <c r="J186" s="55" t="str">
        <f t="shared" si="26"/>
        <v/>
      </c>
      <c r="K186" s="55">
        <f t="shared" si="27"/>
        <v>0</v>
      </c>
      <c r="L186" s="55">
        <f t="shared" si="28"/>
        <v>0</v>
      </c>
      <c r="M186" s="67">
        <f t="shared" si="29"/>
        <v>0</v>
      </c>
      <c r="N186" s="67">
        <f t="shared" si="30"/>
        <v>0</v>
      </c>
      <c r="O186" s="67">
        <f t="shared" si="31"/>
        <v>0</v>
      </c>
      <c r="P186" s="67">
        <f t="shared" si="32"/>
        <v>0</v>
      </c>
      <c r="Q186" s="68" t="str">
        <f t="shared" si="33"/>
        <v/>
      </c>
      <c r="R186" s="69" t="str">
        <f t="shared" si="34"/>
        <v>STOCKOUT</v>
      </c>
      <c r="S186" s="69" t="str">
        <f t="shared" si="35"/>
        <v>N/A</v>
      </c>
      <c r="T186" s="60"/>
    </row>
    <row r="187" spans="1:20" ht="16.5" customHeight="1" x14ac:dyDescent="0.35">
      <c r="A187" s="60" t="s">
        <v>297</v>
      </c>
      <c r="B187" s="60" t="s">
        <v>115</v>
      </c>
      <c r="C187" s="61">
        <v>150</v>
      </c>
      <c r="D187" s="61"/>
      <c r="E187" s="61"/>
      <c r="F187" s="53">
        <f t="shared" si="24"/>
        <v>0</v>
      </c>
      <c r="G187" s="61">
        <v>0</v>
      </c>
      <c r="H187" s="61"/>
      <c r="I187" s="53">
        <f t="shared" si="25"/>
        <v>0</v>
      </c>
      <c r="J187" s="53" t="str">
        <f t="shared" si="26"/>
        <v/>
      </c>
      <c r="K187" s="53">
        <f t="shared" si="27"/>
        <v>0</v>
      </c>
      <c r="L187" s="53">
        <f t="shared" si="28"/>
        <v>0</v>
      </c>
      <c r="M187" s="64">
        <f t="shared" si="29"/>
        <v>0</v>
      </c>
      <c r="N187" s="64">
        <f t="shared" si="30"/>
        <v>0</v>
      </c>
      <c r="O187" s="64">
        <f t="shared" si="31"/>
        <v>0</v>
      </c>
      <c r="P187" s="64">
        <f t="shared" si="32"/>
        <v>0</v>
      </c>
      <c r="Q187" s="65" t="str">
        <f t="shared" si="33"/>
        <v/>
      </c>
      <c r="R187" s="66" t="str">
        <f t="shared" si="34"/>
        <v>STOCKOUT</v>
      </c>
      <c r="S187" s="66" t="str">
        <f t="shared" si="35"/>
        <v>N/A</v>
      </c>
      <c r="T187" s="60"/>
    </row>
    <row r="188" spans="1:20" ht="16.5" customHeight="1" x14ac:dyDescent="0.35">
      <c r="A188" s="60" t="s">
        <v>298</v>
      </c>
      <c r="B188" s="60" t="s">
        <v>138</v>
      </c>
      <c r="C188" s="61">
        <v>150</v>
      </c>
      <c r="D188" s="61"/>
      <c r="E188" s="61"/>
      <c r="F188" s="55">
        <f t="shared" si="24"/>
        <v>0</v>
      </c>
      <c r="G188" s="61">
        <v>0</v>
      </c>
      <c r="H188" s="61"/>
      <c r="I188" s="55">
        <f t="shared" si="25"/>
        <v>0</v>
      </c>
      <c r="J188" s="55" t="str">
        <f t="shared" si="26"/>
        <v/>
      </c>
      <c r="K188" s="55">
        <f t="shared" si="27"/>
        <v>0</v>
      </c>
      <c r="L188" s="55">
        <f t="shared" si="28"/>
        <v>0</v>
      </c>
      <c r="M188" s="67">
        <f t="shared" si="29"/>
        <v>0</v>
      </c>
      <c r="N188" s="67">
        <f t="shared" si="30"/>
        <v>0</v>
      </c>
      <c r="O188" s="67">
        <f t="shared" si="31"/>
        <v>0</v>
      </c>
      <c r="P188" s="67">
        <f t="shared" si="32"/>
        <v>0</v>
      </c>
      <c r="Q188" s="68" t="str">
        <f t="shared" si="33"/>
        <v/>
      </c>
      <c r="R188" s="69" t="str">
        <f t="shared" si="34"/>
        <v>STOCKOUT</v>
      </c>
      <c r="S188" s="69" t="str">
        <f t="shared" si="35"/>
        <v>N/A</v>
      </c>
      <c r="T188" s="60"/>
    </row>
    <row r="189" spans="1:20" ht="16.5" customHeight="1" x14ac:dyDescent="0.35">
      <c r="A189" s="60" t="s">
        <v>299</v>
      </c>
      <c r="B189" s="60" t="s">
        <v>105</v>
      </c>
      <c r="C189" s="61">
        <v>1000</v>
      </c>
      <c r="D189" s="61"/>
      <c r="E189" s="61"/>
      <c r="F189" s="53">
        <f t="shared" si="24"/>
        <v>0</v>
      </c>
      <c r="G189" s="61">
        <v>0</v>
      </c>
      <c r="H189" s="61"/>
      <c r="I189" s="53">
        <f t="shared" si="25"/>
        <v>0</v>
      </c>
      <c r="J189" s="53" t="str">
        <f t="shared" si="26"/>
        <v/>
      </c>
      <c r="K189" s="53">
        <f t="shared" si="27"/>
        <v>0</v>
      </c>
      <c r="L189" s="53">
        <f t="shared" si="28"/>
        <v>0</v>
      </c>
      <c r="M189" s="64">
        <f t="shared" si="29"/>
        <v>0</v>
      </c>
      <c r="N189" s="64">
        <f t="shared" si="30"/>
        <v>0</v>
      </c>
      <c r="O189" s="64">
        <f t="shared" si="31"/>
        <v>0</v>
      </c>
      <c r="P189" s="64">
        <f t="shared" si="32"/>
        <v>0</v>
      </c>
      <c r="Q189" s="65" t="str">
        <f t="shared" si="33"/>
        <v/>
      </c>
      <c r="R189" s="66" t="str">
        <f t="shared" si="34"/>
        <v>STOCKOUT</v>
      </c>
      <c r="S189" s="66" t="str">
        <f t="shared" si="35"/>
        <v>N/A</v>
      </c>
      <c r="T189" s="60"/>
    </row>
    <row r="190" spans="1:20" ht="16.5" customHeight="1" x14ac:dyDescent="0.35">
      <c r="A190" s="60" t="s">
        <v>300</v>
      </c>
      <c r="B190" s="60" t="s">
        <v>92</v>
      </c>
      <c r="C190" s="61">
        <v>100</v>
      </c>
      <c r="D190" s="61">
        <v>200</v>
      </c>
      <c r="E190" s="61">
        <v>20</v>
      </c>
      <c r="F190" s="55">
        <f t="shared" si="24"/>
        <v>220</v>
      </c>
      <c r="G190" s="61">
        <v>0</v>
      </c>
      <c r="H190" s="61"/>
      <c r="I190" s="55">
        <f t="shared" si="25"/>
        <v>0</v>
      </c>
      <c r="J190" s="55" t="str">
        <f t="shared" si="26"/>
        <v/>
      </c>
      <c r="K190" s="55">
        <f t="shared" si="27"/>
        <v>0</v>
      </c>
      <c r="L190" s="55">
        <f t="shared" si="28"/>
        <v>22000</v>
      </c>
      <c r="M190" s="67">
        <f t="shared" si="29"/>
        <v>0</v>
      </c>
      <c r="N190" s="67">
        <f t="shared" si="30"/>
        <v>0</v>
      </c>
      <c r="O190" s="67">
        <f t="shared" si="31"/>
        <v>0</v>
      </c>
      <c r="P190" s="67">
        <f t="shared" si="32"/>
        <v>0</v>
      </c>
      <c r="Q190" s="68" t="str">
        <f t="shared" si="33"/>
        <v/>
      </c>
      <c r="R190" s="69" t="str">
        <f t="shared" si="34"/>
        <v>OVERSTOCK</v>
      </c>
      <c r="S190" s="69" t="str">
        <f t="shared" si="35"/>
        <v>N/A</v>
      </c>
      <c r="T190" s="60"/>
    </row>
    <row r="191" spans="1:20" ht="16.5" customHeight="1" x14ac:dyDescent="0.35">
      <c r="A191" s="60" t="s">
        <v>301</v>
      </c>
      <c r="B191" s="60" t="s">
        <v>94</v>
      </c>
      <c r="C191" s="61">
        <v>200</v>
      </c>
      <c r="D191" s="61"/>
      <c r="E191" s="61"/>
      <c r="F191" s="53">
        <f t="shared" si="24"/>
        <v>0</v>
      </c>
      <c r="G191" s="61">
        <v>0</v>
      </c>
      <c r="H191" s="61"/>
      <c r="I191" s="53">
        <f t="shared" si="25"/>
        <v>0</v>
      </c>
      <c r="J191" s="53" t="str">
        <f t="shared" si="26"/>
        <v/>
      </c>
      <c r="K191" s="53">
        <f t="shared" si="27"/>
        <v>0</v>
      </c>
      <c r="L191" s="53">
        <f t="shared" si="28"/>
        <v>0</v>
      </c>
      <c r="M191" s="64">
        <f t="shared" si="29"/>
        <v>0</v>
      </c>
      <c r="N191" s="64">
        <f t="shared" si="30"/>
        <v>0</v>
      </c>
      <c r="O191" s="64">
        <f t="shared" si="31"/>
        <v>0</v>
      </c>
      <c r="P191" s="64">
        <f t="shared" si="32"/>
        <v>0</v>
      </c>
      <c r="Q191" s="65" t="str">
        <f t="shared" si="33"/>
        <v/>
      </c>
      <c r="R191" s="66" t="str">
        <f t="shared" si="34"/>
        <v>STOCKOUT</v>
      </c>
      <c r="S191" s="66" t="str">
        <f t="shared" si="35"/>
        <v>N/A</v>
      </c>
      <c r="T191" s="60"/>
    </row>
    <row r="192" spans="1:20" ht="16.5" customHeight="1" x14ac:dyDescent="0.35">
      <c r="A192" s="60" t="s">
        <v>302</v>
      </c>
      <c r="B192" s="60" t="s">
        <v>105</v>
      </c>
      <c r="C192" s="61">
        <v>500</v>
      </c>
      <c r="D192" s="61"/>
      <c r="E192" s="61"/>
      <c r="F192" s="55">
        <f t="shared" si="24"/>
        <v>0</v>
      </c>
      <c r="G192" s="61">
        <v>0</v>
      </c>
      <c r="H192" s="61"/>
      <c r="I192" s="55">
        <f t="shared" si="25"/>
        <v>0</v>
      </c>
      <c r="J192" s="55" t="str">
        <f t="shared" si="26"/>
        <v/>
      </c>
      <c r="K192" s="55">
        <f t="shared" si="27"/>
        <v>0</v>
      </c>
      <c r="L192" s="55">
        <f t="shared" si="28"/>
        <v>0</v>
      </c>
      <c r="M192" s="67">
        <f t="shared" si="29"/>
        <v>0</v>
      </c>
      <c r="N192" s="67">
        <f t="shared" si="30"/>
        <v>0</v>
      </c>
      <c r="O192" s="67">
        <f t="shared" si="31"/>
        <v>0</v>
      </c>
      <c r="P192" s="67">
        <f t="shared" si="32"/>
        <v>0</v>
      </c>
      <c r="Q192" s="68" t="str">
        <f t="shared" si="33"/>
        <v/>
      </c>
      <c r="R192" s="69" t="str">
        <f t="shared" si="34"/>
        <v>STOCKOUT</v>
      </c>
      <c r="S192" s="69" t="str">
        <f t="shared" si="35"/>
        <v>N/A</v>
      </c>
      <c r="T192" s="60"/>
    </row>
    <row r="193" spans="1:20" ht="16.5" customHeight="1" x14ac:dyDescent="0.35">
      <c r="A193" s="60" t="s">
        <v>303</v>
      </c>
      <c r="B193" s="60" t="s">
        <v>113</v>
      </c>
      <c r="C193" s="61">
        <v>1500</v>
      </c>
      <c r="D193" s="61">
        <v>100</v>
      </c>
      <c r="E193" s="61"/>
      <c r="F193" s="53">
        <f t="shared" si="24"/>
        <v>90</v>
      </c>
      <c r="G193" s="61">
        <v>10</v>
      </c>
      <c r="H193" s="61"/>
      <c r="I193" s="53">
        <f t="shared" si="25"/>
        <v>15000</v>
      </c>
      <c r="J193" s="53" t="str">
        <f t="shared" si="26"/>
        <v/>
      </c>
      <c r="K193" s="53">
        <f t="shared" si="27"/>
        <v>0</v>
      </c>
      <c r="L193" s="53">
        <f t="shared" si="28"/>
        <v>135000</v>
      </c>
      <c r="M193" s="64">
        <f t="shared" si="29"/>
        <v>10</v>
      </c>
      <c r="N193" s="64">
        <f t="shared" si="30"/>
        <v>5</v>
      </c>
      <c r="O193" s="64">
        <f t="shared" si="31"/>
        <v>30</v>
      </c>
      <c r="P193" s="64">
        <f t="shared" si="32"/>
        <v>10</v>
      </c>
      <c r="Q193" s="65">
        <f t="shared" si="33"/>
        <v>9</v>
      </c>
      <c r="R193" s="66" t="str">
        <f t="shared" si="34"/>
        <v>OVERSTOCK</v>
      </c>
      <c r="S193" s="66" t="str">
        <f t="shared" si="35"/>
        <v>N/A</v>
      </c>
      <c r="T193" s="60"/>
    </row>
    <row r="194" spans="1:20" ht="16.5" customHeight="1" x14ac:dyDescent="0.35">
      <c r="A194" s="60" t="s">
        <v>304</v>
      </c>
      <c r="B194" s="60" t="s">
        <v>92</v>
      </c>
      <c r="C194" s="61">
        <v>50</v>
      </c>
      <c r="D194" s="61">
        <v>120</v>
      </c>
      <c r="E194" s="61"/>
      <c r="F194" s="55">
        <f t="shared" si="24"/>
        <v>0</v>
      </c>
      <c r="G194" s="61">
        <v>120</v>
      </c>
      <c r="H194" s="61"/>
      <c r="I194" s="55">
        <f t="shared" si="25"/>
        <v>6000</v>
      </c>
      <c r="J194" s="55" t="str">
        <f t="shared" si="26"/>
        <v/>
      </c>
      <c r="K194" s="55">
        <f t="shared" si="27"/>
        <v>360</v>
      </c>
      <c r="L194" s="55">
        <f t="shared" si="28"/>
        <v>0</v>
      </c>
      <c r="M194" s="67">
        <f t="shared" si="29"/>
        <v>120</v>
      </c>
      <c r="N194" s="67">
        <f t="shared" si="30"/>
        <v>60</v>
      </c>
      <c r="O194" s="67">
        <f t="shared" si="31"/>
        <v>360</v>
      </c>
      <c r="P194" s="67">
        <f t="shared" si="32"/>
        <v>120</v>
      </c>
      <c r="Q194" s="68" t="str">
        <f t="shared" si="33"/>
        <v/>
      </c>
      <c r="R194" s="69" t="str">
        <f t="shared" si="34"/>
        <v>STOCKOUT</v>
      </c>
      <c r="S194" s="69" t="str">
        <f t="shared" si="35"/>
        <v>N/A</v>
      </c>
      <c r="T194" s="60"/>
    </row>
    <row r="195" spans="1:20" ht="16.5" customHeight="1" x14ac:dyDescent="0.35">
      <c r="A195" s="60" t="s">
        <v>305</v>
      </c>
      <c r="B195" s="60" t="s">
        <v>94</v>
      </c>
      <c r="C195" s="61"/>
      <c r="D195" s="61"/>
      <c r="E195" s="61"/>
      <c r="F195" s="53">
        <f t="shared" ref="F195:F258" si="36">IF(A195="","",D195+IF(ISNUMBER(E195),E195,0)-IF(ISNUMBER(G195),G195,0))</f>
        <v>0</v>
      </c>
      <c r="G195" s="61">
        <v>0</v>
      </c>
      <c r="H195" s="61"/>
      <c r="I195" s="53">
        <f t="shared" ref="I195:I258" si="37">IF(AND(ISNUMBER(G195),ISNUMBER(C195)),G195*C195,0)</f>
        <v>0</v>
      </c>
      <c r="J195" s="53" t="str">
        <f t="shared" ref="J195:J258" si="38">IF(AND(ISNUMBER(G195),ISNUMBER(H195)),H195-I195,"")</f>
        <v/>
      </c>
      <c r="K195" s="53">
        <f t="shared" ref="K195:K258" si="39">IF(OR(A195="",M195=0),0,MAX(O195-F195,0))</f>
        <v>0</v>
      </c>
      <c r="L195" s="53">
        <f t="shared" ref="L195:L258" si="40">IF(AND(ISNUMBER(C195),ISNUMBER(F195)),F195*C195,0)</f>
        <v>0</v>
      </c>
      <c r="M195" s="64">
        <f t="shared" ref="M195:M258" si="41">IF(ISNUMBER(G195),G195,0)</f>
        <v>0</v>
      </c>
      <c r="N195" s="64">
        <f t="shared" ref="N195:N258" si="42">IF(M195=0,0,M195*Lead_Time_Months)</f>
        <v>0</v>
      </c>
      <c r="O195" s="64">
        <f t="shared" ref="O195:O258" si="43">IF(M195=0,0,M195*Max_Stock_Months)</f>
        <v>0</v>
      </c>
      <c r="P195" s="64">
        <f t="shared" ref="P195:P258" si="44">IF(M195=0,0,M195*Security_Stock_Months)</f>
        <v>0</v>
      </c>
      <c r="Q195" s="65" t="str">
        <f t="shared" ref="Q195:Q258" si="45">IF(OR(A195="",M195=0,F195&lt;=0),"",ROUND(F195/M195,1))</f>
        <v/>
      </c>
      <c r="R195" s="66" t="str">
        <f t="shared" ref="R195:R258" si="46">IF(A195="","",IF(F195&lt;=0,"STOCKOUT",IF(F195&lt;=P195,"LOW STOCK",IF(F195&gt;O195,"OVERSTOCK","ADEQUATE"))))</f>
        <v>STOCKOUT</v>
      </c>
      <c r="S195" s="66" t="str">
        <f t="shared" ref="S195:S258" si="47">IF(AND(ISNUMBER(G195),ISNUMBER(H195)),IF(J195&gt;=0,"BALANCED","DEFICIT"),"N/A")</f>
        <v>N/A</v>
      </c>
      <c r="T195" s="60"/>
    </row>
    <row r="196" spans="1:20" ht="16.5" customHeight="1" x14ac:dyDescent="0.35">
      <c r="A196" s="60" t="s">
        <v>306</v>
      </c>
      <c r="B196" s="60" t="s">
        <v>96</v>
      </c>
      <c r="C196" s="61">
        <v>100</v>
      </c>
      <c r="D196" s="61">
        <v>100</v>
      </c>
      <c r="E196" s="61"/>
      <c r="F196" s="55">
        <f t="shared" si="36"/>
        <v>100</v>
      </c>
      <c r="G196" s="61">
        <v>0</v>
      </c>
      <c r="H196" s="61"/>
      <c r="I196" s="55">
        <f t="shared" si="37"/>
        <v>0</v>
      </c>
      <c r="J196" s="55" t="str">
        <f t="shared" si="38"/>
        <v/>
      </c>
      <c r="K196" s="55">
        <f t="shared" si="39"/>
        <v>0</v>
      </c>
      <c r="L196" s="55">
        <f t="shared" si="40"/>
        <v>10000</v>
      </c>
      <c r="M196" s="67">
        <f t="shared" si="41"/>
        <v>0</v>
      </c>
      <c r="N196" s="67">
        <f t="shared" si="42"/>
        <v>0</v>
      </c>
      <c r="O196" s="67">
        <f t="shared" si="43"/>
        <v>0</v>
      </c>
      <c r="P196" s="67">
        <f t="shared" si="44"/>
        <v>0</v>
      </c>
      <c r="Q196" s="68" t="str">
        <f t="shared" si="45"/>
        <v/>
      </c>
      <c r="R196" s="69" t="str">
        <f t="shared" si="46"/>
        <v>OVERSTOCK</v>
      </c>
      <c r="S196" s="69" t="str">
        <f t="shared" si="47"/>
        <v>N/A</v>
      </c>
      <c r="T196" s="60"/>
    </row>
    <row r="197" spans="1:20" ht="16.5" customHeight="1" x14ac:dyDescent="0.35">
      <c r="A197" s="60" t="s">
        <v>307</v>
      </c>
      <c r="B197" s="60" t="s">
        <v>94</v>
      </c>
      <c r="C197" s="61">
        <v>10</v>
      </c>
      <c r="D197" s="61"/>
      <c r="E197" s="61"/>
      <c r="F197" s="53">
        <f t="shared" si="36"/>
        <v>0</v>
      </c>
      <c r="G197" s="61">
        <v>0</v>
      </c>
      <c r="H197" s="61"/>
      <c r="I197" s="53">
        <f t="shared" si="37"/>
        <v>0</v>
      </c>
      <c r="J197" s="53" t="str">
        <f t="shared" si="38"/>
        <v/>
      </c>
      <c r="K197" s="53">
        <f t="shared" si="39"/>
        <v>0</v>
      </c>
      <c r="L197" s="53">
        <f t="shared" si="40"/>
        <v>0</v>
      </c>
      <c r="M197" s="64">
        <f t="shared" si="41"/>
        <v>0</v>
      </c>
      <c r="N197" s="64">
        <f t="shared" si="42"/>
        <v>0</v>
      </c>
      <c r="O197" s="64">
        <f t="shared" si="43"/>
        <v>0</v>
      </c>
      <c r="P197" s="64">
        <f t="shared" si="44"/>
        <v>0</v>
      </c>
      <c r="Q197" s="65" t="str">
        <f t="shared" si="45"/>
        <v/>
      </c>
      <c r="R197" s="66" t="str">
        <f t="shared" si="46"/>
        <v>STOCKOUT</v>
      </c>
      <c r="S197" s="66" t="str">
        <f t="shared" si="47"/>
        <v>N/A</v>
      </c>
      <c r="T197" s="60"/>
    </row>
    <row r="198" spans="1:20" ht="16.5" customHeight="1" x14ac:dyDescent="0.35">
      <c r="A198" s="60" t="s">
        <v>308</v>
      </c>
      <c r="B198" s="60" t="s">
        <v>96</v>
      </c>
      <c r="C198" s="61">
        <v>300</v>
      </c>
      <c r="D198" s="61">
        <v>110</v>
      </c>
      <c r="E198" s="61"/>
      <c r="F198" s="55">
        <f t="shared" si="36"/>
        <v>110</v>
      </c>
      <c r="G198" s="61">
        <v>0</v>
      </c>
      <c r="H198" s="61"/>
      <c r="I198" s="55">
        <f t="shared" si="37"/>
        <v>0</v>
      </c>
      <c r="J198" s="55" t="str">
        <f t="shared" si="38"/>
        <v/>
      </c>
      <c r="K198" s="55">
        <f t="shared" si="39"/>
        <v>0</v>
      </c>
      <c r="L198" s="55">
        <f t="shared" si="40"/>
        <v>33000</v>
      </c>
      <c r="M198" s="67">
        <f t="shared" si="41"/>
        <v>0</v>
      </c>
      <c r="N198" s="67">
        <f t="shared" si="42"/>
        <v>0</v>
      </c>
      <c r="O198" s="67">
        <f t="shared" si="43"/>
        <v>0</v>
      </c>
      <c r="P198" s="67">
        <f t="shared" si="44"/>
        <v>0</v>
      </c>
      <c r="Q198" s="68" t="str">
        <f t="shared" si="45"/>
        <v/>
      </c>
      <c r="R198" s="69" t="str">
        <f t="shared" si="46"/>
        <v>OVERSTOCK</v>
      </c>
      <c r="S198" s="69" t="str">
        <f t="shared" si="47"/>
        <v>N/A</v>
      </c>
      <c r="T198" s="60"/>
    </row>
    <row r="199" spans="1:20" ht="16.5" customHeight="1" x14ac:dyDescent="0.35">
      <c r="A199" s="60" t="s">
        <v>309</v>
      </c>
      <c r="B199" s="60" t="s">
        <v>94</v>
      </c>
      <c r="C199" s="61">
        <v>15</v>
      </c>
      <c r="D199" s="61"/>
      <c r="E199" s="61">
        <v>80</v>
      </c>
      <c r="F199" s="53">
        <f t="shared" si="36"/>
        <v>10</v>
      </c>
      <c r="G199" s="61">
        <v>70</v>
      </c>
      <c r="H199" s="61"/>
      <c r="I199" s="53">
        <f t="shared" si="37"/>
        <v>1050</v>
      </c>
      <c r="J199" s="53" t="str">
        <f t="shared" si="38"/>
        <v/>
      </c>
      <c r="K199" s="53">
        <f t="shared" si="39"/>
        <v>200</v>
      </c>
      <c r="L199" s="53">
        <f t="shared" si="40"/>
        <v>150</v>
      </c>
      <c r="M199" s="64">
        <f t="shared" si="41"/>
        <v>70</v>
      </c>
      <c r="N199" s="64">
        <f t="shared" si="42"/>
        <v>35</v>
      </c>
      <c r="O199" s="64">
        <f t="shared" si="43"/>
        <v>210</v>
      </c>
      <c r="P199" s="64">
        <f t="shared" si="44"/>
        <v>70</v>
      </c>
      <c r="Q199" s="65">
        <f t="shared" si="45"/>
        <v>0.1</v>
      </c>
      <c r="R199" s="66" t="str">
        <f t="shared" si="46"/>
        <v>LOW STOCK</v>
      </c>
      <c r="S199" s="66" t="str">
        <f t="shared" si="47"/>
        <v>N/A</v>
      </c>
      <c r="T199" s="60"/>
    </row>
    <row r="200" spans="1:20" ht="16.5" customHeight="1" x14ac:dyDescent="0.35">
      <c r="A200" s="60" t="s">
        <v>310</v>
      </c>
      <c r="B200" s="60" t="s">
        <v>105</v>
      </c>
      <c r="C200" s="61">
        <v>1000</v>
      </c>
      <c r="D200" s="61">
        <v>3</v>
      </c>
      <c r="E200" s="61"/>
      <c r="F200" s="55">
        <f t="shared" si="36"/>
        <v>3</v>
      </c>
      <c r="G200" s="61">
        <v>0</v>
      </c>
      <c r="H200" s="61"/>
      <c r="I200" s="55">
        <f t="shared" si="37"/>
        <v>0</v>
      </c>
      <c r="J200" s="55" t="str">
        <f t="shared" si="38"/>
        <v/>
      </c>
      <c r="K200" s="55">
        <f t="shared" si="39"/>
        <v>0</v>
      </c>
      <c r="L200" s="55">
        <f t="shared" si="40"/>
        <v>3000</v>
      </c>
      <c r="M200" s="67">
        <f t="shared" si="41"/>
        <v>0</v>
      </c>
      <c r="N200" s="67">
        <f t="shared" si="42"/>
        <v>0</v>
      </c>
      <c r="O200" s="67">
        <f t="shared" si="43"/>
        <v>0</v>
      </c>
      <c r="P200" s="67">
        <f t="shared" si="44"/>
        <v>0</v>
      </c>
      <c r="Q200" s="68" t="str">
        <f t="shared" si="45"/>
        <v/>
      </c>
      <c r="R200" s="69" t="str">
        <f t="shared" si="46"/>
        <v>OVERSTOCK</v>
      </c>
      <c r="S200" s="69" t="str">
        <f t="shared" si="47"/>
        <v>N/A</v>
      </c>
      <c r="T200" s="60"/>
    </row>
    <row r="201" spans="1:20" ht="16.5" customHeight="1" x14ac:dyDescent="0.35">
      <c r="A201" s="60" t="s">
        <v>311</v>
      </c>
      <c r="B201" s="60" t="s">
        <v>171</v>
      </c>
      <c r="C201" s="61">
        <v>1000</v>
      </c>
      <c r="D201" s="61"/>
      <c r="E201" s="61"/>
      <c r="F201" s="53">
        <f t="shared" si="36"/>
        <v>0</v>
      </c>
      <c r="G201" s="61">
        <v>0</v>
      </c>
      <c r="H201" s="61"/>
      <c r="I201" s="53">
        <f t="shared" si="37"/>
        <v>0</v>
      </c>
      <c r="J201" s="53" t="str">
        <f t="shared" si="38"/>
        <v/>
      </c>
      <c r="K201" s="53">
        <f t="shared" si="39"/>
        <v>0</v>
      </c>
      <c r="L201" s="53">
        <f t="shared" si="40"/>
        <v>0</v>
      </c>
      <c r="M201" s="64">
        <f t="shared" si="41"/>
        <v>0</v>
      </c>
      <c r="N201" s="64">
        <f t="shared" si="42"/>
        <v>0</v>
      </c>
      <c r="O201" s="64">
        <f t="shared" si="43"/>
        <v>0</v>
      </c>
      <c r="P201" s="64">
        <f t="shared" si="44"/>
        <v>0</v>
      </c>
      <c r="Q201" s="65" t="str">
        <f t="shared" si="45"/>
        <v/>
      </c>
      <c r="R201" s="66" t="str">
        <f t="shared" si="46"/>
        <v>STOCKOUT</v>
      </c>
      <c r="S201" s="66" t="str">
        <f t="shared" si="47"/>
        <v>N/A</v>
      </c>
      <c r="T201" s="60"/>
    </row>
    <row r="202" spans="1:20" ht="16.5" customHeight="1" x14ac:dyDescent="0.35">
      <c r="A202" s="60" t="s">
        <v>312</v>
      </c>
      <c r="B202" s="60" t="s">
        <v>176</v>
      </c>
      <c r="C202" s="61">
        <v>1500</v>
      </c>
      <c r="D202" s="61"/>
      <c r="E202" s="61"/>
      <c r="F202" s="55">
        <f t="shared" si="36"/>
        <v>0</v>
      </c>
      <c r="G202" s="61">
        <v>0</v>
      </c>
      <c r="H202" s="61"/>
      <c r="I202" s="55">
        <f t="shared" si="37"/>
        <v>0</v>
      </c>
      <c r="J202" s="55" t="str">
        <f t="shared" si="38"/>
        <v/>
      </c>
      <c r="K202" s="55">
        <f t="shared" si="39"/>
        <v>0</v>
      </c>
      <c r="L202" s="55">
        <f t="shared" si="40"/>
        <v>0</v>
      </c>
      <c r="M202" s="67">
        <f t="shared" si="41"/>
        <v>0</v>
      </c>
      <c r="N202" s="67">
        <f t="shared" si="42"/>
        <v>0</v>
      </c>
      <c r="O202" s="67">
        <f t="shared" si="43"/>
        <v>0</v>
      </c>
      <c r="P202" s="67">
        <f t="shared" si="44"/>
        <v>0</v>
      </c>
      <c r="Q202" s="68" t="str">
        <f t="shared" si="45"/>
        <v/>
      </c>
      <c r="R202" s="69" t="str">
        <f t="shared" si="46"/>
        <v>STOCKOUT</v>
      </c>
      <c r="S202" s="69" t="str">
        <f t="shared" si="47"/>
        <v>N/A</v>
      </c>
      <c r="T202" s="60"/>
    </row>
    <row r="203" spans="1:20" ht="16.5" customHeight="1" x14ac:dyDescent="0.35">
      <c r="A203" s="60" t="s">
        <v>313</v>
      </c>
      <c r="B203" s="60" t="s">
        <v>94</v>
      </c>
      <c r="C203" s="61">
        <v>75</v>
      </c>
      <c r="D203" s="61"/>
      <c r="E203" s="61"/>
      <c r="F203" s="53">
        <f t="shared" si="36"/>
        <v>0</v>
      </c>
      <c r="G203" s="61">
        <v>0</v>
      </c>
      <c r="H203" s="61"/>
      <c r="I203" s="53">
        <f t="shared" si="37"/>
        <v>0</v>
      </c>
      <c r="J203" s="53" t="str">
        <f t="shared" si="38"/>
        <v/>
      </c>
      <c r="K203" s="53">
        <f t="shared" si="39"/>
        <v>0</v>
      </c>
      <c r="L203" s="53">
        <f t="shared" si="40"/>
        <v>0</v>
      </c>
      <c r="M203" s="64">
        <f t="shared" si="41"/>
        <v>0</v>
      </c>
      <c r="N203" s="64">
        <f t="shared" si="42"/>
        <v>0</v>
      </c>
      <c r="O203" s="64">
        <f t="shared" si="43"/>
        <v>0</v>
      </c>
      <c r="P203" s="64">
        <f t="shared" si="44"/>
        <v>0</v>
      </c>
      <c r="Q203" s="65" t="str">
        <f t="shared" si="45"/>
        <v/>
      </c>
      <c r="R203" s="66" t="str">
        <f t="shared" si="46"/>
        <v>STOCKOUT</v>
      </c>
      <c r="S203" s="66" t="str">
        <f t="shared" si="47"/>
        <v>N/A</v>
      </c>
      <c r="T203" s="60"/>
    </row>
    <row r="204" spans="1:20" ht="16.5" customHeight="1" x14ac:dyDescent="0.35">
      <c r="A204" s="60" t="s">
        <v>314</v>
      </c>
      <c r="B204" s="60" t="s">
        <v>216</v>
      </c>
      <c r="C204" s="61">
        <v>200</v>
      </c>
      <c r="D204" s="61"/>
      <c r="E204" s="61"/>
      <c r="F204" s="55">
        <f t="shared" si="36"/>
        <v>0</v>
      </c>
      <c r="G204" s="61">
        <v>0</v>
      </c>
      <c r="H204" s="61"/>
      <c r="I204" s="55">
        <f t="shared" si="37"/>
        <v>0</v>
      </c>
      <c r="J204" s="55" t="str">
        <f t="shared" si="38"/>
        <v/>
      </c>
      <c r="K204" s="55">
        <f t="shared" si="39"/>
        <v>0</v>
      </c>
      <c r="L204" s="55">
        <f t="shared" si="40"/>
        <v>0</v>
      </c>
      <c r="M204" s="67">
        <f t="shared" si="41"/>
        <v>0</v>
      </c>
      <c r="N204" s="67">
        <f t="shared" si="42"/>
        <v>0</v>
      </c>
      <c r="O204" s="67">
        <f t="shared" si="43"/>
        <v>0</v>
      </c>
      <c r="P204" s="67">
        <f t="shared" si="44"/>
        <v>0</v>
      </c>
      <c r="Q204" s="68" t="str">
        <f t="shared" si="45"/>
        <v/>
      </c>
      <c r="R204" s="69" t="str">
        <f t="shared" si="46"/>
        <v>STOCKOUT</v>
      </c>
      <c r="S204" s="69" t="str">
        <f t="shared" si="47"/>
        <v>N/A</v>
      </c>
      <c r="T204" s="60"/>
    </row>
    <row r="205" spans="1:20" ht="16.5" customHeight="1" x14ac:dyDescent="0.35">
      <c r="A205" s="60" t="s">
        <v>315</v>
      </c>
      <c r="B205" s="60" t="s">
        <v>109</v>
      </c>
      <c r="C205" s="61">
        <v>500</v>
      </c>
      <c r="D205" s="61"/>
      <c r="E205" s="61"/>
      <c r="F205" s="53">
        <f t="shared" si="36"/>
        <v>0</v>
      </c>
      <c r="G205" s="61">
        <v>0</v>
      </c>
      <c r="H205" s="61"/>
      <c r="I205" s="53">
        <f t="shared" si="37"/>
        <v>0</v>
      </c>
      <c r="J205" s="53" t="str">
        <f t="shared" si="38"/>
        <v/>
      </c>
      <c r="K205" s="53">
        <f t="shared" si="39"/>
        <v>0</v>
      </c>
      <c r="L205" s="53">
        <f t="shared" si="40"/>
        <v>0</v>
      </c>
      <c r="M205" s="64">
        <f t="shared" si="41"/>
        <v>0</v>
      </c>
      <c r="N205" s="64">
        <f t="shared" si="42"/>
        <v>0</v>
      </c>
      <c r="O205" s="64">
        <f t="shared" si="43"/>
        <v>0</v>
      </c>
      <c r="P205" s="64">
        <f t="shared" si="44"/>
        <v>0</v>
      </c>
      <c r="Q205" s="65" t="str">
        <f t="shared" si="45"/>
        <v/>
      </c>
      <c r="R205" s="66" t="str">
        <f t="shared" si="46"/>
        <v>STOCKOUT</v>
      </c>
      <c r="S205" s="66" t="str">
        <f t="shared" si="47"/>
        <v>N/A</v>
      </c>
      <c r="T205" s="60"/>
    </row>
    <row r="206" spans="1:20" ht="16.5" customHeight="1" x14ac:dyDescent="0.35">
      <c r="A206" s="60" t="s">
        <v>316</v>
      </c>
      <c r="B206" s="60" t="s">
        <v>109</v>
      </c>
      <c r="C206" s="61">
        <v>25</v>
      </c>
      <c r="D206" s="61"/>
      <c r="E206" s="61"/>
      <c r="F206" s="55">
        <f t="shared" si="36"/>
        <v>0</v>
      </c>
      <c r="G206" s="61">
        <v>0</v>
      </c>
      <c r="H206" s="61"/>
      <c r="I206" s="55">
        <f t="shared" si="37"/>
        <v>0</v>
      </c>
      <c r="J206" s="55" t="str">
        <f t="shared" si="38"/>
        <v/>
      </c>
      <c r="K206" s="55">
        <f t="shared" si="39"/>
        <v>0</v>
      </c>
      <c r="L206" s="55">
        <f t="shared" si="40"/>
        <v>0</v>
      </c>
      <c r="M206" s="67">
        <f t="shared" si="41"/>
        <v>0</v>
      </c>
      <c r="N206" s="67">
        <f t="shared" si="42"/>
        <v>0</v>
      </c>
      <c r="O206" s="67">
        <f t="shared" si="43"/>
        <v>0</v>
      </c>
      <c r="P206" s="67">
        <f t="shared" si="44"/>
        <v>0</v>
      </c>
      <c r="Q206" s="68" t="str">
        <f t="shared" si="45"/>
        <v/>
      </c>
      <c r="R206" s="69" t="str">
        <f t="shared" si="46"/>
        <v>STOCKOUT</v>
      </c>
      <c r="S206" s="69" t="str">
        <f t="shared" si="47"/>
        <v>N/A</v>
      </c>
      <c r="T206" s="60"/>
    </row>
    <row r="207" spans="1:20" ht="16.5" customHeight="1" x14ac:dyDescent="0.35">
      <c r="A207" s="60" t="s">
        <v>317</v>
      </c>
      <c r="B207" s="60" t="s">
        <v>138</v>
      </c>
      <c r="C207" s="61">
        <v>2000</v>
      </c>
      <c r="D207" s="61">
        <v>20</v>
      </c>
      <c r="E207" s="61"/>
      <c r="F207" s="53">
        <f t="shared" si="36"/>
        <v>15</v>
      </c>
      <c r="G207" s="61">
        <v>5</v>
      </c>
      <c r="H207" s="61"/>
      <c r="I207" s="53">
        <f t="shared" si="37"/>
        <v>10000</v>
      </c>
      <c r="J207" s="53" t="str">
        <f t="shared" si="38"/>
        <v/>
      </c>
      <c r="K207" s="53">
        <f t="shared" si="39"/>
        <v>0</v>
      </c>
      <c r="L207" s="53">
        <f t="shared" si="40"/>
        <v>30000</v>
      </c>
      <c r="M207" s="64">
        <f t="shared" si="41"/>
        <v>5</v>
      </c>
      <c r="N207" s="64">
        <f t="shared" si="42"/>
        <v>2.5</v>
      </c>
      <c r="O207" s="64">
        <f t="shared" si="43"/>
        <v>15</v>
      </c>
      <c r="P207" s="64">
        <f t="shared" si="44"/>
        <v>5</v>
      </c>
      <c r="Q207" s="65">
        <f t="shared" si="45"/>
        <v>3</v>
      </c>
      <c r="R207" s="66" t="str">
        <f t="shared" si="46"/>
        <v>ADEQUATE</v>
      </c>
      <c r="S207" s="66" t="str">
        <f t="shared" si="47"/>
        <v>N/A</v>
      </c>
      <c r="T207" s="60"/>
    </row>
    <row r="208" spans="1:20" ht="16.5" customHeight="1" x14ac:dyDescent="0.35">
      <c r="A208" s="60" t="s">
        <v>318</v>
      </c>
      <c r="B208" s="60" t="s">
        <v>138</v>
      </c>
      <c r="C208" s="61">
        <v>2000</v>
      </c>
      <c r="D208" s="61"/>
      <c r="E208" s="61"/>
      <c r="F208" s="55">
        <f t="shared" si="36"/>
        <v>0</v>
      </c>
      <c r="G208" s="61"/>
      <c r="H208" s="61"/>
      <c r="I208" s="55">
        <f t="shared" si="37"/>
        <v>0</v>
      </c>
      <c r="J208" s="55" t="str">
        <f t="shared" si="38"/>
        <v/>
      </c>
      <c r="K208" s="55">
        <f t="shared" si="39"/>
        <v>0</v>
      </c>
      <c r="L208" s="55">
        <f t="shared" si="40"/>
        <v>0</v>
      </c>
      <c r="M208" s="67">
        <f t="shared" si="41"/>
        <v>0</v>
      </c>
      <c r="N208" s="67">
        <f t="shared" si="42"/>
        <v>0</v>
      </c>
      <c r="O208" s="67">
        <f t="shared" si="43"/>
        <v>0</v>
      </c>
      <c r="P208" s="67">
        <f t="shared" si="44"/>
        <v>0</v>
      </c>
      <c r="Q208" s="68" t="str">
        <f t="shared" si="45"/>
        <v/>
      </c>
      <c r="R208" s="69" t="str">
        <f t="shared" si="46"/>
        <v>STOCKOUT</v>
      </c>
      <c r="S208" s="69" t="str">
        <f t="shared" si="47"/>
        <v>N/A</v>
      </c>
      <c r="T208" s="60"/>
    </row>
    <row r="209" spans="1:20" ht="16.5" customHeight="1" x14ac:dyDescent="0.35">
      <c r="A209" s="60" t="s">
        <v>319</v>
      </c>
      <c r="B209" s="60" t="s">
        <v>290</v>
      </c>
      <c r="C209" s="61">
        <v>4500</v>
      </c>
      <c r="D209" s="61"/>
      <c r="E209" s="61"/>
      <c r="F209" s="53">
        <f t="shared" si="36"/>
        <v>0</v>
      </c>
      <c r="G209" s="61"/>
      <c r="H209" s="61"/>
      <c r="I209" s="53">
        <f t="shared" si="37"/>
        <v>0</v>
      </c>
      <c r="J209" s="53" t="str">
        <f t="shared" si="38"/>
        <v/>
      </c>
      <c r="K209" s="53">
        <f t="shared" si="39"/>
        <v>0</v>
      </c>
      <c r="L209" s="53">
        <f t="shared" si="40"/>
        <v>0</v>
      </c>
      <c r="M209" s="64">
        <f t="shared" si="41"/>
        <v>0</v>
      </c>
      <c r="N209" s="64">
        <f t="shared" si="42"/>
        <v>0</v>
      </c>
      <c r="O209" s="64">
        <f t="shared" si="43"/>
        <v>0</v>
      </c>
      <c r="P209" s="64">
        <f t="shared" si="44"/>
        <v>0</v>
      </c>
      <c r="Q209" s="65" t="str">
        <f t="shared" si="45"/>
        <v/>
      </c>
      <c r="R209" s="66" t="str">
        <f t="shared" si="46"/>
        <v>STOCKOUT</v>
      </c>
      <c r="S209" s="66" t="str">
        <f t="shared" si="47"/>
        <v>N/A</v>
      </c>
      <c r="T209" s="60"/>
    </row>
    <row r="210" spans="1:20" ht="16.5" customHeight="1" x14ac:dyDescent="0.35">
      <c r="A210" s="60" t="s">
        <v>320</v>
      </c>
      <c r="B210" s="60" t="s">
        <v>321</v>
      </c>
      <c r="C210" s="61">
        <v>500</v>
      </c>
      <c r="D210" s="61"/>
      <c r="E210" s="61"/>
      <c r="F210" s="55">
        <f t="shared" si="36"/>
        <v>0</v>
      </c>
      <c r="G210" s="61"/>
      <c r="H210" s="61"/>
      <c r="I210" s="55">
        <f t="shared" si="37"/>
        <v>0</v>
      </c>
      <c r="J210" s="55" t="str">
        <f t="shared" si="38"/>
        <v/>
      </c>
      <c r="K210" s="55">
        <f t="shared" si="39"/>
        <v>0</v>
      </c>
      <c r="L210" s="55">
        <f t="shared" si="40"/>
        <v>0</v>
      </c>
      <c r="M210" s="67">
        <f t="shared" si="41"/>
        <v>0</v>
      </c>
      <c r="N210" s="67">
        <f t="shared" si="42"/>
        <v>0</v>
      </c>
      <c r="O210" s="67">
        <f t="shared" si="43"/>
        <v>0</v>
      </c>
      <c r="P210" s="67">
        <f t="shared" si="44"/>
        <v>0</v>
      </c>
      <c r="Q210" s="68" t="str">
        <f t="shared" si="45"/>
        <v/>
      </c>
      <c r="R210" s="69" t="str">
        <f t="shared" si="46"/>
        <v>STOCKOUT</v>
      </c>
      <c r="S210" s="69" t="str">
        <f t="shared" si="47"/>
        <v>N/A</v>
      </c>
      <c r="T210" s="60"/>
    </row>
    <row r="211" spans="1:20" ht="16.5" customHeight="1" x14ac:dyDescent="0.35">
      <c r="A211" s="60" t="s">
        <v>322</v>
      </c>
      <c r="B211" s="60" t="s">
        <v>96</v>
      </c>
      <c r="C211" s="61">
        <v>1000</v>
      </c>
      <c r="D211" s="61"/>
      <c r="E211" s="61"/>
      <c r="F211" s="53">
        <f t="shared" si="36"/>
        <v>0</v>
      </c>
      <c r="G211" s="61"/>
      <c r="H211" s="61"/>
      <c r="I211" s="53">
        <f t="shared" si="37"/>
        <v>0</v>
      </c>
      <c r="J211" s="53" t="str">
        <f t="shared" si="38"/>
        <v/>
      </c>
      <c r="K211" s="53">
        <f t="shared" si="39"/>
        <v>0</v>
      </c>
      <c r="L211" s="53">
        <f t="shared" si="40"/>
        <v>0</v>
      </c>
      <c r="M211" s="64">
        <f t="shared" si="41"/>
        <v>0</v>
      </c>
      <c r="N211" s="64">
        <f t="shared" si="42"/>
        <v>0</v>
      </c>
      <c r="O211" s="64">
        <f t="shared" si="43"/>
        <v>0</v>
      </c>
      <c r="P211" s="64">
        <f t="shared" si="44"/>
        <v>0</v>
      </c>
      <c r="Q211" s="65" t="str">
        <f t="shared" si="45"/>
        <v/>
      </c>
      <c r="R211" s="66" t="str">
        <f t="shared" si="46"/>
        <v>STOCKOUT</v>
      </c>
      <c r="S211" s="66" t="str">
        <f t="shared" si="47"/>
        <v>N/A</v>
      </c>
      <c r="T211" s="60"/>
    </row>
    <row r="212" spans="1:20" ht="16.5" customHeight="1" x14ac:dyDescent="0.35">
      <c r="A212" s="60" t="s">
        <v>323</v>
      </c>
      <c r="B212" s="60" t="s">
        <v>94</v>
      </c>
      <c r="C212" s="61">
        <v>20</v>
      </c>
      <c r="D212" s="61">
        <v>100</v>
      </c>
      <c r="E212" s="61">
        <v>60</v>
      </c>
      <c r="F212" s="55">
        <f t="shared" si="36"/>
        <v>140</v>
      </c>
      <c r="G212" s="61">
        <v>20</v>
      </c>
      <c r="H212" s="61"/>
      <c r="I212" s="55">
        <f t="shared" si="37"/>
        <v>400</v>
      </c>
      <c r="J212" s="55" t="str">
        <f t="shared" si="38"/>
        <v/>
      </c>
      <c r="K212" s="55">
        <f t="shared" si="39"/>
        <v>0</v>
      </c>
      <c r="L212" s="55">
        <f t="shared" si="40"/>
        <v>2800</v>
      </c>
      <c r="M212" s="67">
        <f t="shared" si="41"/>
        <v>20</v>
      </c>
      <c r="N212" s="67">
        <f t="shared" si="42"/>
        <v>10</v>
      </c>
      <c r="O212" s="67">
        <f t="shared" si="43"/>
        <v>60</v>
      </c>
      <c r="P212" s="67">
        <f t="shared" si="44"/>
        <v>20</v>
      </c>
      <c r="Q212" s="68">
        <f t="shared" si="45"/>
        <v>7</v>
      </c>
      <c r="R212" s="69" t="str">
        <f t="shared" si="46"/>
        <v>OVERSTOCK</v>
      </c>
      <c r="S212" s="69" t="str">
        <f t="shared" si="47"/>
        <v>N/A</v>
      </c>
      <c r="T212" s="60"/>
    </row>
    <row r="213" spans="1:20" ht="16.5" customHeight="1" x14ac:dyDescent="0.35">
      <c r="A213" s="60" t="s">
        <v>324</v>
      </c>
      <c r="B213" s="60" t="s">
        <v>94</v>
      </c>
      <c r="C213" s="61"/>
      <c r="D213" s="61"/>
      <c r="E213" s="61"/>
      <c r="F213" s="53">
        <f t="shared" si="36"/>
        <v>0</v>
      </c>
      <c r="G213" s="61">
        <v>0</v>
      </c>
      <c r="H213" s="61"/>
      <c r="I213" s="53">
        <f t="shared" si="37"/>
        <v>0</v>
      </c>
      <c r="J213" s="53" t="str">
        <f t="shared" si="38"/>
        <v/>
      </c>
      <c r="K213" s="53">
        <f t="shared" si="39"/>
        <v>0</v>
      </c>
      <c r="L213" s="53">
        <f t="shared" si="40"/>
        <v>0</v>
      </c>
      <c r="M213" s="64">
        <f t="shared" si="41"/>
        <v>0</v>
      </c>
      <c r="N213" s="64">
        <f t="shared" si="42"/>
        <v>0</v>
      </c>
      <c r="O213" s="64">
        <f t="shared" si="43"/>
        <v>0</v>
      </c>
      <c r="P213" s="64">
        <f t="shared" si="44"/>
        <v>0</v>
      </c>
      <c r="Q213" s="65" t="str">
        <f t="shared" si="45"/>
        <v/>
      </c>
      <c r="R213" s="66" t="str">
        <f t="shared" si="46"/>
        <v>STOCKOUT</v>
      </c>
      <c r="S213" s="66" t="str">
        <f t="shared" si="47"/>
        <v>N/A</v>
      </c>
      <c r="T213" s="60"/>
    </row>
    <row r="214" spans="1:20" ht="16.5" customHeight="1" x14ac:dyDescent="0.35">
      <c r="A214" s="60" t="s">
        <v>325</v>
      </c>
      <c r="B214" s="60" t="s">
        <v>96</v>
      </c>
      <c r="C214" s="61">
        <v>300</v>
      </c>
      <c r="D214" s="61">
        <v>100</v>
      </c>
      <c r="E214" s="61"/>
      <c r="F214" s="55">
        <f t="shared" si="36"/>
        <v>100</v>
      </c>
      <c r="G214" s="61">
        <v>0</v>
      </c>
      <c r="H214" s="61"/>
      <c r="I214" s="55">
        <f t="shared" si="37"/>
        <v>0</v>
      </c>
      <c r="J214" s="55" t="str">
        <f t="shared" si="38"/>
        <v/>
      </c>
      <c r="K214" s="55">
        <f t="shared" si="39"/>
        <v>0</v>
      </c>
      <c r="L214" s="55">
        <f t="shared" si="40"/>
        <v>30000</v>
      </c>
      <c r="M214" s="67">
        <f t="shared" si="41"/>
        <v>0</v>
      </c>
      <c r="N214" s="67">
        <f t="shared" si="42"/>
        <v>0</v>
      </c>
      <c r="O214" s="67">
        <f t="shared" si="43"/>
        <v>0</v>
      </c>
      <c r="P214" s="67">
        <f t="shared" si="44"/>
        <v>0</v>
      </c>
      <c r="Q214" s="68" t="str">
        <f t="shared" si="45"/>
        <v/>
      </c>
      <c r="R214" s="69" t="str">
        <f t="shared" si="46"/>
        <v>OVERSTOCK</v>
      </c>
      <c r="S214" s="69" t="str">
        <f t="shared" si="47"/>
        <v>N/A</v>
      </c>
      <c r="T214" s="60"/>
    </row>
    <row r="215" spans="1:20" ht="16.5" customHeight="1" x14ac:dyDescent="0.35">
      <c r="A215" s="60" t="s">
        <v>326</v>
      </c>
      <c r="B215" s="60" t="s">
        <v>94</v>
      </c>
      <c r="C215" s="61"/>
      <c r="D215" s="61"/>
      <c r="E215" s="61"/>
      <c r="F215" s="53">
        <f t="shared" si="36"/>
        <v>0</v>
      </c>
      <c r="G215" s="61">
        <v>0</v>
      </c>
      <c r="H215" s="61"/>
      <c r="I215" s="53">
        <f t="shared" si="37"/>
        <v>0</v>
      </c>
      <c r="J215" s="53" t="str">
        <f t="shared" si="38"/>
        <v/>
      </c>
      <c r="K215" s="53">
        <f t="shared" si="39"/>
        <v>0</v>
      </c>
      <c r="L215" s="53">
        <f t="shared" si="40"/>
        <v>0</v>
      </c>
      <c r="M215" s="64">
        <f t="shared" si="41"/>
        <v>0</v>
      </c>
      <c r="N215" s="64">
        <f t="shared" si="42"/>
        <v>0</v>
      </c>
      <c r="O215" s="64">
        <f t="shared" si="43"/>
        <v>0</v>
      </c>
      <c r="P215" s="64">
        <f t="shared" si="44"/>
        <v>0</v>
      </c>
      <c r="Q215" s="65" t="str">
        <f t="shared" si="45"/>
        <v/>
      </c>
      <c r="R215" s="66" t="str">
        <f t="shared" si="46"/>
        <v>STOCKOUT</v>
      </c>
      <c r="S215" s="66" t="str">
        <f t="shared" si="47"/>
        <v>N/A</v>
      </c>
      <c r="T215" s="60"/>
    </row>
    <row r="216" spans="1:20" ht="16.5" customHeight="1" x14ac:dyDescent="0.35">
      <c r="A216" s="60" t="s">
        <v>327</v>
      </c>
      <c r="B216" s="60" t="s">
        <v>176</v>
      </c>
      <c r="C216" s="61">
        <v>200</v>
      </c>
      <c r="D216" s="61">
        <v>150</v>
      </c>
      <c r="E216" s="61"/>
      <c r="F216" s="55">
        <f t="shared" si="36"/>
        <v>150</v>
      </c>
      <c r="G216" s="61">
        <v>0</v>
      </c>
      <c r="H216" s="61"/>
      <c r="I216" s="55">
        <f t="shared" si="37"/>
        <v>0</v>
      </c>
      <c r="J216" s="55" t="str">
        <f t="shared" si="38"/>
        <v/>
      </c>
      <c r="K216" s="55">
        <f t="shared" si="39"/>
        <v>0</v>
      </c>
      <c r="L216" s="55">
        <f t="shared" si="40"/>
        <v>30000</v>
      </c>
      <c r="M216" s="67">
        <f t="shared" si="41"/>
        <v>0</v>
      </c>
      <c r="N216" s="67">
        <f t="shared" si="42"/>
        <v>0</v>
      </c>
      <c r="O216" s="67">
        <f t="shared" si="43"/>
        <v>0</v>
      </c>
      <c r="P216" s="67">
        <f t="shared" si="44"/>
        <v>0</v>
      </c>
      <c r="Q216" s="68" t="str">
        <f t="shared" si="45"/>
        <v/>
      </c>
      <c r="R216" s="69" t="str">
        <f t="shared" si="46"/>
        <v>OVERSTOCK</v>
      </c>
      <c r="S216" s="69" t="str">
        <f t="shared" si="47"/>
        <v>N/A</v>
      </c>
      <c r="T216" s="60"/>
    </row>
    <row r="217" spans="1:20" ht="16.5" customHeight="1" x14ac:dyDescent="0.35">
      <c r="A217" s="60" t="s">
        <v>328</v>
      </c>
      <c r="B217" s="60" t="s">
        <v>138</v>
      </c>
      <c r="C217" s="61">
        <v>500</v>
      </c>
      <c r="D217" s="61"/>
      <c r="E217" s="61"/>
      <c r="F217" s="53">
        <f t="shared" si="36"/>
        <v>0</v>
      </c>
      <c r="G217" s="61">
        <v>0</v>
      </c>
      <c r="H217" s="61"/>
      <c r="I217" s="53">
        <f t="shared" si="37"/>
        <v>0</v>
      </c>
      <c r="J217" s="53" t="str">
        <f t="shared" si="38"/>
        <v/>
      </c>
      <c r="K217" s="53">
        <f t="shared" si="39"/>
        <v>0</v>
      </c>
      <c r="L217" s="53">
        <f t="shared" si="40"/>
        <v>0</v>
      </c>
      <c r="M217" s="64">
        <f t="shared" si="41"/>
        <v>0</v>
      </c>
      <c r="N217" s="64">
        <f t="shared" si="42"/>
        <v>0</v>
      </c>
      <c r="O217" s="64">
        <f t="shared" si="43"/>
        <v>0</v>
      </c>
      <c r="P217" s="64">
        <f t="shared" si="44"/>
        <v>0</v>
      </c>
      <c r="Q217" s="65" t="str">
        <f t="shared" si="45"/>
        <v/>
      </c>
      <c r="R217" s="66" t="str">
        <f t="shared" si="46"/>
        <v>STOCKOUT</v>
      </c>
      <c r="S217" s="66" t="str">
        <f t="shared" si="47"/>
        <v>N/A</v>
      </c>
      <c r="T217" s="60"/>
    </row>
    <row r="218" spans="1:20" ht="16.5" customHeight="1" x14ac:dyDescent="0.35">
      <c r="A218" s="60" t="s">
        <v>329</v>
      </c>
      <c r="B218" s="60" t="s">
        <v>115</v>
      </c>
      <c r="C218" s="61">
        <v>230</v>
      </c>
      <c r="D218" s="61"/>
      <c r="E218" s="61"/>
      <c r="F218" s="55">
        <f t="shared" si="36"/>
        <v>0</v>
      </c>
      <c r="G218" s="61">
        <v>0</v>
      </c>
      <c r="H218" s="61"/>
      <c r="I218" s="55">
        <f t="shared" si="37"/>
        <v>0</v>
      </c>
      <c r="J218" s="55" t="str">
        <f t="shared" si="38"/>
        <v/>
      </c>
      <c r="K218" s="55">
        <f t="shared" si="39"/>
        <v>0</v>
      </c>
      <c r="L218" s="55">
        <f t="shared" si="40"/>
        <v>0</v>
      </c>
      <c r="M218" s="67">
        <f t="shared" si="41"/>
        <v>0</v>
      </c>
      <c r="N218" s="67">
        <f t="shared" si="42"/>
        <v>0</v>
      </c>
      <c r="O218" s="67">
        <f t="shared" si="43"/>
        <v>0</v>
      </c>
      <c r="P218" s="67">
        <f t="shared" si="44"/>
        <v>0</v>
      </c>
      <c r="Q218" s="68" t="str">
        <f t="shared" si="45"/>
        <v/>
      </c>
      <c r="R218" s="69" t="str">
        <f t="shared" si="46"/>
        <v>STOCKOUT</v>
      </c>
      <c r="S218" s="69" t="str">
        <f t="shared" si="47"/>
        <v>N/A</v>
      </c>
      <c r="T218" s="60"/>
    </row>
    <row r="219" spans="1:20" ht="16.5" customHeight="1" x14ac:dyDescent="0.35">
      <c r="A219" s="60" t="s">
        <v>330</v>
      </c>
      <c r="B219" s="60" t="s">
        <v>154</v>
      </c>
      <c r="C219" s="61">
        <v>1000</v>
      </c>
      <c r="D219" s="61"/>
      <c r="E219" s="61"/>
      <c r="F219" s="53">
        <f t="shared" si="36"/>
        <v>0</v>
      </c>
      <c r="G219" s="61">
        <v>0</v>
      </c>
      <c r="H219" s="61"/>
      <c r="I219" s="53">
        <f t="shared" si="37"/>
        <v>0</v>
      </c>
      <c r="J219" s="53" t="str">
        <f t="shared" si="38"/>
        <v/>
      </c>
      <c r="K219" s="53">
        <f t="shared" si="39"/>
        <v>0</v>
      </c>
      <c r="L219" s="53">
        <f t="shared" si="40"/>
        <v>0</v>
      </c>
      <c r="M219" s="64">
        <f t="shared" si="41"/>
        <v>0</v>
      </c>
      <c r="N219" s="64">
        <f t="shared" si="42"/>
        <v>0</v>
      </c>
      <c r="O219" s="64">
        <f t="shared" si="43"/>
        <v>0</v>
      </c>
      <c r="P219" s="64">
        <f t="shared" si="44"/>
        <v>0</v>
      </c>
      <c r="Q219" s="65" t="str">
        <f t="shared" si="45"/>
        <v/>
      </c>
      <c r="R219" s="66" t="str">
        <f t="shared" si="46"/>
        <v>STOCKOUT</v>
      </c>
      <c r="S219" s="66" t="str">
        <f t="shared" si="47"/>
        <v>N/A</v>
      </c>
      <c r="T219" s="60"/>
    </row>
    <row r="220" spans="1:20" ht="16.5" customHeight="1" x14ac:dyDescent="0.35">
      <c r="A220" s="60" t="s">
        <v>331</v>
      </c>
      <c r="B220" s="60" t="s">
        <v>96</v>
      </c>
      <c r="C220" s="61">
        <v>500</v>
      </c>
      <c r="D220" s="61"/>
      <c r="E220" s="61"/>
      <c r="F220" s="55">
        <f t="shared" si="36"/>
        <v>0</v>
      </c>
      <c r="G220" s="61">
        <v>0</v>
      </c>
      <c r="H220" s="61"/>
      <c r="I220" s="55">
        <f t="shared" si="37"/>
        <v>0</v>
      </c>
      <c r="J220" s="55" t="str">
        <f t="shared" si="38"/>
        <v/>
      </c>
      <c r="K220" s="55">
        <f t="shared" si="39"/>
        <v>0</v>
      </c>
      <c r="L220" s="55">
        <f t="shared" si="40"/>
        <v>0</v>
      </c>
      <c r="M220" s="67">
        <f t="shared" si="41"/>
        <v>0</v>
      </c>
      <c r="N220" s="67">
        <f t="shared" si="42"/>
        <v>0</v>
      </c>
      <c r="O220" s="67">
        <f t="shared" si="43"/>
        <v>0</v>
      </c>
      <c r="P220" s="67">
        <f t="shared" si="44"/>
        <v>0</v>
      </c>
      <c r="Q220" s="68" t="str">
        <f t="shared" si="45"/>
        <v/>
      </c>
      <c r="R220" s="69" t="str">
        <f t="shared" si="46"/>
        <v>STOCKOUT</v>
      </c>
      <c r="S220" s="69" t="str">
        <f t="shared" si="47"/>
        <v>N/A</v>
      </c>
      <c r="T220" s="60"/>
    </row>
    <row r="221" spans="1:20" ht="16.5" customHeight="1" x14ac:dyDescent="0.35">
      <c r="A221" s="60" t="s">
        <v>332</v>
      </c>
      <c r="B221" s="60" t="s">
        <v>94</v>
      </c>
      <c r="C221" s="61">
        <v>50</v>
      </c>
      <c r="D221" s="61"/>
      <c r="E221" s="61"/>
      <c r="F221" s="53">
        <f t="shared" si="36"/>
        <v>0</v>
      </c>
      <c r="G221" s="61">
        <v>0</v>
      </c>
      <c r="H221" s="61"/>
      <c r="I221" s="53">
        <f t="shared" si="37"/>
        <v>0</v>
      </c>
      <c r="J221" s="53" t="str">
        <f t="shared" si="38"/>
        <v/>
      </c>
      <c r="K221" s="53">
        <f t="shared" si="39"/>
        <v>0</v>
      </c>
      <c r="L221" s="53">
        <f t="shared" si="40"/>
        <v>0</v>
      </c>
      <c r="M221" s="64">
        <f t="shared" si="41"/>
        <v>0</v>
      </c>
      <c r="N221" s="64">
        <f t="shared" si="42"/>
        <v>0</v>
      </c>
      <c r="O221" s="64">
        <f t="shared" si="43"/>
        <v>0</v>
      </c>
      <c r="P221" s="64">
        <f t="shared" si="44"/>
        <v>0</v>
      </c>
      <c r="Q221" s="65" t="str">
        <f t="shared" si="45"/>
        <v/>
      </c>
      <c r="R221" s="66" t="str">
        <f t="shared" si="46"/>
        <v>STOCKOUT</v>
      </c>
      <c r="S221" s="66" t="str">
        <f t="shared" si="47"/>
        <v>N/A</v>
      </c>
      <c r="T221" s="60"/>
    </row>
    <row r="222" spans="1:20" ht="16.5" customHeight="1" x14ac:dyDescent="0.35">
      <c r="A222" s="60" t="s">
        <v>333</v>
      </c>
      <c r="B222" s="60" t="s">
        <v>96</v>
      </c>
      <c r="C222" s="61">
        <v>500</v>
      </c>
      <c r="D222" s="61"/>
      <c r="E222" s="61">
        <v>6</v>
      </c>
      <c r="F222" s="55">
        <f t="shared" si="36"/>
        <v>0</v>
      </c>
      <c r="G222" s="61">
        <v>6</v>
      </c>
      <c r="H222" s="61"/>
      <c r="I222" s="55">
        <f t="shared" si="37"/>
        <v>3000</v>
      </c>
      <c r="J222" s="55" t="str">
        <f t="shared" si="38"/>
        <v/>
      </c>
      <c r="K222" s="55">
        <f t="shared" si="39"/>
        <v>18</v>
      </c>
      <c r="L222" s="55">
        <f t="shared" si="40"/>
        <v>0</v>
      </c>
      <c r="M222" s="67">
        <f t="shared" si="41"/>
        <v>6</v>
      </c>
      <c r="N222" s="67">
        <f t="shared" si="42"/>
        <v>3</v>
      </c>
      <c r="O222" s="67">
        <f t="shared" si="43"/>
        <v>18</v>
      </c>
      <c r="P222" s="67">
        <f t="shared" si="44"/>
        <v>6</v>
      </c>
      <c r="Q222" s="68" t="str">
        <f t="shared" si="45"/>
        <v/>
      </c>
      <c r="R222" s="69" t="str">
        <f t="shared" si="46"/>
        <v>STOCKOUT</v>
      </c>
      <c r="S222" s="69" t="str">
        <f t="shared" si="47"/>
        <v>N/A</v>
      </c>
      <c r="T222" s="60"/>
    </row>
    <row r="223" spans="1:20" ht="16.5" customHeight="1" x14ac:dyDescent="0.35">
      <c r="A223" s="60" t="s">
        <v>334</v>
      </c>
      <c r="B223" s="60" t="s">
        <v>335</v>
      </c>
      <c r="C223" s="61">
        <v>250</v>
      </c>
      <c r="D223" s="61"/>
      <c r="E223" s="61"/>
      <c r="F223" s="53">
        <f t="shared" si="36"/>
        <v>0</v>
      </c>
      <c r="G223" s="61">
        <v>0</v>
      </c>
      <c r="H223" s="61"/>
      <c r="I223" s="53">
        <f t="shared" si="37"/>
        <v>0</v>
      </c>
      <c r="J223" s="53" t="str">
        <f t="shared" si="38"/>
        <v/>
      </c>
      <c r="K223" s="53">
        <f t="shared" si="39"/>
        <v>0</v>
      </c>
      <c r="L223" s="53">
        <f t="shared" si="40"/>
        <v>0</v>
      </c>
      <c r="M223" s="64">
        <f t="shared" si="41"/>
        <v>0</v>
      </c>
      <c r="N223" s="64">
        <f t="shared" si="42"/>
        <v>0</v>
      </c>
      <c r="O223" s="64">
        <f t="shared" si="43"/>
        <v>0</v>
      </c>
      <c r="P223" s="64">
        <f t="shared" si="44"/>
        <v>0</v>
      </c>
      <c r="Q223" s="65" t="str">
        <f t="shared" si="45"/>
        <v/>
      </c>
      <c r="R223" s="66" t="str">
        <f t="shared" si="46"/>
        <v>STOCKOUT</v>
      </c>
      <c r="S223" s="66" t="str">
        <f t="shared" si="47"/>
        <v>N/A</v>
      </c>
      <c r="T223" s="60"/>
    </row>
    <row r="224" spans="1:20" ht="16.5" customHeight="1" x14ac:dyDescent="0.35">
      <c r="A224" s="60" t="s">
        <v>336</v>
      </c>
      <c r="B224" s="60" t="s">
        <v>115</v>
      </c>
      <c r="C224" s="61">
        <v>90</v>
      </c>
      <c r="D224" s="61"/>
      <c r="E224" s="61"/>
      <c r="F224" s="55">
        <f t="shared" si="36"/>
        <v>0</v>
      </c>
      <c r="G224" s="61">
        <v>0</v>
      </c>
      <c r="H224" s="61"/>
      <c r="I224" s="55">
        <f t="shared" si="37"/>
        <v>0</v>
      </c>
      <c r="J224" s="55" t="str">
        <f t="shared" si="38"/>
        <v/>
      </c>
      <c r="K224" s="55">
        <f t="shared" si="39"/>
        <v>0</v>
      </c>
      <c r="L224" s="55">
        <f t="shared" si="40"/>
        <v>0</v>
      </c>
      <c r="M224" s="67">
        <f t="shared" si="41"/>
        <v>0</v>
      </c>
      <c r="N224" s="67">
        <f t="shared" si="42"/>
        <v>0</v>
      </c>
      <c r="O224" s="67">
        <f t="shared" si="43"/>
        <v>0</v>
      </c>
      <c r="P224" s="67">
        <f t="shared" si="44"/>
        <v>0</v>
      </c>
      <c r="Q224" s="68" t="str">
        <f t="shared" si="45"/>
        <v/>
      </c>
      <c r="R224" s="69" t="str">
        <f t="shared" si="46"/>
        <v>STOCKOUT</v>
      </c>
      <c r="S224" s="69" t="str">
        <f t="shared" si="47"/>
        <v>N/A</v>
      </c>
      <c r="T224" s="60"/>
    </row>
    <row r="225" spans="1:20" ht="16.5" customHeight="1" x14ac:dyDescent="0.35">
      <c r="A225" s="60" t="s">
        <v>337</v>
      </c>
      <c r="B225" s="60" t="s">
        <v>138</v>
      </c>
      <c r="C225" s="61">
        <v>300</v>
      </c>
      <c r="D225" s="61"/>
      <c r="E225" s="61"/>
      <c r="F225" s="53">
        <f t="shared" si="36"/>
        <v>0</v>
      </c>
      <c r="G225" s="61">
        <v>0</v>
      </c>
      <c r="H225" s="61"/>
      <c r="I225" s="53">
        <f t="shared" si="37"/>
        <v>0</v>
      </c>
      <c r="J225" s="53" t="str">
        <f t="shared" si="38"/>
        <v/>
      </c>
      <c r="K225" s="53">
        <f t="shared" si="39"/>
        <v>0</v>
      </c>
      <c r="L225" s="53">
        <f t="shared" si="40"/>
        <v>0</v>
      </c>
      <c r="M225" s="64">
        <f t="shared" si="41"/>
        <v>0</v>
      </c>
      <c r="N225" s="64">
        <f t="shared" si="42"/>
        <v>0</v>
      </c>
      <c r="O225" s="64">
        <f t="shared" si="43"/>
        <v>0</v>
      </c>
      <c r="P225" s="64">
        <f t="shared" si="44"/>
        <v>0</v>
      </c>
      <c r="Q225" s="65" t="str">
        <f t="shared" si="45"/>
        <v/>
      </c>
      <c r="R225" s="66" t="str">
        <f t="shared" si="46"/>
        <v>STOCKOUT</v>
      </c>
      <c r="S225" s="66" t="str">
        <f t="shared" si="47"/>
        <v>N/A</v>
      </c>
      <c r="T225" s="60"/>
    </row>
    <row r="226" spans="1:20" ht="16.5" customHeight="1" x14ac:dyDescent="0.35">
      <c r="A226" s="60" t="s">
        <v>338</v>
      </c>
      <c r="B226" s="60" t="s">
        <v>96</v>
      </c>
      <c r="C226" s="61">
        <v>100</v>
      </c>
      <c r="D226" s="61">
        <v>200</v>
      </c>
      <c r="E226" s="61">
        <v>50</v>
      </c>
      <c r="F226" s="55">
        <f t="shared" si="36"/>
        <v>111</v>
      </c>
      <c r="G226" s="61">
        <v>139</v>
      </c>
      <c r="H226" s="61"/>
      <c r="I226" s="55">
        <f t="shared" si="37"/>
        <v>13900</v>
      </c>
      <c r="J226" s="55" t="str">
        <f t="shared" si="38"/>
        <v/>
      </c>
      <c r="K226" s="55">
        <f t="shared" si="39"/>
        <v>306</v>
      </c>
      <c r="L226" s="55">
        <f t="shared" si="40"/>
        <v>11100</v>
      </c>
      <c r="M226" s="67">
        <f t="shared" si="41"/>
        <v>139</v>
      </c>
      <c r="N226" s="67">
        <f t="shared" si="42"/>
        <v>69.5</v>
      </c>
      <c r="O226" s="67">
        <f t="shared" si="43"/>
        <v>417</v>
      </c>
      <c r="P226" s="67">
        <f t="shared" si="44"/>
        <v>139</v>
      </c>
      <c r="Q226" s="68">
        <f t="shared" si="45"/>
        <v>0.8</v>
      </c>
      <c r="R226" s="69" t="str">
        <f t="shared" si="46"/>
        <v>LOW STOCK</v>
      </c>
      <c r="S226" s="69" t="str">
        <f t="shared" si="47"/>
        <v>N/A</v>
      </c>
      <c r="T226" s="60"/>
    </row>
    <row r="227" spans="1:20" ht="16.5" customHeight="1" x14ac:dyDescent="0.35">
      <c r="A227" s="60" t="s">
        <v>339</v>
      </c>
      <c r="B227" s="60" t="s">
        <v>138</v>
      </c>
      <c r="C227" s="61">
        <v>1000</v>
      </c>
      <c r="D227" s="61">
        <v>24</v>
      </c>
      <c r="E227" s="61"/>
      <c r="F227" s="53">
        <f t="shared" si="36"/>
        <v>24</v>
      </c>
      <c r="G227" s="61">
        <v>0</v>
      </c>
      <c r="H227" s="61"/>
      <c r="I227" s="53">
        <f t="shared" si="37"/>
        <v>0</v>
      </c>
      <c r="J227" s="53" t="str">
        <f t="shared" si="38"/>
        <v/>
      </c>
      <c r="K227" s="53">
        <f t="shared" si="39"/>
        <v>0</v>
      </c>
      <c r="L227" s="53">
        <f t="shared" si="40"/>
        <v>24000</v>
      </c>
      <c r="M227" s="64">
        <f t="shared" si="41"/>
        <v>0</v>
      </c>
      <c r="N227" s="64">
        <f t="shared" si="42"/>
        <v>0</v>
      </c>
      <c r="O227" s="64">
        <f t="shared" si="43"/>
        <v>0</v>
      </c>
      <c r="P227" s="64">
        <f t="shared" si="44"/>
        <v>0</v>
      </c>
      <c r="Q227" s="65" t="str">
        <f t="shared" si="45"/>
        <v/>
      </c>
      <c r="R227" s="66" t="str">
        <f t="shared" si="46"/>
        <v>OVERSTOCK</v>
      </c>
      <c r="S227" s="66" t="str">
        <f t="shared" si="47"/>
        <v>N/A</v>
      </c>
      <c r="T227" s="60"/>
    </row>
    <row r="228" spans="1:20" ht="16.5" customHeight="1" x14ac:dyDescent="0.35">
      <c r="A228" s="60" t="s">
        <v>340</v>
      </c>
      <c r="B228" s="60" t="s">
        <v>138</v>
      </c>
      <c r="C228" s="61">
        <v>2000</v>
      </c>
      <c r="D228" s="61"/>
      <c r="E228" s="61"/>
      <c r="F228" s="55">
        <f t="shared" si="36"/>
        <v>0</v>
      </c>
      <c r="G228" s="61">
        <v>0</v>
      </c>
      <c r="H228" s="61"/>
      <c r="I228" s="55">
        <f t="shared" si="37"/>
        <v>0</v>
      </c>
      <c r="J228" s="55" t="str">
        <f t="shared" si="38"/>
        <v/>
      </c>
      <c r="K228" s="55">
        <f t="shared" si="39"/>
        <v>0</v>
      </c>
      <c r="L228" s="55">
        <f t="shared" si="40"/>
        <v>0</v>
      </c>
      <c r="M228" s="67">
        <f t="shared" si="41"/>
        <v>0</v>
      </c>
      <c r="N228" s="67">
        <f t="shared" si="42"/>
        <v>0</v>
      </c>
      <c r="O228" s="67">
        <f t="shared" si="43"/>
        <v>0</v>
      </c>
      <c r="P228" s="67">
        <f t="shared" si="44"/>
        <v>0</v>
      </c>
      <c r="Q228" s="68" t="str">
        <f t="shared" si="45"/>
        <v/>
      </c>
      <c r="R228" s="69" t="str">
        <f t="shared" si="46"/>
        <v>STOCKOUT</v>
      </c>
      <c r="S228" s="69" t="str">
        <f t="shared" si="47"/>
        <v>N/A</v>
      </c>
      <c r="T228" s="60"/>
    </row>
    <row r="229" spans="1:20" ht="16.5" customHeight="1" x14ac:dyDescent="0.35">
      <c r="A229" s="60" t="s">
        <v>341</v>
      </c>
      <c r="B229" s="60" t="s">
        <v>138</v>
      </c>
      <c r="C229" s="61">
        <v>50</v>
      </c>
      <c r="D229" s="61">
        <v>100</v>
      </c>
      <c r="E229" s="61"/>
      <c r="F229" s="53">
        <f t="shared" si="36"/>
        <v>88</v>
      </c>
      <c r="G229" s="61">
        <v>12</v>
      </c>
      <c r="H229" s="61"/>
      <c r="I229" s="53">
        <f t="shared" si="37"/>
        <v>600</v>
      </c>
      <c r="J229" s="53" t="str">
        <f t="shared" si="38"/>
        <v/>
      </c>
      <c r="K229" s="53">
        <f t="shared" si="39"/>
        <v>0</v>
      </c>
      <c r="L229" s="53">
        <f t="shared" si="40"/>
        <v>4400</v>
      </c>
      <c r="M229" s="64">
        <f t="shared" si="41"/>
        <v>12</v>
      </c>
      <c r="N229" s="64">
        <f t="shared" si="42"/>
        <v>6</v>
      </c>
      <c r="O229" s="64">
        <f t="shared" si="43"/>
        <v>36</v>
      </c>
      <c r="P229" s="64">
        <f t="shared" si="44"/>
        <v>12</v>
      </c>
      <c r="Q229" s="65">
        <f t="shared" si="45"/>
        <v>7.3</v>
      </c>
      <c r="R229" s="66" t="str">
        <f t="shared" si="46"/>
        <v>OVERSTOCK</v>
      </c>
      <c r="S229" s="66" t="str">
        <f t="shared" si="47"/>
        <v>N/A</v>
      </c>
      <c r="T229" s="60"/>
    </row>
    <row r="230" spans="1:20" ht="16.5" customHeight="1" x14ac:dyDescent="0.35">
      <c r="A230" s="60" t="s">
        <v>342</v>
      </c>
      <c r="B230" s="60" t="s">
        <v>138</v>
      </c>
      <c r="C230" s="61">
        <v>100</v>
      </c>
      <c r="D230" s="61">
        <v>100</v>
      </c>
      <c r="E230" s="61">
        <v>8</v>
      </c>
      <c r="F230" s="55">
        <f t="shared" si="36"/>
        <v>18</v>
      </c>
      <c r="G230" s="61">
        <v>90</v>
      </c>
      <c r="H230" s="61"/>
      <c r="I230" s="55">
        <f t="shared" si="37"/>
        <v>9000</v>
      </c>
      <c r="J230" s="55" t="str">
        <f t="shared" si="38"/>
        <v/>
      </c>
      <c r="K230" s="55">
        <f t="shared" si="39"/>
        <v>252</v>
      </c>
      <c r="L230" s="55">
        <f t="shared" si="40"/>
        <v>1800</v>
      </c>
      <c r="M230" s="67">
        <f t="shared" si="41"/>
        <v>90</v>
      </c>
      <c r="N230" s="67">
        <f t="shared" si="42"/>
        <v>45</v>
      </c>
      <c r="O230" s="67">
        <f t="shared" si="43"/>
        <v>270</v>
      </c>
      <c r="P230" s="67">
        <f t="shared" si="44"/>
        <v>90</v>
      </c>
      <c r="Q230" s="68">
        <f t="shared" si="45"/>
        <v>0.2</v>
      </c>
      <c r="R230" s="69" t="str">
        <f t="shared" si="46"/>
        <v>LOW STOCK</v>
      </c>
      <c r="S230" s="69" t="str">
        <f t="shared" si="47"/>
        <v>N/A</v>
      </c>
      <c r="T230" s="60"/>
    </row>
    <row r="231" spans="1:20" ht="16.5" customHeight="1" x14ac:dyDescent="0.35">
      <c r="A231" s="60" t="s">
        <v>343</v>
      </c>
      <c r="B231" s="60" t="s">
        <v>176</v>
      </c>
      <c r="C231" s="61"/>
      <c r="D231" s="61">
        <v>20</v>
      </c>
      <c r="E231" s="61"/>
      <c r="F231" s="53">
        <f t="shared" si="36"/>
        <v>20</v>
      </c>
      <c r="G231" s="61">
        <v>0</v>
      </c>
      <c r="H231" s="61"/>
      <c r="I231" s="53">
        <f t="shared" si="37"/>
        <v>0</v>
      </c>
      <c r="J231" s="53" t="str">
        <f t="shared" si="38"/>
        <v/>
      </c>
      <c r="K231" s="53">
        <f t="shared" si="39"/>
        <v>0</v>
      </c>
      <c r="L231" s="53">
        <f t="shared" si="40"/>
        <v>0</v>
      </c>
      <c r="M231" s="64">
        <f t="shared" si="41"/>
        <v>0</v>
      </c>
      <c r="N231" s="64">
        <f t="shared" si="42"/>
        <v>0</v>
      </c>
      <c r="O231" s="64">
        <f t="shared" si="43"/>
        <v>0</v>
      </c>
      <c r="P231" s="64">
        <f t="shared" si="44"/>
        <v>0</v>
      </c>
      <c r="Q231" s="65" t="str">
        <f t="shared" si="45"/>
        <v/>
      </c>
      <c r="R231" s="66" t="str">
        <f t="shared" si="46"/>
        <v>OVERSTOCK</v>
      </c>
      <c r="S231" s="66" t="str">
        <f t="shared" si="47"/>
        <v>N/A</v>
      </c>
      <c r="T231" s="60"/>
    </row>
    <row r="232" spans="1:20" ht="16.5" customHeight="1" x14ac:dyDescent="0.35">
      <c r="A232" s="60" t="s">
        <v>344</v>
      </c>
      <c r="B232" s="60" t="s">
        <v>96</v>
      </c>
      <c r="C232" s="61">
        <v>500</v>
      </c>
      <c r="D232" s="61"/>
      <c r="E232" s="61"/>
      <c r="F232" s="55">
        <f t="shared" si="36"/>
        <v>0</v>
      </c>
      <c r="G232" s="61">
        <v>0</v>
      </c>
      <c r="H232" s="61"/>
      <c r="I232" s="55">
        <f t="shared" si="37"/>
        <v>0</v>
      </c>
      <c r="J232" s="55" t="str">
        <f t="shared" si="38"/>
        <v/>
      </c>
      <c r="K232" s="55">
        <f t="shared" si="39"/>
        <v>0</v>
      </c>
      <c r="L232" s="55">
        <f t="shared" si="40"/>
        <v>0</v>
      </c>
      <c r="M232" s="67">
        <f t="shared" si="41"/>
        <v>0</v>
      </c>
      <c r="N232" s="67">
        <f t="shared" si="42"/>
        <v>0</v>
      </c>
      <c r="O232" s="67">
        <f t="shared" si="43"/>
        <v>0</v>
      </c>
      <c r="P232" s="67">
        <f t="shared" si="44"/>
        <v>0</v>
      </c>
      <c r="Q232" s="68" t="str">
        <f t="shared" si="45"/>
        <v/>
      </c>
      <c r="R232" s="69" t="str">
        <f t="shared" si="46"/>
        <v>STOCKOUT</v>
      </c>
      <c r="S232" s="69" t="str">
        <f t="shared" si="47"/>
        <v>N/A</v>
      </c>
      <c r="T232" s="60"/>
    </row>
    <row r="233" spans="1:20" ht="16.5" customHeight="1" x14ac:dyDescent="0.35">
      <c r="A233" s="60" t="s">
        <v>345</v>
      </c>
      <c r="B233" s="60" t="s">
        <v>115</v>
      </c>
      <c r="C233" s="61">
        <v>500</v>
      </c>
      <c r="D233" s="61"/>
      <c r="E233" s="61"/>
      <c r="F233" s="53">
        <f t="shared" si="36"/>
        <v>0</v>
      </c>
      <c r="G233" s="61">
        <v>0</v>
      </c>
      <c r="H233" s="61"/>
      <c r="I233" s="53">
        <f t="shared" si="37"/>
        <v>0</v>
      </c>
      <c r="J233" s="53" t="str">
        <f t="shared" si="38"/>
        <v/>
      </c>
      <c r="K233" s="53">
        <f t="shared" si="39"/>
        <v>0</v>
      </c>
      <c r="L233" s="53">
        <f t="shared" si="40"/>
        <v>0</v>
      </c>
      <c r="M233" s="64">
        <f t="shared" si="41"/>
        <v>0</v>
      </c>
      <c r="N233" s="64">
        <f t="shared" si="42"/>
        <v>0</v>
      </c>
      <c r="O233" s="64">
        <f t="shared" si="43"/>
        <v>0</v>
      </c>
      <c r="P233" s="64">
        <f t="shared" si="44"/>
        <v>0</v>
      </c>
      <c r="Q233" s="65" t="str">
        <f t="shared" si="45"/>
        <v/>
      </c>
      <c r="R233" s="66" t="str">
        <f t="shared" si="46"/>
        <v>STOCKOUT</v>
      </c>
      <c r="S233" s="66" t="str">
        <f t="shared" si="47"/>
        <v>N/A</v>
      </c>
      <c r="T233" s="60"/>
    </row>
    <row r="234" spans="1:20" ht="16.5" customHeight="1" x14ac:dyDescent="0.35">
      <c r="A234" s="60" t="s">
        <v>346</v>
      </c>
      <c r="B234" s="60" t="s">
        <v>96</v>
      </c>
      <c r="C234" s="61">
        <v>2000</v>
      </c>
      <c r="D234" s="61"/>
      <c r="E234" s="61"/>
      <c r="F234" s="55">
        <f t="shared" si="36"/>
        <v>0</v>
      </c>
      <c r="G234" s="61">
        <v>0</v>
      </c>
      <c r="H234" s="61"/>
      <c r="I234" s="55">
        <f t="shared" si="37"/>
        <v>0</v>
      </c>
      <c r="J234" s="55" t="str">
        <f t="shared" si="38"/>
        <v/>
      </c>
      <c r="K234" s="55">
        <f t="shared" si="39"/>
        <v>0</v>
      </c>
      <c r="L234" s="55">
        <f t="shared" si="40"/>
        <v>0</v>
      </c>
      <c r="M234" s="67">
        <f t="shared" si="41"/>
        <v>0</v>
      </c>
      <c r="N234" s="67">
        <f t="shared" si="42"/>
        <v>0</v>
      </c>
      <c r="O234" s="67">
        <f t="shared" si="43"/>
        <v>0</v>
      </c>
      <c r="P234" s="67">
        <f t="shared" si="44"/>
        <v>0</v>
      </c>
      <c r="Q234" s="68" t="str">
        <f t="shared" si="45"/>
        <v/>
      </c>
      <c r="R234" s="69" t="str">
        <f t="shared" si="46"/>
        <v>STOCKOUT</v>
      </c>
      <c r="S234" s="69" t="str">
        <f t="shared" si="47"/>
        <v>N/A</v>
      </c>
      <c r="T234" s="60"/>
    </row>
    <row r="235" spans="1:20" ht="16.5" customHeight="1" x14ac:dyDescent="0.35">
      <c r="A235" s="60" t="s">
        <v>347</v>
      </c>
      <c r="B235" s="60" t="s">
        <v>115</v>
      </c>
      <c r="C235" s="61">
        <v>1500</v>
      </c>
      <c r="D235" s="61"/>
      <c r="E235" s="61"/>
      <c r="F235" s="53">
        <f t="shared" si="36"/>
        <v>0</v>
      </c>
      <c r="G235" s="61">
        <v>0</v>
      </c>
      <c r="H235" s="61"/>
      <c r="I235" s="53">
        <f t="shared" si="37"/>
        <v>0</v>
      </c>
      <c r="J235" s="53" t="str">
        <f t="shared" si="38"/>
        <v/>
      </c>
      <c r="K235" s="53">
        <f t="shared" si="39"/>
        <v>0</v>
      </c>
      <c r="L235" s="53">
        <f t="shared" si="40"/>
        <v>0</v>
      </c>
      <c r="M235" s="64">
        <f t="shared" si="41"/>
        <v>0</v>
      </c>
      <c r="N235" s="64">
        <f t="shared" si="42"/>
        <v>0</v>
      </c>
      <c r="O235" s="64">
        <f t="shared" si="43"/>
        <v>0</v>
      </c>
      <c r="P235" s="64">
        <f t="shared" si="44"/>
        <v>0</v>
      </c>
      <c r="Q235" s="65" t="str">
        <f t="shared" si="45"/>
        <v/>
      </c>
      <c r="R235" s="66" t="str">
        <f t="shared" si="46"/>
        <v>STOCKOUT</v>
      </c>
      <c r="S235" s="66" t="str">
        <f t="shared" si="47"/>
        <v>N/A</v>
      </c>
      <c r="T235" s="60"/>
    </row>
    <row r="236" spans="1:20" ht="16.5" customHeight="1" x14ac:dyDescent="0.35">
      <c r="A236" s="60" t="s">
        <v>348</v>
      </c>
      <c r="B236" s="60" t="s">
        <v>115</v>
      </c>
      <c r="C236" s="61">
        <v>50</v>
      </c>
      <c r="D236" s="61"/>
      <c r="E236" s="61"/>
      <c r="F236" s="55">
        <f t="shared" si="36"/>
        <v>0</v>
      </c>
      <c r="G236" s="61"/>
      <c r="H236" s="61"/>
      <c r="I236" s="55">
        <f t="shared" si="37"/>
        <v>0</v>
      </c>
      <c r="J236" s="55" t="str">
        <f t="shared" si="38"/>
        <v/>
      </c>
      <c r="K236" s="55">
        <f t="shared" si="39"/>
        <v>0</v>
      </c>
      <c r="L236" s="55">
        <f t="shared" si="40"/>
        <v>0</v>
      </c>
      <c r="M236" s="67">
        <f t="shared" si="41"/>
        <v>0</v>
      </c>
      <c r="N236" s="67">
        <f t="shared" si="42"/>
        <v>0</v>
      </c>
      <c r="O236" s="67">
        <f t="shared" si="43"/>
        <v>0</v>
      </c>
      <c r="P236" s="67">
        <f t="shared" si="44"/>
        <v>0</v>
      </c>
      <c r="Q236" s="68" t="str">
        <f t="shared" si="45"/>
        <v/>
      </c>
      <c r="R236" s="69" t="str">
        <f t="shared" si="46"/>
        <v>STOCKOUT</v>
      </c>
      <c r="S236" s="69" t="str">
        <f t="shared" si="47"/>
        <v>N/A</v>
      </c>
      <c r="T236" s="60"/>
    </row>
    <row r="237" spans="1:20" ht="16.5" customHeight="1" x14ac:dyDescent="0.35">
      <c r="A237" s="60" t="s">
        <v>349</v>
      </c>
      <c r="B237" s="60" t="s">
        <v>105</v>
      </c>
      <c r="C237" s="61">
        <v>1800</v>
      </c>
      <c r="D237" s="61"/>
      <c r="E237" s="61"/>
      <c r="F237" s="53">
        <f t="shared" si="36"/>
        <v>0</v>
      </c>
      <c r="G237" s="61"/>
      <c r="H237" s="61"/>
      <c r="I237" s="53">
        <f t="shared" si="37"/>
        <v>0</v>
      </c>
      <c r="J237" s="53" t="str">
        <f t="shared" si="38"/>
        <v/>
      </c>
      <c r="K237" s="53">
        <f t="shared" si="39"/>
        <v>0</v>
      </c>
      <c r="L237" s="53">
        <f t="shared" si="40"/>
        <v>0</v>
      </c>
      <c r="M237" s="64">
        <f t="shared" si="41"/>
        <v>0</v>
      </c>
      <c r="N237" s="64">
        <f t="shared" si="42"/>
        <v>0</v>
      </c>
      <c r="O237" s="64">
        <f t="shared" si="43"/>
        <v>0</v>
      </c>
      <c r="P237" s="64">
        <f t="shared" si="44"/>
        <v>0</v>
      </c>
      <c r="Q237" s="65" t="str">
        <f t="shared" si="45"/>
        <v/>
      </c>
      <c r="R237" s="66" t="str">
        <f t="shared" si="46"/>
        <v>STOCKOUT</v>
      </c>
      <c r="S237" s="66" t="str">
        <f t="shared" si="47"/>
        <v>N/A</v>
      </c>
      <c r="T237" s="60"/>
    </row>
    <row r="238" spans="1:20" ht="16.5" customHeight="1" x14ac:dyDescent="0.35">
      <c r="A238" s="60" t="s">
        <v>350</v>
      </c>
      <c r="B238" s="60"/>
      <c r="C238" s="61">
        <v>1000</v>
      </c>
      <c r="D238" s="61"/>
      <c r="E238" s="61"/>
      <c r="F238" s="55">
        <f t="shared" si="36"/>
        <v>0</v>
      </c>
      <c r="G238" s="61"/>
      <c r="H238" s="61"/>
      <c r="I238" s="55">
        <f t="shared" si="37"/>
        <v>0</v>
      </c>
      <c r="J238" s="55" t="str">
        <f t="shared" si="38"/>
        <v/>
      </c>
      <c r="K238" s="55">
        <f t="shared" si="39"/>
        <v>0</v>
      </c>
      <c r="L238" s="55">
        <f t="shared" si="40"/>
        <v>0</v>
      </c>
      <c r="M238" s="67">
        <f t="shared" si="41"/>
        <v>0</v>
      </c>
      <c r="N238" s="67">
        <f t="shared" si="42"/>
        <v>0</v>
      </c>
      <c r="O238" s="67">
        <f t="shared" si="43"/>
        <v>0</v>
      </c>
      <c r="P238" s="67">
        <f t="shared" si="44"/>
        <v>0</v>
      </c>
      <c r="Q238" s="68" t="str">
        <f t="shared" si="45"/>
        <v/>
      </c>
      <c r="R238" s="69" t="str">
        <f t="shared" si="46"/>
        <v>STOCKOUT</v>
      </c>
      <c r="S238" s="69" t="str">
        <f t="shared" si="47"/>
        <v>N/A</v>
      </c>
      <c r="T238" s="60"/>
    </row>
    <row r="239" spans="1:20" ht="16.5" customHeight="1" x14ac:dyDescent="0.35">
      <c r="A239" s="60" t="s">
        <v>351</v>
      </c>
      <c r="B239" s="60" t="s">
        <v>138</v>
      </c>
      <c r="C239" s="61">
        <v>1500</v>
      </c>
      <c r="D239" s="61">
        <v>49</v>
      </c>
      <c r="E239" s="61"/>
      <c r="F239" s="53">
        <f t="shared" si="36"/>
        <v>49</v>
      </c>
      <c r="G239" s="61"/>
      <c r="H239" s="61"/>
      <c r="I239" s="53">
        <f t="shared" si="37"/>
        <v>0</v>
      </c>
      <c r="J239" s="53" t="str">
        <f t="shared" si="38"/>
        <v/>
      </c>
      <c r="K239" s="53">
        <f t="shared" si="39"/>
        <v>0</v>
      </c>
      <c r="L239" s="53">
        <f t="shared" si="40"/>
        <v>73500</v>
      </c>
      <c r="M239" s="64">
        <f t="shared" si="41"/>
        <v>0</v>
      </c>
      <c r="N239" s="64">
        <f t="shared" si="42"/>
        <v>0</v>
      </c>
      <c r="O239" s="64">
        <f t="shared" si="43"/>
        <v>0</v>
      </c>
      <c r="P239" s="64">
        <f t="shared" si="44"/>
        <v>0</v>
      </c>
      <c r="Q239" s="65" t="str">
        <f t="shared" si="45"/>
        <v/>
      </c>
      <c r="R239" s="66" t="str">
        <f t="shared" si="46"/>
        <v>OVERSTOCK</v>
      </c>
      <c r="S239" s="66" t="str">
        <f t="shared" si="47"/>
        <v>N/A</v>
      </c>
      <c r="T239" s="60"/>
    </row>
    <row r="240" spans="1:20" ht="16.5" customHeight="1" x14ac:dyDescent="0.35">
      <c r="A240" s="60" t="s">
        <v>352</v>
      </c>
      <c r="B240" s="60" t="s">
        <v>105</v>
      </c>
      <c r="C240" s="61">
        <v>3000</v>
      </c>
      <c r="D240" s="61"/>
      <c r="E240" s="61"/>
      <c r="F240" s="55">
        <f t="shared" si="36"/>
        <v>0</v>
      </c>
      <c r="G240" s="61"/>
      <c r="H240" s="61"/>
      <c r="I240" s="55">
        <f t="shared" si="37"/>
        <v>0</v>
      </c>
      <c r="J240" s="55" t="str">
        <f t="shared" si="38"/>
        <v/>
      </c>
      <c r="K240" s="55">
        <f t="shared" si="39"/>
        <v>0</v>
      </c>
      <c r="L240" s="55">
        <f t="shared" si="40"/>
        <v>0</v>
      </c>
      <c r="M240" s="67">
        <f t="shared" si="41"/>
        <v>0</v>
      </c>
      <c r="N240" s="67">
        <f t="shared" si="42"/>
        <v>0</v>
      </c>
      <c r="O240" s="67">
        <f t="shared" si="43"/>
        <v>0</v>
      </c>
      <c r="P240" s="67">
        <f t="shared" si="44"/>
        <v>0</v>
      </c>
      <c r="Q240" s="68" t="str">
        <f t="shared" si="45"/>
        <v/>
      </c>
      <c r="R240" s="69" t="str">
        <f t="shared" si="46"/>
        <v>STOCKOUT</v>
      </c>
      <c r="S240" s="69" t="str">
        <f t="shared" si="47"/>
        <v>N/A</v>
      </c>
      <c r="T240" s="60"/>
    </row>
    <row r="241" spans="1:20" ht="16.5" customHeight="1" x14ac:dyDescent="0.35">
      <c r="A241" s="60" t="s">
        <v>353</v>
      </c>
      <c r="B241" s="60" t="s">
        <v>96</v>
      </c>
      <c r="C241" s="61">
        <v>500</v>
      </c>
      <c r="D241" s="61"/>
      <c r="E241" s="61"/>
      <c r="F241" s="53">
        <f t="shared" si="36"/>
        <v>0</v>
      </c>
      <c r="G241" s="61"/>
      <c r="H241" s="61"/>
      <c r="I241" s="53">
        <f t="shared" si="37"/>
        <v>0</v>
      </c>
      <c r="J241" s="53" t="str">
        <f t="shared" si="38"/>
        <v/>
      </c>
      <c r="K241" s="53">
        <f t="shared" si="39"/>
        <v>0</v>
      </c>
      <c r="L241" s="53">
        <f t="shared" si="40"/>
        <v>0</v>
      </c>
      <c r="M241" s="64">
        <f t="shared" si="41"/>
        <v>0</v>
      </c>
      <c r="N241" s="64">
        <f t="shared" si="42"/>
        <v>0</v>
      </c>
      <c r="O241" s="64">
        <f t="shared" si="43"/>
        <v>0</v>
      </c>
      <c r="P241" s="64">
        <f t="shared" si="44"/>
        <v>0</v>
      </c>
      <c r="Q241" s="65" t="str">
        <f t="shared" si="45"/>
        <v/>
      </c>
      <c r="R241" s="66" t="str">
        <f t="shared" si="46"/>
        <v>STOCKOUT</v>
      </c>
      <c r="S241" s="66" t="str">
        <f t="shared" si="47"/>
        <v>N/A</v>
      </c>
      <c r="T241" s="60"/>
    </row>
    <row r="242" spans="1:20" ht="16.5" customHeight="1" x14ac:dyDescent="0.35">
      <c r="A242" s="60" t="s">
        <v>354</v>
      </c>
      <c r="B242" s="60" t="s">
        <v>105</v>
      </c>
      <c r="C242" s="61">
        <v>1000</v>
      </c>
      <c r="D242" s="61"/>
      <c r="E242" s="61"/>
      <c r="F242" s="55">
        <f t="shared" si="36"/>
        <v>0</v>
      </c>
      <c r="G242" s="61"/>
      <c r="H242" s="61"/>
      <c r="I242" s="55">
        <f t="shared" si="37"/>
        <v>0</v>
      </c>
      <c r="J242" s="55" t="str">
        <f t="shared" si="38"/>
        <v/>
      </c>
      <c r="K242" s="55">
        <f t="shared" si="39"/>
        <v>0</v>
      </c>
      <c r="L242" s="55">
        <f t="shared" si="40"/>
        <v>0</v>
      </c>
      <c r="M242" s="67">
        <f t="shared" si="41"/>
        <v>0</v>
      </c>
      <c r="N242" s="67">
        <f t="shared" si="42"/>
        <v>0</v>
      </c>
      <c r="O242" s="67">
        <f t="shared" si="43"/>
        <v>0</v>
      </c>
      <c r="P242" s="67">
        <f t="shared" si="44"/>
        <v>0</v>
      </c>
      <c r="Q242" s="68" t="str">
        <f t="shared" si="45"/>
        <v/>
      </c>
      <c r="R242" s="69" t="str">
        <f t="shared" si="46"/>
        <v>STOCKOUT</v>
      </c>
      <c r="S242" s="69" t="str">
        <f t="shared" si="47"/>
        <v>N/A</v>
      </c>
      <c r="T242" s="60"/>
    </row>
    <row r="243" spans="1:20" ht="16.5" customHeight="1" x14ac:dyDescent="0.35">
      <c r="A243" s="60" t="s">
        <v>355</v>
      </c>
      <c r="B243" s="60" t="s">
        <v>96</v>
      </c>
      <c r="C243" s="61">
        <v>200</v>
      </c>
      <c r="D243" s="61">
        <v>100</v>
      </c>
      <c r="E243" s="61">
        <v>38</v>
      </c>
      <c r="F243" s="53">
        <f t="shared" si="36"/>
        <v>97</v>
      </c>
      <c r="G243" s="61">
        <v>41</v>
      </c>
      <c r="H243" s="61"/>
      <c r="I243" s="53">
        <f t="shared" si="37"/>
        <v>8200</v>
      </c>
      <c r="J243" s="53" t="str">
        <f t="shared" si="38"/>
        <v/>
      </c>
      <c r="K243" s="53">
        <f t="shared" si="39"/>
        <v>26</v>
      </c>
      <c r="L243" s="53">
        <f t="shared" si="40"/>
        <v>19400</v>
      </c>
      <c r="M243" s="64">
        <f t="shared" si="41"/>
        <v>41</v>
      </c>
      <c r="N243" s="64">
        <f t="shared" si="42"/>
        <v>20.5</v>
      </c>
      <c r="O243" s="64">
        <f t="shared" si="43"/>
        <v>123</v>
      </c>
      <c r="P243" s="64">
        <f t="shared" si="44"/>
        <v>41</v>
      </c>
      <c r="Q243" s="65">
        <f t="shared" si="45"/>
        <v>2.4</v>
      </c>
      <c r="R243" s="66" t="str">
        <f t="shared" si="46"/>
        <v>ADEQUATE</v>
      </c>
      <c r="S243" s="66" t="str">
        <f t="shared" si="47"/>
        <v>N/A</v>
      </c>
      <c r="T243" s="60"/>
    </row>
    <row r="244" spans="1:20" ht="16.5" customHeight="1" x14ac:dyDescent="0.35">
      <c r="A244" s="60" t="s">
        <v>356</v>
      </c>
      <c r="B244" s="60" t="s">
        <v>94</v>
      </c>
      <c r="C244" s="61">
        <v>30</v>
      </c>
      <c r="D244" s="61">
        <v>200</v>
      </c>
      <c r="E244" s="61">
        <v>70</v>
      </c>
      <c r="F244" s="55">
        <f t="shared" si="36"/>
        <v>270</v>
      </c>
      <c r="G244" s="61">
        <v>0</v>
      </c>
      <c r="H244" s="61"/>
      <c r="I244" s="55">
        <f t="shared" si="37"/>
        <v>0</v>
      </c>
      <c r="J244" s="55" t="str">
        <f t="shared" si="38"/>
        <v/>
      </c>
      <c r="K244" s="55">
        <f t="shared" si="39"/>
        <v>0</v>
      </c>
      <c r="L244" s="55">
        <f t="shared" si="40"/>
        <v>8100</v>
      </c>
      <c r="M244" s="67">
        <f t="shared" si="41"/>
        <v>0</v>
      </c>
      <c r="N244" s="67">
        <f t="shared" si="42"/>
        <v>0</v>
      </c>
      <c r="O244" s="67">
        <f t="shared" si="43"/>
        <v>0</v>
      </c>
      <c r="P244" s="67">
        <f t="shared" si="44"/>
        <v>0</v>
      </c>
      <c r="Q244" s="68" t="str">
        <f t="shared" si="45"/>
        <v/>
      </c>
      <c r="R244" s="69" t="str">
        <f t="shared" si="46"/>
        <v>OVERSTOCK</v>
      </c>
      <c r="S244" s="69" t="str">
        <f t="shared" si="47"/>
        <v>N/A</v>
      </c>
      <c r="T244" s="60"/>
    </row>
    <row r="245" spans="1:20" ht="16.5" customHeight="1" x14ac:dyDescent="0.35">
      <c r="A245" s="60" t="s">
        <v>357</v>
      </c>
      <c r="B245" s="60" t="s">
        <v>96</v>
      </c>
      <c r="C245" s="61">
        <v>500</v>
      </c>
      <c r="D245" s="61"/>
      <c r="E245" s="61"/>
      <c r="F245" s="53">
        <f t="shared" si="36"/>
        <v>0</v>
      </c>
      <c r="G245" s="61"/>
      <c r="H245" s="61"/>
      <c r="I245" s="53">
        <f t="shared" si="37"/>
        <v>0</v>
      </c>
      <c r="J245" s="53" t="str">
        <f t="shared" si="38"/>
        <v/>
      </c>
      <c r="K245" s="53">
        <f t="shared" si="39"/>
        <v>0</v>
      </c>
      <c r="L245" s="53">
        <f t="shared" si="40"/>
        <v>0</v>
      </c>
      <c r="M245" s="64">
        <f t="shared" si="41"/>
        <v>0</v>
      </c>
      <c r="N245" s="64">
        <f t="shared" si="42"/>
        <v>0</v>
      </c>
      <c r="O245" s="64">
        <f t="shared" si="43"/>
        <v>0</v>
      </c>
      <c r="P245" s="64">
        <f t="shared" si="44"/>
        <v>0</v>
      </c>
      <c r="Q245" s="65" t="str">
        <f t="shared" si="45"/>
        <v/>
      </c>
      <c r="R245" s="66" t="str">
        <f t="shared" si="46"/>
        <v>STOCKOUT</v>
      </c>
      <c r="S245" s="66" t="str">
        <f t="shared" si="47"/>
        <v>N/A</v>
      </c>
      <c r="T245" s="60"/>
    </row>
    <row r="246" spans="1:20" ht="16.5" customHeight="1" x14ac:dyDescent="0.35">
      <c r="A246" s="60" t="s">
        <v>358</v>
      </c>
      <c r="B246" s="60" t="s">
        <v>96</v>
      </c>
      <c r="C246" s="61">
        <v>500</v>
      </c>
      <c r="D246" s="61"/>
      <c r="E246" s="61"/>
      <c r="F246" s="55">
        <f t="shared" si="36"/>
        <v>0</v>
      </c>
      <c r="G246" s="61"/>
      <c r="H246" s="61"/>
      <c r="I246" s="55">
        <f t="shared" si="37"/>
        <v>0</v>
      </c>
      <c r="J246" s="55" t="str">
        <f t="shared" si="38"/>
        <v/>
      </c>
      <c r="K246" s="55">
        <f t="shared" si="39"/>
        <v>0</v>
      </c>
      <c r="L246" s="55">
        <f t="shared" si="40"/>
        <v>0</v>
      </c>
      <c r="M246" s="67">
        <f t="shared" si="41"/>
        <v>0</v>
      </c>
      <c r="N246" s="67">
        <f t="shared" si="42"/>
        <v>0</v>
      </c>
      <c r="O246" s="67">
        <f t="shared" si="43"/>
        <v>0</v>
      </c>
      <c r="P246" s="67">
        <f t="shared" si="44"/>
        <v>0</v>
      </c>
      <c r="Q246" s="68" t="str">
        <f t="shared" si="45"/>
        <v/>
      </c>
      <c r="R246" s="69" t="str">
        <f t="shared" si="46"/>
        <v>STOCKOUT</v>
      </c>
      <c r="S246" s="69" t="str">
        <f t="shared" si="47"/>
        <v>N/A</v>
      </c>
      <c r="T246" s="60"/>
    </row>
    <row r="247" spans="1:20" ht="16.5" customHeight="1" x14ac:dyDescent="0.35">
      <c r="A247" s="60" t="s">
        <v>359</v>
      </c>
      <c r="B247" s="60" t="s">
        <v>335</v>
      </c>
      <c r="C247" s="61">
        <v>150</v>
      </c>
      <c r="D247" s="61"/>
      <c r="E247" s="61"/>
      <c r="F247" s="53">
        <f t="shared" si="36"/>
        <v>0</v>
      </c>
      <c r="G247" s="61"/>
      <c r="H247" s="61"/>
      <c r="I247" s="53">
        <f t="shared" si="37"/>
        <v>0</v>
      </c>
      <c r="J247" s="53" t="str">
        <f t="shared" si="38"/>
        <v/>
      </c>
      <c r="K247" s="53">
        <f t="shared" si="39"/>
        <v>0</v>
      </c>
      <c r="L247" s="53">
        <f t="shared" si="40"/>
        <v>0</v>
      </c>
      <c r="M247" s="64">
        <f t="shared" si="41"/>
        <v>0</v>
      </c>
      <c r="N247" s="64">
        <f t="shared" si="42"/>
        <v>0</v>
      </c>
      <c r="O247" s="64">
        <f t="shared" si="43"/>
        <v>0</v>
      </c>
      <c r="P247" s="64">
        <f t="shared" si="44"/>
        <v>0</v>
      </c>
      <c r="Q247" s="65" t="str">
        <f t="shared" si="45"/>
        <v/>
      </c>
      <c r="R247" s="66" t="str">
        <f t="shared" si="46"/>
        <v>STOCKOUT</v>
      </c>
      <c r="S247" s="66" t="str">
        <f t="shared" si="47"/>
        <v>N/A</v>
      </c>
      <c r="T247" s="60"/>
    </row>
    <row r="248" spans="1:20" ht="16.5" customHeight="1" x14ac:dyDescent="0.35">
      <c r="A248" s="60" t="s">
        <v>396</v>
      </c>
      <c r="B248" s="60" t="s">
        <v>335</v>
      </c>
      <c r="C248" s="61">
        <v>150</v>
      </c>
      <c r="D248" s="61">
        <v>150</v>
      </c>
      <c r="E248" s="61"/>
      <c r="F248" s="55">
        <f t="shared" si="36"/>
        <v>20</v>
      </c>
      <c r="G248" s="61">
        <v>130</v>
      </c>
      <c r="H248" s="61">
        <v>1000000</v>
      </c>
      <c r="I248" s="55">
        <f t="shared" si="37"/>
        <v>19500</v>
      </c>
      <c r="J248" s="55">
        <f t="shared" si="38"/>
        <v>980500</v>
      </c>
      <c r="K248" s="55">
        <f t="shared" si="39"/>
        <v>370</v>
      </c>
      <c r="L248" s="55">
        <f t="shared" si="40"/>
        <v>3000</v>
      </c>
      <c r="M248" s="67">
        <f t="shared" si="41"/>
        <v>130</v>
      </c>
      <c r="N248" s="67">
        <f t="shared" si="42"/>
        <v>65</v>
      </c>
      <c r="O248" s="67">
        <f t="shared" si="43"/>
        <v>390</v>
      </c>
      <c r="P248" s="67">
        <f t="shared" si="44"/>
        <v>130</v>
      </c>
      <c r="Q248" s="68">
        <f t="shared" si="45"/>
        <v>0.2</v>
      </c>
      <c r="R248" s="69" t="str">
        <f t="shared" si="46"/>
        <v>LOW STOCK</v>
      </c>
      <c r="S248" s="69" t="str">
        <f t="shared" si="47"/>
        <v>BALANCED</v>
      </c>
      <c r="T248" s="60"/>
    </row>
    <row r="249" spans="1:20" ht="16.5" customHeight="1" x14ac:dyDescent="0.35">
      <c r="A249" s="60"/>
      <c r="B249" s="60"/>
      <c r="C249" s="61"/>
      <c r="D249" s="61"/>
      <c r="E249" s="61"/>
      <c r="F249" s="53" t="str">
        <f t="shared" si="36"/>
        <v/>
      </c>
      <c r="G249" s="61"/>
      <c r="H249" s="61"/>
      <c r="I249" s="53">
        <f t="shared" si="37"/>
        <v>0</v>
      </c>
      <c r="J249" s="53" t="str">
        <f t="shared" si="38"/>
        <v/>
      </c>
      <c r="K249" s="53">
        <f t="shared" si="39"/>
        <v>0</v>
      </c>
      <c r="L249" s="53">
        <f t="shared" si="40"/>
        <v>0</v>
      </c>
      <c r="M249" s="64">
        <f t="shared" si="41"/>
        <v>0</v>
      </c>
      <c r="N249" s="64">
        <f t="shared" si="42"/>
        <v>0</v>
      </c>
      <c r="O249" s="64">
        <f t="shared" si="43"/>
        <v>0</v>
      </c>
      <c r="P249" s="64">
        <f t="shared" si="44"/>
        <v>0</v>
      </c>
      <c r="Q249" s="65" t="str">
        <f t="shared" si="45"/>
        <v/>
      </c>
      <c r="R249" s="66" t="str">
        <f t="shared" si="46"/>
        <v/>
      </c>
      <c r="S249" s="66" t="str">
        <f t="shared" si="47"/>
        <v>N/A</v>
      </c>
      <c r="T249" s="60"/>
    </row>
    <row r="250" spans="1:20" ht="16.5" customHeight="1" x14ac:dyDescent="0.35">
      <c r="A250" s="60"/>
      <c r="B250" s="60"/>
      <c r="C250" s="61"/>
      <c r="D250" s="61"/>
      <c r="E250" s="61"/>
      <c r="F250" s="55" t="str">
        <f t="shared" si="36"/>
        <v/>
      </c>
      <c r="G250" s="61"/>
      <c r="H250" s="61"/>
      <c r="I250" s="55">
        <f t="shared" si="37"/>
        <v>0</v>
      </c>
      <c r="J250" s="55" t="str">
        <f t="shared" si="38"/>
        <v/>
      </c>
      <c r="K250" s="55">
        <f t="shared" si="39"/>
        <v>0</v>
      </c>
      <c r="L250" s="55">
        <f t="shared" si="40"/>
        <v>0</v>
      </c>
      <c r="M250" s="67">
        <f t="shared" si="41"/>
        <v>0</v>
      </c>
      <c r="N250" s="67">
        <f t="shared" si="42"/>
        <v>0</v>
      </c>
      <c r="O250" s="67">
        <f t="shared" si="43"/>
        <v>0</v>
      </c>
      <c r="P250" s="67">
        <f t="shared" si="44"/>
        <v>0</v>
      </c>
      <c r="Q250" s="68" t="str">
        <f t="shared" si="45"/>
        <v/>
      </c>
      <c r="R250" s="69" t="str">
        <f t="shared" si="46"/>
        <v/>
      </c>
      <c r="S250" s="69" t="str">
        <f t="shared" si="47"/>
        <v>N/A</v>
      </c>
      <c r="T250" s="60"/>
    </row>
    <row r="251" spans="1:20" ht="16.5" customHeight="1" x14ac:dyDescent="0.35">
      <c r="A251" s="60"/>
      <c r="B251" s="60"/>
      <c r="C251" s="61"/>
      <c r="D251" s="61"/>
      <c r="E251" s="61"/>
      <c r="F251" s="53" t="str">
        <f t="shared" si="36"/>
        <v/>
      </c>
      <c r="G251" s="61"/>
      <c r="H251" s="61"/>
      <c r="I251" s="53">
        <f t="shared" si="37"/>
        <v>0</v>
      </c>
      <c r="J251" s="53" t="str">
        <f t="shared" si="38"/>
        <v/>
      </c>
      <c r="K251" s="53">
        <f t="shared" si="39"/>
        <v>0</v>
      </c>
      <c r="L251" s="53">
        <f t="shared" si="40"/>
        <v>0</v>
      </c>
      <c r="M251" s="64">
        <f t="shared" si="41"/>
        <v>0</v>
      </c>
      <c r="N251" s="64">
        <f t="shared" si="42"/>
        <v>0</v>
      </c>
      <c r="O251" s="64">
        <f t="shared" si="43"/>
        <v>0</v>
      </c>
      <c r="P251" s="64">
        <f t="shared" si="44"/>
        <v>0</v>
      </c>
      <c r="Q251" s="65" t="str">
        <f t="shared" si="45"/>
        <v/>
      </c>
      <c r="R251" s="66" t="str">
        <f t="shared" si="46"/>
        <v/>
      </c>
      <c r="S251" s="66" t="str">
        <f t="shared" si="47"/>
        <v>N/A</v>
      </c>
      <c r="T251" s="60"/>
    </row>
    <row r="252" spans="1:20" ht="16.5" customHeight="1" x14ac:dyDescent="0.35">
      <c r="A252" s="60"/>
      <c r="B252" s="60"/>
      <c r="C252" s="61"/>
      <c r="D252" s="61"/>
      <c r="E252" s="61"/>
      <c r="F252" s="55" t="str">
        <f t="shared" si="36"/>
        <v/>
      </c>
      <c r="G252" s="61"/>
      <c r="H252" s="61"/>
      <c r="I252" s="55">
        <f t="shared" si="37"/>
        <v>0</v>
      </c>
      <c r="J252" s="55" t="str">
        <f t="shared" si="38"/>
        <v/>
      </c>
      <c r="K252" s="55">
        <f t="shared" si="39"/>
        <v>0</v>
      </c>
      <c r="L252" s="55">
        <f t="shared" si="40"/>
        <v>0</v>
      </c>
      <c r="M252" s="67">
        <f t="shared" si="41"/>
        <v>0</v>
      </c>
      <c r="N252" s="67">
        <f t="shared" si="42"/>
        <v>0</v>
      </c>
      <c r="O252" s="67">
        <f t="shared" si="43"/>
        <v>0</v>
      </c>
      <c r="P252" s="67">
        <f t="shared" si="44"/>
        <v>0</v>
      </c>
      <c r="Q252" s="68" t="str">
        <f t="shared" si="45"/>
        <v/>
      </c>
      <c r="R252" s="69" t="str">
        <f t="shared" si="46"/>
        <v/>
      </c>
      <c r="S252" s="69" t="str">
        <f t="shared" si="47"/>
        <v>N/A</v>
      </c>
      <c r="T252" s="60"/>
    </row>
    <row r="253" spans="1:20" ht="16.5" customHeight="1" x14ac:dyDescent="0.35">
      <c r="A253" s="60"/>
      <c r="B253" s="60"/>
      <c r="C253" s="61"/>
      <c r="D253" s="61"/>
      <c r="E253" s="61"/>
      <c r="F253" s="53" t="str">
        <f t="shared" si="36"/>
        <v/>
      </c>
      <c r="G253" s="61"/>
      <c r="H253" s="61"/>
      <c r="I253" s="53">
        <f t="shared" si="37"/>
        <v>0</v>
      </c>
      <c r="J253" s="53" t="str">
        <f t="shared" si="38"/>
        <v/>
      </c>
      <c r="K253" s="53">
        <f t="shared" si="39"/>
        <v>0</v>
      </c>
      <c r="L253" s="53">
        <f t="shared" si="40"/>
        <v>0</v>
      </c>
      <c r="M253" s="64">
        <f t="shared" si="41"/>
        <v>0</v>
      </c>
      <c r="N253" s="64">
        <f t="shared" si="42"/>
        <v>0</v>
      </c>
      <c r="O253" s="64">
        <f t="shared" si="43"/>
        <v>0</v>
      </c>
      <c r="P253" s="64">
        <f t="shared" si="44"/>
        <v>0</v>
      </c>
      <c r="Q253" s="65" t="str">
        <f t="shared" si="45"/>
        <v/>
      </c>
      <c r="R253" s="66" t="str">
        <f t="shared" si="46"/>
        <v/>
      </c>
      <c r="S253" s="66" t="str">
        <f t="shared" si="47"/>
        <v>N/A</v>
      </c>
      <c r="T253" s="60"/>
    </row>
    <row r="254" spans="1:20" ht="16.5" customHeight="1" x14ac:dyDescent="0.35">
      <c r="A254" s="60"/>
      <c r="B254" s="60"/>
      <c r="C254" s="61"/>
      <c r="D254" s="61"/>
      <c r="E254" s="61"/>
      <c r="F254" s="55" t="str">
        <f t="shared" si="36"/>
        <v/>
      </c>
      <c r="G254" s="61"/>
      <c r="H254" s="61"/>
      <c r="I254" s="55">
        <f t="shared" si="37"/>
        <v>0</v>
      </c>
      <c r="J254" s="55" t="str">
        <f t="shared" si="38"/>
        <v/>
      </c>
      <c r="K254" s="55">
        <f t="shared" si="39"/>
        <v>0</v>
      </c>
      <c r="L254" s="55">
        <f t="shared" si="40"/>
        <v>0</v>
      </c>
      <c r="M254" s="67">
        <f t="shared" si="41"/>
        <v>0</v>
      </c>
      <c r="N254" s="67">
        <f t="shared" si="42"/>
        <v>0</v>
      </c>
      <c r="O254" s="67">
        <f t="shared" si="43"/>
        <v>0</v>
      </c>
      <c r="P254" s="67">
        <f t="shared" si="44"/>
        <v>0</v>
      </c>
      <c r="Q254" s="68" t="str">
        <f t="shared" si="45"/>
        <v/>
      </c>
      <c r="R254" s="69" t="str">
        <f t="shared" si="46"/>
        <v/>
      </c>
      <c r="S254" s="69" t="str">
        <f t="shared" si="47"/>
        <v>N/A</v>
      </c>
      <c r="T254" s="60"/>
    </row>
    <row r="255" spans="1:20" ht="16.5" customHeight="1" x14ac:dyDescent="0.35">
      <c r="A255" s="60"/>
      <c r="B255" s="60"/>
      <c r="C255" s="61"/>
      <c r="D255" s="61"/>
      <c r="E255" s="61"/>
      <c r="F255" s="53" t="str">
        <f t="shared" si="36"/>
        <v/>
      </c>
      <c r="G255" s="61"/>
      <c r="H255" s="61"/>
      <c r="I255" s="53">
        <f t="shared" si="37"/>
        <v>0</v>
      </c>
      <c r="J255" s="53" t="str">
        <f t="shared" si="38"/>
        <v/>
      </c>
      <c r="K255" s="53">
        <f t="shared" si="39"/>
        <v>0</v>
      </c>
      <c r="L255" s="53">
        <f t="shared" si="40"/>
        <v>0</v>
      </c>
      <c r="M255" s="64">
        <f t="shared" si="41"/>
        <v>0</v>
      </c>
      <c r="N255" s="64">
        <f t="shared" si="42"/>
        <v>0</v>
      </c>
      <c r="O255" s="64">
        <f t="shared" si="43"/>
        <v>0</v>
      </c>
      <c r="P255" s="64">
        <f t="shared" si="44"/>
        <v>0</v>
      </c>
      <c r="Q255" s="65" t="str">
        <f t="shared" si="45"/>
        <v/>
      </c>
      <c r="R255" s="66" t="str">
        <f t="shared" si="46"/>
        <v/>
      </c>
      <c r="S255" s="66" t="str">
        <f t="shared" si="47"/>
        <v>N/A</v>
      </c>
      <c r="T255" s="60"/>
    </row>
    <row r="256" spans="1:20" ht="16.5" customHeight="1" x14ac:dyDescent="0.35">
      <c r="A256" s="60"/>
      <c r="B256" s="60"/>
      <c r="C256" s="61"/>
      <c r="D256" s="61"/>
      <c r="E256" s="61"/>
      <c r="F256" s="55" t="str">
        <f t="shared" si="36"/>
        <v/>
      </c>
      <c r="G256" s="61"/>
      <c r="H256" s="61"/>
      <c r="I256" s="55">
        <f t="shared" si="37"/>
        <v>0</v>
      </c>
      <c r="J256" s="55" t="str">
        <f t="shared" si="38"/>
        <v/>
      </c>
      <c r="K256" s="55">
        <f t="shared" si="39"/>
        <v>0</v>
      </c>
      <c r="L256" s="55">
        <f t="shared" si="40"/>
        <v>0</v>
      </c>
      <c r="M256" s="67">
        <f t="shared" si="41"/>
        <v>0</v>
      </c>
      <c r="N256" s="67">
        <f t="shared" si="42"/>
        <v>0</v>
      </c>
      <c r="O256" s="67">
        <f t="shared" si="43"/>
        <v>0</v>
      </c>
      <c r="P256" s="67">
        <f t="shared" si="44"/>
        <v>0</v>
      </c>
      <c r="Q256" s="68" t="str">
        <f t="shared" si="45"/>
        <v/>
      </c>
      <c r="R256" s="69" t="str">
        <f t="shared" si="46"/>
        <v/>
      </c>
      <c r="S256" s="69" t="str">
        <f t="shared" si="47"/>
        <v>N/A</v>
      </c>
      <c r="T256" s="60"/>
    </row>
    <row r="257" spans="1:20" ht="16.5" customHeight="1" x14ac:dyDescent="0.35">
      <c r="A257" s="60"/>
      <c r="B257" s="60"/>
      <c r="C257" s="61"/>
      <c r="D257" s="61"/>
      <c r="E257" s="61"/>
      <c r="F257" s="53" t="str">
        <f t="shared" si="36"/>
        <v/>
      </c>
      <c r="G257" s="61"/>
      <c r="H257" s="61"/>
      <c r="I257" s="53">
        <f t="shared" si="37"/>
        <v>0</v>
      </c>
      <c r="J257" s="53" t="str">
        <f t="shared" si="38"/>
        <v/>
      </c>
      <c r="K257" s="53">
        <f t="shared" si="39"/>
        <v>0</v>
      </c>
      <c r="L257" s="53">
        <f t="shared" si="40"/>
        <v>0</v>
      </c>
      <c r="M257" s="64">
        <f t="shared" si="41"/>
        <v>0</v>
      </c>
      <c r="N257" s="64">
        <f t="shared" si="42"/>
        <v>0</v>
      </c>
      <c r="O257" s="64">
        <f t="shared" si="43"/>
        <v>0</v>
      </c>
      <c r="P257" s="64">
        <f t="shared" si="44"/>
        <v>0</v>
      </c>
      <c r="Q257" s="65" t="str">
        <f t="shared" si="45"/>
        <v/>
      </c>
      <c r="R257" s="66" t="str">
        <f t="shared" si="46"/>
        <v/>
      </c>
      <c r="S257" s="66" t="str">
        <f t="shared" si="47"/>
        <v>N/A</v>
      </c>
      <c r="T257" s="60"/>
    </row>
    <row r="258" spans="1:20" ht="16.5" customHeight="1" x14ac:dyDescent="0.35">
      <c r="A258" s="60"/>
      <c r="B258" s="60"/>
      <c r="C258" s="61"/>
      <c r="D258" s="61"/>
      <c r="E258" s="61"/>
      <c r="F258" s="55" t="str">
        <f t="shared" si="36"/>
        <v/>
      </c>
      <c r="G258" s="61"/>
      <c r="H258" s="61"/>
      <c r="I258" s="55">
        <f t="shared" si="37"/>
        <v>0</v>
      </c>
      <c r="J258" s="55" t="str">
        <f t="shared" si="38"/>
        <v/>
      </c>
      <c r="K258" s="55">
        <f t="shared" si="39"/>
        <v>0</v>
      </c>
      <c r="L258" s="55">
        <f t="shared" si="40"/>
        <v>0</v>
      </c>
      <c r="M258" s="67">
        <f t="shared" si="41"/>
        <v>0</v>
      </c>
      <c r="N258" s="67">
        <f t="shared" si="42"/>
        <v>0</v>
      </c>
      <c r="O258" s="67">
        <f t="shared" si="43"/>
        <v>0</v>
      </c>
      <c r="P258" s="67">
        <f t="shared" si="44"/>
        <v>0</v>
      </c>
      <c r="Q258" s="68" t="str">
        <f t="shared" si="45"/>
        <v/>
      </c>
      <c r="R258" s="69" t="str">
        <f t="shared" si="46"/>
        <v/>
      </c>
      <c r="S258" s="69" t="str">
        <f t="shared" si="47"/>
        <v>N/A</v>
      </c>
      <c r="T258" s="60"/>
    </row>
    <row r="259" spans="1:20" ht="16.5" customHeight="1" x14ac:dyDescent="0.35">
      <c r="A259" s="60"/>
      <c r="B259" s="60"/>
      <c r="C259" s="61"/>
      <c r="D259" s="61"/>
      <c r="E259" s="61"/>
      <c r="F259" s="53" t="str">
        <f t="shared" ref="F259:F322" si="48">IF(A259="","",D259+IF(ISNUMBER(E259),E259,0)-IF(ISNUMBER(G259),G259,0))</f>
        <v/>
      </c>
      <c r="G259" s="61"/>
      <c r="H259" s="61"/>
      <c r="I259" s="53">
        <f t="shared" ref="I259:I302" si="49">IF(AND(ISNUMBER(G259),ISNUMBER(C259)),G259*C259,0)</f>
        <v>0</v>
      </c>
      <c r="J259" s="53" t="str">
        <f t="shared" ref="J259:J322" si="50">IF(AND(ISNUMBER(G259),ISNUMBER(H259)),H259-I259,"")</f>
        <v/>
      </c>
      <c r="K259" s="53">
        <f t="shared" ref="K259:K302" si="51">IF(OR(A259="",M259=0),0,MAX(O259-F259,0))</f>
        <v>0</v>
      </c>
      <c r="L259" s="53">
        <f t="shared" ref="L259:L302" si="52">IF(AND(ISNUMBER(C259),ISNUMBER(F259)),F259*C259,0)</f>
        <v>0</v>
      </c>
      <c r="M259" s="64">
        <f t="shared" ref="M259:M302" si="53">IF(ISNUMBER(G259),G259,0)</f>
        <v>0</v>
      </c>
      <c r="N259" s="64">
        <f t="shared" ref="N259:N322" si="54">IF(M259=0,0,M259*Lead_Time_Months)</f>
        <v>0</v>
      </c>
      <c r="O259" s="64">
        <f t="shared" ref="O259:O302" si="55">IF(M259=0,0,M259*Max_Stock_Months)</f>
        <v>0</v>
      </c>
      <c r="P259" s="64">
        <f t="shared" ref="P259:P302" si="56">IF(M259=0,0,M259*Security_Stock_Months)</f>
        <v>0</v>
      </c>
      <c r="Q259" s="65" t="str">
        <f t="shared" ref="Q259:Q302" si="57">IF(OR(A259="",M259=0,F259&lt;=0),"",ROUND(F259/M259,1))</f>
        <v/>
      </c>
      <c r="R259" s="66" t="str">
        <f t="shared" ref="R259:R302" si="58">IF(A259="","",IF(F259&lt;=0,"STOCKOUT",IF(F259&lt;=P259,"LOW STOCK",IF(F259&gt;O259,"OVERSTOCK","ADEQUATE"))))</f>
        <v/>
      </c>
      <c r="S259" s="66" t="str">
        <f t="shared" ref="S259:S302" si="59">IF(AND(ISNUMBER(G259),ISNUMBER(H259)),IF(J259&gt;=0,"BALANCED","DEFICIT"),"N/A")</f>
        <v>N/A</v>
      </c>
      <c r="T259" s="60"/>
    </row>
    <row r="260" spans="1:20" ht="16.5" customHeight="1" x14ac:dyDescent="0.35">
      <c r="A260" s="60"/>
      <c r="B260" s="60"/>
      <c r="C260" s="61"/>
      <c r="D260" s="61"/>
      <c r="E260" s="61"/>
      <c r="F260" s="55" t="str">
        <f t="shared" si="48"/>
        <v/>
      </c>
      <c r="G260" s="61"/>
      <c r="H260" s="61"/>
      <c r="I260" s="55">
        <f t="shared" si="49"/>
        <v>0</v>
      </c>
      <c r="J260" s="55" t="str">
        <f t="shared" si="50"/>
        <v/>
      </c>
      <c r="K260" s="55">
        <f t="shared" si="51"/>
        <v>0</v>
      </c>
      <c r="L260" s="55">
        <f t="shared" si="52"/>
        <v>0</v>
      </c>
      <c r="M260" s="67">
        <f t="shared" si="53"/>
        <v>0</v>
      </c>
      <c r="N260" s="67">
        <f t="shared" si="54"/>
        <v>0</v>
      </c>
      <c r="O260" s="67">
        <f t="shared" si="55"/>
        <v>0</v>
      </c>
      <c r="P260" s="67">
        <f t="shared" si="56"/>
        <v>0</v>
      </c>
      <c r="Q260" s="68" t="str">
        <f t="shared" si="57"/>
        <v/>
      </c>
      <c r="R260" s="69" t="str">
        <f t="shared" si="58"/>
        <v/>
      </c>
      <c r="S260" s="69" t="str">
        <f t="shared" si="59"/>
        <v>N/A</v>
      </c>
      <c r="T260" s="60"/>
    </row>
    <row r="261" spans="1:20" ht="16.5" customHeight="1" x14ac:dyDescent="0.35">
      <c r="A261" s="60"/>
      <c r="B261" s="60"/>
      <c r="C261" s="61"/>
      <c r="D261" s="61"/>
      <c r="E261" s="61"/>
      <c r="F261" s="53" t="str">
        <f t="shared" si="48"/>
        <v/>
      </c>
      <c r="G261" s="61"/>
      <c r="H261" s="61"/>
      <c r="I261" s="53">
        <f t="shared" si="49"/>
        <v>0</v>
      </c>
      <c r="J261" s="53" t="str">
        <f t="shared" si="50"/>
        <v/>
      </c>
      <c r="K261" s="53">
        <f t="shared" si="51"/>
        <v>0</v>
      </c>
      <c r="L261" s="53">
        <f t="shared" si="52"/>
        <v>0</v>
      </c>
      <c r="M261" s="64">
        <f t="shared" si="53"/>
        <v>0</v>
      </c>
      <c r="N261" s="64">
        <f t="shared" si="54"/>
        <v>0</v>
      </c>
      <c r="O261" s="64">
        <f t="shared" si="55"/>
        <v>0</v>
      </c>
      <c r="P261" s="64">
        <f t="shared" si="56"/>
        <v>0</v>
      </c>
      <c r="Q261" s="65" t="str">
        <f t="shared" si="57"/>
        <v/>
      </c>
      <c r="R261" s="66" t="str">
        <f t="shared" si="58"/>
        <v/>
      </c>
      <c r="S261" s="66" t="str">
        <f t="shared" si="59"/>
        <v>N/A</v>
      </c>
      <c r="T261" s="60"/>
    </row>
    <row r="262" spans="1:20" ht="16.5" customHeight="1" x14ac:dyDescent="0.35">
      <c r="A262" s="60"/>
      <c r="B262" s="60"/>
      <c r="C262" s="61"/>
      <c r="D262" s="61"/>
      <c r="E262" s="61"/>
      <c r="F262" s="55" t="str">
        <f t="shared" si="48"/>
        <v/>
      </c>
      <c r="G262" s="61"/>
      <c r="H262" s="61"/>
      <c r="I262" s="55">
        <f t="shared" si="49"/>
        <v>0</v>
      </c>
      <c r="J262" s="55" t="str">
        <f t="shared" si="50"/>
        <v/>
      </c>
      <c r="K262" s="55">
        <f t="shared" si="51"/>
        <v>0</v>
      </c>
      <c r="L262" s="55">
        <f t="shared" si="52"/>
        <v>0</v>
      </c>
      <c r="M262" s="67">
        <f t="shared" si="53"/>
        <v>0</v>
      </c>
      <c r="N262" s="67">
        <f t="shared" si="54"/>
        <v>0</v>
      </c>
      <c r="O262" s="67">
        <f t="shared" si="55"/>
        <v>0</v>
      </c>
      <c r="P262" s="67">
        <f t="shared" si="56"/>
        <v>0</v>
      </c>
      <c r="Q262" s="68" t="str">
        <f t="shared" si="57"/>
        <v/>
      </c>
      <c r="R262" s="69" t="str">
        <f t="shared" si="58"/>
        <v/>
      </c>
      <c r="S262" s="69" t="str">
        <f t="shared" si="59"/>
        <v>N/A</v>
      </c>
      <c r="T262" s="60"/>
    </row>
    <row r="263" spans="1:20" ht="16.5" customHeight="1" x14ac:dyDescent="0.35">
      <c r="A263" s="60"/>
      <c r="B263" s="60"/>
      <c r="C263" s="61"/>
      <c r="D263" s="61"/>
      <c r="E263" s="61"/>
      <c r="F263" s="53" t="str">
        <f t="shared" si="48"/>
        <v/>
      </c>
      <c r="G263" s="61"/>
      <c r="H263" s="61"/>
      <c r="I263" s="53">
        <f t="shared" si="49"/>
        <v>0</v>
      </c>
      <c r="J263" s="53" t="str">
        <f t="shared" si="50"/>
        <v/>
      </c>
      <c r="K263" s="53">
        <f t="shared" si="51"/>
        <v>0</v>
      </c>
      <c r="L263" s="53">
        <f t="shared" si="52"/>
        <v>0</v>
      </c>
      <c r="M263" s="64">
        <f t="shared" si="53"/>
        <v>0</v>
      </c>
      <c r="N263" s="64">
        <f t="shared" si="54"/>
        <v>0</v>
      </c>
      <c r="O263" s="64">
        <f t="shared" si="55"/>
        <v>0</v>
      </c>
      <c r="P263" s="64">
        <f t="shared" si="56"/>
        <v>0</v>
      </c>
      <c r="Q263" s="65" t="str">
        <f t="shared" si="57"/>
        <v/>
      </c>
      <c r="R263" s="66" t="str">
        <f t="shared" si="58"/>
        <v/>
      </c>
      <c r="S263" s="66" t="str">
        <f t="shared" si="59"/>
        <v>N/A</v>
      </c>
      <c r="T263" s="60"/>
    </row>
    <row r="264" spans="1:20" ht="16.5" customHeight="1" x14ac:dyDescent="0.35">
      <c r="A264" s="60"/>
      <c r="B264" s="60"/>
      <c r="C264" s="61"/>
      <c r="D264" s="61"/>
      <c r="E264" s="61"/>
      <c r="F264" s="55" t="str">
        <f t="shared" si="48"/>
        <v/>
      </c>
      <c r="G264" s="61"/>
      <c r="H264" s="61"/>
      <c r="I264" s="55">
        <f t="shared" si="49"/>
        <v>0</v>
      </c>
      <c r="J264" s="55" t="str">
        <f t="shared" si="50"/>
        <v/>
      </c>
      <c r="K264" s="55">
        <f t="shared" si="51"/>
        <v>0</v>
      </c>
      <c r="L264" s="55">
        <f t="shared" si="52"/>
        <v>0</v>
      </c>
      <c r="M264" s="67">
        <f t="shared" si="53"/>
        <v>0</v>
      </c>
      <c r="N264" s="67">
        <f t="shared" si="54"/>
        <v>0</v>
      </c>
      <c r="O264" s="67">
        <f t="shared" si="55"/>
        <v>0</v>
      </c>
      <c r="P264" s="67">
        <f t="shared" si="56"/>
        <v>0</v>
      </c>
      <c r="Q264" s="68" t="str">
        <f t="shared" si="57"/>
        <v/>
      </c>
      <c r="R264" s="69" t="str">
        <f t="shared" si="58"/>
        <v/>
      </c>
      <c r="S264" s="69" t="str">
        <f t="shared" si="59"/>
        <v>N/A</v>
      </c>
      <c r="T264" s="60"/>
    </row>
    <row r="265" spans="1:20" ht="16.5" customHeight="1" x14ac:dyDescent="0.35">
      <c r="A265" s="60"/>
      <c r="B265" s="60"/>
      <c r="C265" s="61"/>
      <c r="D265" s="61"/>
      <c r="E265" s="61"/>
      <c r="F265" s="53" t="str">
        <f t="shared" si="48"/>
        <v/>
      </c>
      <c r="G265" s="61"/>
      <c r="H265" s="61"/>
      <c r="I265" s="53">
        <f t="shared" si="49"/>
        <v>0</v>
      </c>
      <c r="J265" s="53" t="str">
        <f t="shared" si="50"/>
        <v/>
      </c>
      <c r="K265" s="53">
        <f t="shared" si="51"/>
        <v>0</v>
      </c>
      <c r="L265" s="53">
        <f t="shared" si="52"/>
        <v>0</v>
      </c>
      <c r="M265" s="64">
        <f t="shared" si="53"/>
        <v>0</v>
      </c>
      <c r="N265" s="64">
        <f t="shared" si="54"/>
        <v>0</v>
      </c>
      <c r="O265" s="64">
        <f t="shared" si="55"/>
        <v>0</v>
      </c>
      <c r="P265" s="64">
        <f t="shared" si="56"/>
        <v>0</v>
      </c>
      <c r="Q265" s="65" t="str">
        <f t="shared" si="57"/>
        <v/>
      </c>
      <c r="R265" s="66" t="str">
        <f t="shared" si="58"/>
        <v/>
      </c>
      <c r="S265" s="66" t="str">
        <f t="shared" si="59"/>
        <v>N/A</v>
      </c>
      <c r="T265" s="60"/>
    </row>
    <row r="266" spans="1:20" ht="16.5" customHeight="1" x14ac:dyDescent="0.35">
      <c r="A266" s="60"/>
      <c r="B266" s="60"/>
      <c r="C266" s="61"/>
      <c r="D266" s="61"/>
      <c r="E266" s="61"/>
      <c r="F266" s="55" t="str">
        <f t="shared" si="48"/>
        <v/>
      </c>
      <c r="G266" s="61"/>
      <c r="H266" s="61"/>
      <c r="I266" s="55">
        <f t="shared" si="49"/>
        <v>0</v>
      </c>
      <c r="J266" s="55" t="str">
        <f t="shared" si="50"/>
        <v/>
      </c>
      <c r="K266" s="55">
        <f t="shared" si="51"/>
        <v>0</v>
      </c>
      <c r="L266" s="55">
        <f t="shared" si="52"/>
        <v>0</v>
      </c>
      <c r="M266" s="67">
        <f t="shared" si="53"/>
        <v>0</v>
      </c>
      <c r="N266" s="67">
        <f t="shared" si="54"/>
        <v>0</v>
      </c>
      <c r="O266" s="67">
        <f t="shared" si="55"/>
        <v>0</v>
      </c>
      <c r="P266" s="67">
        <f t="shared" si="56"/>
        <v>0</v>
      </c>
      <c r="Q266" s="68" t="str">
        <f t="shared" si="57"/>
        <v/>
      </c>
      <c r="R266" s="69" t="str">
        <f t="shared" si="58"/>
        <v/>
      </c>
      <c r="S266" s="69" t="str">
        <f t="shared" si="59"/>
        <v>N/A</v>
      </c>
      <c r="T266" s="60"/>
    </row>
    <row r="267" spans="1:20" ht="16.5" customHeight="1" x14ac:dyDescent="0.35">
      <c r="A267" s="60"/>
      <c r="B267" s="60"/>
      <c r="C267" s="61"/>
      <c r="D267" s="61"/>
      <c r="E267" s="61"/>
      <c r="F267" s="53" t="str">
        <f t="shared" si="48"/>
        <v/>
      </c>
      <c r="G267" s="61"/>
      <c r="H267" s="61"/>
      <c r="I267" s="53">
        <f t="shared" si="49"/>
        <v>0</v>
      </c>
      <c r="J267" s="53" t="str">
        <f t="shared" si="50"/>
        <v/>
      </c>
      <c r="K267" s="53">
        <f t="shared" si="51"/>
        <v>0</v>
      </c>
      <c r="L267" s="53">
        <f t="shared" si="52"/>
        <v>0</v>
      </c>
      <c r="M267" s="64">
        <f t="shared" si="53"/>
        <v>0</v>
      </c>
      <c r="N267" s="64">
        <f t="shared" si="54"/>
        <v>0</v>
      </c>
      <c r="O267" s="64">
        <f t="shared" si="55"/>
        <v>0</v>
      </c>
      <c r="P267" s="64">
        <f t="shared" si="56"/>
        <v>0</v>
      </c>
      <c r="Q267" s="65" t="str">
        <f t="shared" si="57"/>
        <v/>
      </c>
      <c r="R267" s="66" t="str">
        <f t="shared" si="58"/>
        <v/>
      </c>
      <c r="S267" s="66" t="str">
        <f t="shared" si="59"/>
        <v>N/A</v>
      </c>
      <c r="T267" s="60"/>
    </row>
    <row r="268" spans="1:20" ht="16.5" customHeight="1" x14ac:dyDescent="0.35">
      <c r="A268" s="60"/>
      <c r="B268" s="60"/>
      <c r="C268" s="61"/>
      <c r="D268" s="61"/>
      <c r="E268" s="61"/>
      <c r="F268" s="55" t="str">
        <f t="shared" si="48"/>
        <v/>
      </c>
      <c r="G268" s="61"/>
      <c r="H268" s="61"/>
      <c r="I268" s="55">
        <f t="shared" si="49"/>
        <v>0</v>
      </c>
      <c r="J268" s="55" t="str">
        <f t="shared" si="50"/>
        <v/>
      </c>
      <c r="K268" s="55">
        <f t="shared" si="51"/>
        <v>0</v>
      </c>
      <c r="L268" s="55">
        <f t="shared" si="52"/>
        <v>0</v>
      </c>
      <c r="M268" s="67">
        <f t="shared" si="53"/>
        <v>0</v>
      </c>
      <c r="N268" s="67">
        <f t="shared" si="54"/>
        <v>0</v>
      </c>
      <c r="O268" s="67">
        <f t="shared" si="55"/>
        <v>0</v>
      </c>
      <c r="P268" s="67">
        <f t="shared" si="56"/>
        <v>0</v>
      </c>
      <c r="Q268" s="68" t="str">
        <f t="shared" si="57"/>
        <v/>
      </c>
      <c r="R268" s="69" t="str">
        <f t="shared" si="58"/>
        <v/>
      </c>
      <c r="S268" s="69" t="str">
        <f t="shared" si="59"/>
        <v>N/A</v>
      </c>
      <c r="T268" s="60"/>
    </row>
    <row r="269" spans="1:20" ht="16.5" customHeight="1" x14ac:dyDescent="0.35">
      <c r="A269" s="60"/>
      <c r="B269" s="60"/>
      <c r="C269" s="61"/>
      <c r="D269" s="61"/>
      <c r="E269" s="61"/>
      <c r="F269" s="53" t="str">
        <f t="shared" si="48"/>
        <v/>
      </c>
      <c r="G269" s="61"/>
      <c r="H269" s="61"/>
      <c r="I269" s="53">
        <f t="shared" si="49"/>
        <v>0</v>
      </c>
      <c r="J269" s="53" t="str">
        <f t="shared" si="50"/>
        <v/>
      </c>
      <c r="K269" s="53">
        <f t="shared" si="51"/>
        <v>0</v>
      </c>
      <c r="L269" s="53">
        <f t="shared" si="52"/>
        <v>0</v>
      </c>
      <c r="M269" s="64">
        <f t="shared" si="53"/>
        <v>0</v>
      </c>
      <c r="N269" s="64">
        <f t="shared" si="54"/>
        <v>0</v>
      </c>
      <c r="O269" s="64">
        <f t="shared" si="55"/>
        <v>0</v>
      </c>
      <c r="P269" s="64">
        <f t="shared" si="56"/>
        <v>0</v>
      </c>
      <c r="Q269" s="65" t="str">
        <f t="shared" si="57"/>
        <v/>
      </c>
      <c r="R269" s="66" t="str">
        <f t="shared" si="58"/>
        <v/>
      </c>
      <c r="S269" s="66" t="str">
        <f t="shared" si="59"/>
        <v>N/A</v>
      </c>
      <c r="T269" s="60"/>
    </row>
    <row r="270" spans="1:20" ht="16.5" customHeight="1" x14ac:dyDescent="0.35">
      <c r="A270" s="60"/>
      <c r="B270" s="60"/>
      <c r="C270" s="61"/>
      <c r="D270" s="61"/>
      <c r="E270" s="61"/>
      <c r="F270" s="55" t="str">
        <f t="shared" si="48"/>
        <v/>
      </c>
      <c r="G270" s="61"/>
      <c r="H270" s="61"/>
      <c r="I270" s="55">
        <f t="shared" si="49"/>
        <v>0</v>
      </c>
      <c r="J270" s="55" t="str">
        <f t="shared" si="50"/>
        <v/>
      </c>
      <c r="K270" s="55">
        <f t="shared" si="51"/>
        <v>0</v>
      </c>
      <c r="L270" s="55">
        <f t="shared" si="52"/>
        <v>0</v>
      </c>
      <c r="M270" s="67">
        <f t="shared" si="53"/>
        <v>0</v>
      </c>
      <c r="N270" s="67">
        <f t="shared" si="54"/>
        <v>0</v>
      </c>
      <c r="O270" s="67">
        <f t="shared" si="55"/>
        <v>0</v>
      </c>
      <c r="P270" s="67">
        <f t="shared" si="56"/>
        <v>0</v>
      </c>
      <c r="Q270" s="68" t="str">
        <f t="shared" si="57"/>
        <v/>
      </c>
      <c r="R270" s="69" t="str">
        <f t="shared" si="58"/>
        <v/>
      </c>
      <c r="S270" s="69" t="str">
        <f t="shared" si="59"/>
        <v>N/A</v>
      </c>
      <c r="T270" s="60"/>
    </row>
    <row r="271" spans="1:20" ht="16.5" customHeight="1" x14ac:dyDescent="0.35">
      <c r="A271" s="60"/>
      <c r="B271" s="60"/>
      <c r="C271" s="61"/>
      <c r="D271" s="61"/>
      <c r="E271" s="61"/>
      <c r="F271" s="53" t="str">
        <f t="shared" si="48"/>
        <v/>
      </c>
      <c r="G271" s="61"/>
      <c r="H271" s="61"/>
      <c r="I271" s="53">
        <f t="shared" si="49"/>
        <v>0</v>
      </c>
      <c r="J271" s="53" t="str">
        <f t="shared" si="50"/>
        <v/>
      </c>
      <c r="K271" s="53">
        <f t="shared" si="51"/>
        <v>0</v>
      </c>
      <c r="L271" s="53">
        <f t="shared" si="52"/>
        <v>0</v>
      </c>
      <c r="M271" s="64">
        <f t="shared" si="53"/>
        <v>0</v>
      </c>
      <c r="N271" s="64">
        <f t="shared" si="54"/>
        <v>0</v>
      </c>
      <c r="O271" s="64">
        <f t="shared" si="55"/>
        <v>0</v>
      </c>
      <c r="P271" s="64">
        <f t="shared" si="56"/>
        <v>0</v>
      </c>
      <c r="Q271" s="65" t="str">
        <f t="shared" si="57"/>
        <v/>
      </c>
      <c r="R271" s="66" t="str">
        <f t="shared" si="58"/>
        <v/>
      </c>
      <c r="S271" s="66" t="str">
        <f t="shared" si="59"/>
        <v>N/A</v>
      </c>
      <c r="T271" s="60"/>
    </row>
    <row r="272" spans="1:20" ht="16.5" customHeight="1" x14ac:dyDescent="0.35">
      <c r="A272" s="60"/>
      <c r="B272" s="60"/>
      <c r="C272" s="61"/>
      <c r="D272" s="61"/>
      <c r="E272" s="61"/>
      <c r="F272" s="55" t="str">
        <f t="shared" si="48"/>
        <v/>
      </c>
      <c r="G272" s="61"/>
      <c r="H272" s="61"/>
      <c r="I272" s="55">
        <f t="shared" si="49"/>
        <v>0</v>
      </c>
      <c r="J272" s="55" t="str">
        <f t="shared" si="50"/>
        <v/>
      </c>
      <c r="K272" s="55">
        <f t="shared" si="51"/>
        <v>0</v>
      </c>
      <c r="L272" s="55">
        <f t="shared" si="52"/>
        <v>0</v>
      </c>
      <c r="M272" s="67">
        <f t="shared" si="53"/>
        <v>0</v>
      </c>
      <c r="N272" s="67">
        <f t="shared" si="54"/>
        <v>0</v>
      </c>
      <c r="O272" s="67">
        <f t="shared" si="55"/>
        <v>0</v>
      </c>
      <c r="P272" s="67">
        <f t="shared" si="56"/>
        <v>0</v>
      </c>
      <c r="Q272" s="68" t="str">
        <f t="shared" si="57"/>
        <v/>
      </c>
      <c r="R272" s="69" t="str">
        <f t="shared" si="58"/>
        <v/>
      </c>
      <c r="S272" s="69" t="str">
        <f t="shared" si="59"/>
        <v>N/A</v>
      </c>
      <c r="T272" s="60"/>
    </row>
    <row r="273" spans="1:20" ht="16.5" customHeight="1" x14ac:dyDescent="0.35">
      <c r="A273" s="60"/>
      <c r="B273" s="60"/>
      <c r="C273" s="61"/>
      <c r="D273" s="61"/>
      <c r="E273" s="61"/>
      <c r="F273" s="53" t="str">
        <f t="shared" si="48"/>
        <v/>
      </c>
      <c r="G273" s="61"/>
      <c r="H273" s="61"/>
      <c r="I273" s="53">
        <f t="shared" si="49"/>
        <v>0</v>
      </c>
      <c r="J273" s="53" t="str">
        <f t="shared" si="50"/>
        <v/>
      </c>
      <c r="K273" s="53">
        <f t="shared" si="51"/>
        <v>0</v>
      </c>
      <c r="L273" s="53">
        <f t="shared" si="52"/>
        <v>0</v>
      </c>
      <c r="M273" s="64">
        <f t="shared" si="53"/>
        <v>0</v>
      </c>
      <c r="N273" s="64">
        <f t="shared" si="54"/>
        <v>0</v>
      </c>
      <c r="O273" s="64">
        <f t="shared" si="55"/>
        <v>0</v>
      </c>
      <c r="P273" s="64">
        <f t="shared" si="56"/>
        <v>0</v>
      </c>
      <c r="Q273" s="65" t="str">
        <f t="shared" si="57"/>
        <v/>
      </c>
      <c r="R273" s="66" t="str">
        <f t="shared" si="58"/>
        <v/>
      </c>
      <c r="S273" s="66" t="str">
        <f t="shared" si="59"/>
        <v>N/A</v>
      </c>
      <c r="T273" s="60"/>
    </row>
    <row r="274" spans="1:20" ht="16.5" customHeight="1" x14ac:dyDescent="0.35">
      <c r="A274" s="60"/>
      <c r="B274" s="60"/>
      <c r="C274" s="61"/>
      <c r="D274" s="61"/>
      <c r="E274" s="61"/>
      <c r="F274" s="55" t="str">
        <f t="shared" si="48"/>
        <v/>
      </c>
      <c r="G274" s="61"/>
      <c r="H274" s="61"/>
      <c r="I274" s="55">
        <f t="shared" si="49"/>
        <v>0</v>
      </c>
      <c r="J274" s="55" t="str">
        <f t="shared" si="50"/>
        <v/>
      </c>
      <c r="K274" s="55">
        <f t="shared" si="51"/>
        <v>0</v>
      </c>
      <c r="L274" s="55">
        <f t="shared" si="52"/>
        <v>0</v>
      </c>
      <c r="M274" s="67">
        <f t="shared" si="53"/>
        <v>0</v>
      </c>
      <c r="N274" s="67">
        <f t="shared" si="54"/>
        <v>0</v>
      </c>
      <c r="O274" s="67">
        <f t="shared" si="55"/>
        <v>0</v>
      </c>
      <c r="P274" s="67">
        <f t="shared" si="56"/>
        <v>0</v>
      </c>
      <c r="Q274" s="68" t="str">
        <f t="shared" si="57"/>
        <v/>
      </c>
      <c r="R274" s="69" t="str">
        <f t="shared" si="58"/>
        <v/>
      </c>
      <c r="S274" s="69" t="str">
        <f t="shared" si="59"/>
        <v>N/A</v>
      </c>
      <c r="T274" s="60"/>
    </row>
    <row r="275" spans="1:20" ht="16.5" customHeight="1" x14ac:dyDescent="0.35">
      <c r="A275" s="60"/>
      <c r="B275" s="60"/>
      <c r="C275" s="61"/>
      <c r="D275" s="61"/>
      <c r="E275" s="61"/>
      <c r="F275" s="53" t="str">
        <f t="shared" si="48"/>
        <v/>
      </c>
      <c r="G275" s="61"/>
      <c r="H275" s="61"/>
      <c r="I275" s="53">
        <f t="shared" si="49"/>
        <v>0</v>
      </c>
      <c r="J275" s="53" t="str">
        <f t="shared" si="50"/>
        <v/>
      </c>
      <c r="K275" s="53">
        <f t="shared" si="51"/>
        <v>0</v>
      </c>
      <c r="L275" s="53">
        <f t="shared" si="52"/>
        <v>0</v>
      </c>
      <c r="M275" s="64">
        <f t="shared" si="53"/>
        <v>0</v>
      </c>
      <c r="N275" s="64">
        <f t="shared" si="54"/>
        <v>0</v>
      </c>
      <c r="O275" s="64">
        <f t="shared" si="55"/>
        <v>0</v>
      </c>
      <c r="P275" s="64">
        <f t="shared" si="56"/>
        <v>0</v>
      </c>
      <c r="Q275" s="65" t="str">
        <f t="shared" si="57"/>
        <v/>
      </c>
      <c r="R275" s="66" t="str">
        <f t="shared" si="58"/>
        <v/>
      </c>
      <c r="S275" s="66" t="str">
        <f t="shared" si="59"/>
        <v>N/A</v>
      </c>
      <c r="T275" s="60"/>
    </row>
    <row r="276" spans="1:20" ht="16.5" customHeight="1" x14ac:dyDescent="0.35">
      <c r="A276" s="60"/>
      <c r="B276" s="60"/>
      <c r="C276" s="61"/>
      <c r="D276" s="61"/>
      <c r="E276" s="61"/>
      <c r="F276" s="55" t="str">
        <f t="shared" si="48"/>
        <v/>
      </c>
      <c r="G276" s="61"/>
      <c r="H276" s="61"/>
      <c r="I276" s="55">
        <f t="shared" si="49"/>
        <v>0</v>
      </c>
      <c r="J276" s="55" t="str">
        <f t="shared" si="50"/>
        <v/>
      </c>
      <c r="K276" s="55">
        <f t="shared" si="51"/>
        <v>0</v>
      </c>
      <c r="L276" s="55">
        <f t="shared" si="52"/>
        <v>0</v>
      </c>
      <c r="M276" s="67">
        <f t="shared" si="53"/>
        <v>0</v>
      </c>
      <c r="N276" s="67">
        <f t="shared" si="54"/>
        <v>0</v>
      </c>
      <c r="O276" s="67">
        <f t="shared" si="55"/>
        <v>0</v>
      </c>
      <c r="P276" s="67">
        <f t="shared" si="56"/>
        <v>0</v>
      </c>
      <c r="Q276" s="68" t="str">
        <f t="shared" si="57"/>
        <v/>
      </c>
      <c r="R276" s="69" t="str">
        <f t="shared" si="58"/>
        <v/>
      </c>
      <c r="S276" s="69" t="str">
        <f t="shared" si="59"/>
        <v>N/A</v>
      </c>
      <c r="T276" s="60"/>
    </row>
    <row r="277" spans="1:20" ht="16.5" customHeight="1" x14ac:dyDescent="0.35">
      <c r="A277" s="60"/>
      <c r="B277" s="60"/>
      <c r="C277" s="61"/>
      <c r="D277" s="61"/>
      <c r="E277" s="61"/>
      <c r="F277" s="53" t="str">
        <f t="shared" si="48"/>
        <v/>
      </c>
      <c r="G277" s="61"/>
      <c r="H277" s="61"/>
      <c r="I277" s="53">
        <f t="shared" si="49"/>
        <v>0</v>
      </c>
      <c r="J277" s="53" t="str">
        <f t="shared" si="50"/>
        <v/>
      </c>
      <c r="K277" s="53">
        <f t="shared" si="51"/>
        <v>0</v>
      </c>
      <c r="L277" s="53">
        <f t="shared" si="52"/>
        <v>0</v>
      </c>
      <c r="M277" s="64">
        <f t="shared" si="53"/>
        <v>0</v>
      </c>
      <c r="N277" s="64">
        <f t="shared" si="54"/>
        <v>0</v>
      </c>
      <c r="O277" s="64">
        <f t="shared" si="55"/>
        <v>0</v>
      </c>
      <c r="P277" s="64">
        <f t="shared" si="56"/>
        <v>0</v>
      </c>
      <c r="Q277" s="65" t="str">
        <f t="shared" si="57"/>
        <v/>
      </c>
      <c r="R277" s="66" t="str">
        <f t="shared" si="58"/>
        <v/>
      </c>
      <c r="S277" s="66" t="str">
        <f t="shared" si="59"/>
        <v>N/A</v>
      </c>
      <c r="T277" s="60"/>
    </row>
    <row r="278" spans="1:20" ht="16.5" customHeight="1" x14ac:dyDescent="0.35">
      <c r="A278" s="60"/>
      <c r="B278" s="60"/>
      <c r="C278" s="61"/>
      <c r="D278" s="61"/>
      <c r="E278" s="61"/>
      <c r="F278" s="55" t="str">
        <f t="shared" si="48"/>
        <v/>
      </c>
      <c r="G278" s="61"/>
      <c r="H278" s="61"/>
      <c r="I278" s="55">
        <f t="shared" si="49"/>
        <v>0</v>
      </c>
      <c r="J278" s="55" t="str">
        <f t="shared" si="50"/>
        <v/>
      </c>
      <c r="K278" s="55">
        <f t="shared" si="51"/>
        <v>0</v>
      </c>
      <c r="L278" s="55">
        <f t="shared" si="52"/>
        <v>0</v>
      </c>
      <c r="M278" s="67">
        <f t="shared" si="53"/>
        <v>0</v>
      </c>
      <c r="N278" s="67">
        <f t="shared" si="54"/>
        <v>0</v>
      </c>
      <c r="O278" s="67">
        <f t="shared" si="55"/>
        <v>0</v>
      </c>
      <c r="P278" s="67">
        <f t="shared" si="56"/>
        <v>0</v>
      </c>
      <c r="Q278" s="68" t="str">
        <f t="shared" si="57"/>
        <v/>
      </c>
      <c r="R278" s="69" t="str">
        <f t="shared" si="58"/>
        <v/>
      </c>
      <c r="S278" s="69" t="str">
        <f t="shared" si="59"/>
        <v>N/A</v>
      </c>
      <c r="T278" s="60"/>
    </row>
    <row r="279" spans="1:20" ht="16.5" customHeight="1" x14ac:dyDescent="0.35">
      <c r="A279" s="60"/>
      <c r="B279" s="60"/>
      <c r="C279" s="61"/>
      <c r="D279" s="61"/>
      <c r="E279" s="61"/>
      <c r="F279" s="53" t="str">
        <f t="shared" si="48"/>
        <v/>
      </c>
      <c r="G279" s="61"/>
      <c r="H279" s="61"/>
      <c r="I279" s="53">
        <f t="shared" si="49"/>
        <v>0</v>
      </c>
      <c r="J279" s="53" t="str">
        <f t="shared" si="50"/>
        <v/>
      </c>
      <c r="K279" s="53">
        <f t="shared" si="51"/>
        <v>0</v>
      </c>
      <c r="L279" s="53">
        <f t="shared" si="52"/>
        <v>0</v>
      </c>
      <c r="M279" s="64">
        <f t="shared" si="53"/>
        <v>0</v>
      </c>
      <c r="N279" s="64">
        <f t="shared" si="54"/>
        <v>0</v>
      </c>
      <c r="O279" s="64">
        <f t="shared" si="55"/>
        <v>0</v>
      </c>
      <c r="P279" s="64">
        <f t="shared" si="56"/>
        <v>0</v>
      </c>
      <c r="Q279" s="65" t="str">
        <f t="shared" si="57"/>
        <v/>
      </c>
      <c r="R279" s="66" t="str">
        <f t="shared" si="58"/>
        <v/>
      </c>
      <c r="S279" s="66" t="str">
        <f t="shared" si="59"/>
        <v>N/A</v>
      </c>
      <c r="T279" s="60"/>
    </row>
    <row r="280" spans="1:20" ht="16.5" customHeight="1" x14ac:dyDescent="0.35">
      <c r="A280" s="60"/>
      <c r="B280" s="60"/>
      <c r="C280" s="61"/>
      <c r="D280" s="61"/>
      <c r="E280" s="61"/>
      <c r="F280" s="55" t="str">
        <f t="shared" si="48"/>
        <v/>
      </c>
      <c r="G280" s="61"/>
      <c r="H280" s="61"/>
      <c r="I280" s="55">
        <f t="shared" si="49"/>
        <v>0</v>
      </c>
      <c r="J280" s="55" t="str">
        <f t="shared" si="50"/>
        <v/>
      </c>
      <c r="K280" s="55">
        <f t="shared" si="51"/>
        <v>0</v>
      </c>
      <c r="L280" s="55">
        <f t="shared" si="52"/>
        <v>0</v>
      </c>
      <c r="M280" s="67">
        <f t="shared" si="53"/>
        <v>0</v>
      </c>
      <c r="N280" s="67">
        <f t="shared" si="54"/>
        <v>0</v>
      </c>
      <c r="O280" s="67">
        <f t="shared" si="55"/>
        <v>0</v>
      </c>
      <c r="P280" s="67">
        <f t="shared" si="56"/>
        <v>0</v>
      </c>
      <c r="Q280" s="68" t="str">
        <f t="shared" si="57"/>
        <v/>
      </c>
      <c r="R280" s="69" t="str">
        <f t="shared" si="58"/>
        <v/>
      </c>
      <c r="S280" s="69" t="str">
        <f t="shared" si="59"/>
        <v>N/A</v>
      </c>
      <c r="T280" s="60"/>
    </row>
    <row r="281" spans="1:20" ht="16.5" customHeight="1" x14ac:dyDescent="0.35">
      <c r="A281" s="60"/>
      <c r="B281" s="60"/>
      <c r="C281" s="61"/>
      <c r="D281" s="61"/>
      <c r="E281" s="61"/>
      <c r="F281" s="53" t="str">
        <f t="shared" si="48"/>
        <v/>
      </c>
      <c r="G281" s="61"/>
      <c r="H281" s="61"/>
      <c r="I281" s="53">
        <f t="shared" si="49"/>
        <v>0</v>
      </c>
      <c r="J281" s="53" t="str">
        <f t="shared" si="50"/>
        <v/>
      </c>
      <c r="K281" s="53">
        <f t="shared" si="51"/>
        <v>0</v>
      </c>
      <c r="L281" s="53">
        <f t="shared" si="52"/>
        <v>0</v>
      </c>
      <c r="M281" s="64">
        <f t="shared" si="53"/>
        <v>0</v>
      </c>
      <c r="N281" s="64">
        <f t="shared" si="54"/>
        <v>0</v>
      </c>
      <c r="O281" s="64">
        <f t="shared" si="55"/>
        <v>0</v>
      </c>
      <c r="P281" s="64">
        <f t="shared" si="56"/>
        <v>0</v>
      </c>
      <c r="Q281" s="65" t="str">
        <f t="shared" si="57"/>
        <v/>
      </c>
      <c r="R281" s="66" t="str">
        <f t="shared" si="58"/>
        <v/>
      </c>
      <c r="S281" s="66" t="str">
        <f t="shared" si="59"/>
        <v>N/A</v>
      </c>
      <c r="T281" s="60"/>
    </row>
    <row r="282" spans="1:20" ht="16.5" customHeight="1" x14ac:dyDescent="0.35">
      <c r="A282" s="60"/>
      <c r="B282" s="60"/>
      <c r="C282" s="61"/>
      <c r="D282" s="61"/>
      <c r="E282" s="61"/>
      <c r="F282" s="55" t="str">
        <f t="shared" si="48"/>
        <v/>
      </c>
      <c r="G282" s="61"/>
      <c r="H282" s="61"/>
      <c r="I282" s="55">
        <f t="shared" si="49"/>
        <v>0</v>
      </c>
      <c r="J282" s="55" t="str">
        <f t="shared" si="50"/>
        <v/>
      </c>
      <c r="K282" s="55">
        <f t="shared" si="51"/>
        <v>0</v>
      </c>
      <c r="L282" s="55">
        <f t="shared" si="52"/>
        <v>0</v>
      </c>
      <c r="M282" s="67">
        <f t="shared" si="53"/>
        <v>0</v>
      </c>
      <c r="N282" s="67">
        <f t="shared" si="54"/>
        <v>0</v>
      </c>
      <c r="O282" s="67">
        <f t="shared" si="55"/>
        <v>0</v>
      </c>
      <c r="P282" s="67">
        <f t="shared" si="56"/>
        <v>0</v>
      </c>
      <c r="Q282" s="68" t="str">
        <f t="shared" si="57"/>
        <v/>
      </c>
      <c r="R282" s="69" t="str">
        <f t="shared" si="58"/>
        <v/>
      </c>
      <c r="S282" s="69" t="str">
        <f t="shared" si="59"/>
        <v>N/A</v>
      </c>
      <c r="T282" s="60"/>
    </row>
    <row r="283" spans="1:20" ht="16.5" customHeight="1" x14ac:dyDescent="0.35">
      <c r="A283" s="60"/>
      <c r="B283" s="60"/>
      <c r="C283" s="61"/>
      <c r="D283" s="61"/>
      <c r="E283" s="61"/>
      <c r="F283" s="53" t="str">
        <f t="shared" si="48"/>
        <v/>
      </c>
      <c r="G283" s="61"/>
      <c r="H283" s="61"/>
      <c r="I283" s="53">
        <f t="shared" si="49"/>
        <v>0</v>
      </c>
      <c r="J283" s="53" t="str">
        <f t="shared" si="50"/>
        <v/>
      </c>
      <c r="K283" s="53">
        <f t="shared" si="51"/>
        <v>0</v>
      </c>
      <c r="L283" s="53">
        <f t="shared" si="52"/>
        <v>0</v>
      </c>
      <c r="M283" s="64">
        <f t="shared" si="53"/>
        <v>0</v>
      </c>
      <c r="N283" s="64">
        <f t="shared" si="54"/>
        <v>0</v>
      </c>
      <c r="O283" s="64">
        <f t="shared" si="55"/>
        <v>0</v>
      </c>
      <c r="P283" s="64">
        <f t="shared" si="56"/>
        <v>0</v>
      </c>
      <c r="Q283" s="65" t="str">
        <f t="shared" si="57"/>
        <v/>
      </c>
      <c r="R283" s="66" t="str">
        <f t="shared" si="58"/>
        <v/>
      </c>
      <c r="S283" s="66" t="str">
        <f t="shared" si="59"/>
        <v>N/A</v>
      </c>
      <c r="T283" s="60"/>
    </row>
    <row r="284" spans="1:20" ht="16.5" customHeight="1" x14ac:dyDescent="0.35">
      <c r="A284" s="60"/>
      <c r="B284" s="60"/>
      <c r="C284" s="61"/>
      <c r="D284" s="61"/>
      <c r="E284" s="61"/>
      <c r="F284" s="55" t="str">
        <f t="shared" si="48"/>
        <v/>
      </c>
      <c r="G284" s="61"/>
      <c r="H284" s="61"/>
      <c r="I284" s="55">
        <f t="shared" si="49"/>
        <v>0</v>
      </c>
      <c r="J284" s="55" t="str">
        <f t="shared" si="50"/>
        <v/>
      </c>
      <c r="K284" s="55">
        <f t="shared" si="51"/>
        <v>0</v>
      </c>
      <c r="L284" s="55">
        <f t="shared" si="52"/>
        <v>0</v>
      </c>
      <c r="M284" s="67">
        <f t="shared" si="53"/>
        <v>0</v>
      </c>
      <c r="N284" s="67">
        <f t="shared" si="54"/>
        <v>0</v>
      </c>
      <c r="O284" s="67">
        <f t="shared" si="55"/>
        <v>0</v>
      </c>
      <c r="P284" s="67">
        <f t="shared" si="56"/>
        <v>0</v>
      </c>
      <c r="Q284" s="68" t="str">
        <f t="shared" si="57"/>
        <v/>
      </c>
      <c r="R284" s="69" t="str">
        <f t="shared" si="58"/>
        <v/>
      </c>
      <c r="S284" s="69" t="str">
        <f t="shared" si="59"/>
        <v>N/A</v>
      </c>
      <c r="T284" s="60"/>
    </row>
    <row r="285" spans="1:20" ht="16.5" customHeight="1" x14ac:dyDescent="0.35">
      <c r="A285" s="60"/>
      <c r="B285" s="60"/>
      <c r="C285" s="61"/>
      <c r="D285" s="61"/>
      <c r="E285" s="61"/>
      <c r="F285" s="53" t="str">
        <f t="shared" si="48"/>
        <v/>
      </c>
      <c r="G285" s="61"/>
      <c r="H285" s="61"/>
      <c r="I285" s="53">
        <f t="shared" si="49"/>
        <v>0</v>
      </c>
      <c r="J285" s="53" t="str">
        <f t="shared" si="50"/>
        <v/>
      </c>
      <c r="K285" s="53">
        <f t="shared" si="51"/>
        <v>0</v>
      </c>
      <c r="L285" s="53">
        <f t="shared" si="52"/>
        <v>0</v>
      </c>
      <c r="M285" s="64">
        <f t="shared" si="53"/>
        <v>0</v>
      </c>
      <c r="N285" s="64">
        <f t="shared" si="54"/>
        <v>0</v>
      </c>
      <c r="O285" s="64">
        <f t="shared" si="55"/>
        <v>0</v>
      </c>
      <c r="P285" s="64">
        <f t="shared" si="56"/>
        <v>0</v>
      </c>
      <c r="Q285" s="65" t="str">
        <f t="shared" si="57"/>
        <v/>
      </c>
      <c r="R285" s="66" t="str">
        <f t="shared" si="58"/>
        <v/>
      </c>
      <c r="S285" s="66" t="str">
        <f t="shared" si="59"/>
        <v>N/A</v>
      </c>
      <c r="T285" s="60"/>
    </row>
    <row r="286" spans="1:20" ht="16.5" customHeight="1" x14ac:dyDescent="0.35">
      <c r="A286" s="60"/>
      <c r="B286" s="60"/>
      <c r="C286" s="61"/>
      <c r="D286" s="61"/>
      <c r="E286" s="61"/>
      <c r="F286" s="55" t="str">
        <f t="shared" si="48"/>
        <v/>
      </c>
      <c r="G286" s="61"/>
      <c r="H286" s="61"/>
      <c r="I286" s="55">
        <f t="shared" si="49"/>
        <v>0</v>
      </c>
      <c r="J286" s="55" t="str">
        <f t="shared" si="50"/>
        <v/>
      </c>
      <c r="K286" s="55">
        <f t="shared" si="51"/>
        <v>0</v>
      </c>
      <c r="L286" s="55">
        <f t="shared" si="52"/>
        <v>0</v>
      </c>
      <c r="M286" s="67">
        <f t="shared" si="53"/>
        <v>0</v>
      </c>
      <c r="N286" s="67">
        <f t="shared" si="54"/>
        <v>0</v>
      </c>
      <c r="O286" s="67">
        <f t="shared" si="55"/>
        <v>0</v>
      </c>
      <c r="P286" s="67">
        <f t="shared" si="56"/>
        <v>0</v>
      </c>
      <c r="Q286" s="68" t="str">
        <f t="shared" si="57"/>
        <v/>
      </c>
      <c r="R286" s="69" t="str">
        <f t="shared" si="58"/>
        <v/>
      </c>
      <c r="S286" s="69" t="str">
        <f t="shared" si="59"/>
        <v>N/A</v>
      </c>
      <c r="T286" s="60"/>
    </row>
    <row r="287" spans="1:20" ht="16.5" customHeight="1" x14ac:dyDescent="0.35">
      <c r="A287" s="60"/>
      <c r="B287" s="60"/>
      <c r="C287" s="61"/>
      <c r="D287" s="61"/>
      <c r="E287" s="61"/>
      <c r="F287" s="53" t="str">
        <f t="shared" si="48"/>
        <v/>
      </c>
      <c r="G287" s="61"/>
      <c r="H287" s="61"/>
      <c r="I287" s="53">
        <f t="shared" si="49"/>
        <v>0</v>
      </c>
      <c r="J287" s="53" t="str">
        <f t="shared" si="50"/>
        <v/>
      </c>
      <c r="K287" s="53">
        <f t="shared" si="51"/>
        <v>0</v>
      </c>
      <c r="L287" s="53">
        <f t="shared" si="52"/>
        <v>0</v>
      </c>
      <c r="M287" s="64">
        <f t="shared" si="53"/>
        <v>0</v>
      </c>
      <c r="N287" s="64">
        <f t="shared" si="54"/>
        <v>0</v>
      </c>
      <c r="O287" s="64">
        <f t="shared" si="55"/>
        <v>0</v>
      </c>
      <c r="P287" s="64">
        <f t="shared" si="56"/>
        <v>0</v>
      </c>
      <c r="Q287" s="65" t="str">
        <f t="shared" si="57"/>
        <v/>
      </c>
      <c r="R287" s="66" t="str">
        <f t="shared" si="58"/>
        <v/>
      </c>
      <c r="S287" s="66" t="str">
        <f t="shared" si="59"/>
        <v>N/A</v>
      </c>
      <c r="T287" s="60"/>
    </row>
    <row r="288" spans="1:20" ht="16.5" customHeight="1" x14ac:dyDescent="0.35">
      <c r="A288" s="60"/>
      <c r="B288" s="60"/>
      <c r="C288" s="61"/>
      <c r="D288" s="61"/>
      <c r="E288" s="61"/>
      <c r="F288" s="55" t="str">
        <f t="shared" si="48"/>
        <v/>
      </c>
      <c r="G288" s="61"/>
      <c r="H288" s="61"/>
      <c r="I288" s="55">
        <f t="shared" si="49"/>
        <v>0</v>
      </c>
      <c r="J288" s="55" t="str">
        <f t="shared" si="50"/>
        <v/>
      </c>
      <c r="K288" s="55">
        <f t="shared" si="51"/>
        <v>0</v>
      </c>
      <c r="L288" s="55">
        <f t="shared" si="52"/>
        <v>0</v>
      </c>
      <c r="M288" s="67">
        <f t="shared" si="53"/>
        <v>0</v>
      </c>
      <c r="N288" s="67">
        <f t="shared" si="54"/>
        <v>0</v>
      </c>
      <c r="O288" s="67">
        <f t="shared" si="55"/>
        <v>0</v>
      </c>
      <c r="P288" s="67">
        <f t="shared" si="56"/>
        <v>0</v>
      </c>
      <c r="Q288" s="68" t="str">
        <f t="shared" si="57"/>
        <v/>
      </c>
      <c r="R288" s="69" t="str">
        <f t="shared" si="58"/>
        <v/>
      </c>
      <c r="S288" s="69" t="str">
        <f t="shared" si="59"/>
        <v>N/A</v>
      </c>
      <c r="T288" s="60"/>
    </row>
    <row r="289" spans="1:20" ht="16.5" customHeight="1" x14ac:dyDescent="0.35">
      <c r="A289" s="60"/>
      <c r="B289" s="60"/>
      <c r="C289" s="61"/>
      <c r="D289" s="61"/>
      <c r="E289" s="61"/>
      <c r="F289" s="53" t="str">
        <f t="shared" si="48"/>
        <v/>
      </c>
      <c r="G289" s="61"/>
      <c r="H289" s="61"/>
      <c r="I289" s="53">
        <f t="shared" si="49"/>
        <v>0</v>
      </c>
      <c r="J289" s="53" t="str">
        <f t="shared" si="50"/>
        <v/>
      </c>
      <c r="K289" s="53">
        <f t="shared" si="51"/>
        <v>0</v>
      </c>
      <c r="L289" s="53">
        <f t="shared" si="52"/>
        <v>0</v>
      </c>
      <c r="M289" s="64">
        <f t="shared" si="53"/>
        <v>0</v>
      </c>
      <c r="N289" s="64">
        <f t="shared" si="54"/>
        <v>0</v>
      </c>
      <c r="O289" s="64">
        <f t="shared" si="55"/>
        <v>0</v>
      </c>
      <c r="P289" s="64">
        <f t="shared" si="56"/>
        <v>0</v>
      </c>
      <c r="Q289" s="65" t="str">
        <f t="shared" si="57"/>
        <v/>
      </c>
      <c r="R289" s="66" t="str">
        <f t="shared" si="58"/>
        <v/>
      </c>
      <c r="S289" s="66" t="str">
        <f t="shared" si="59"/>
        <v>N/A</v>
      </c>
      <c r="T289" s="60"/>
    </row>
    <row r="290" spans="1:20" ht="16.5" customHeight="1" x14ac:dyDescent="0.35">
      <c r="A290" s="60"/>
      <c r="B290" s="60"/>
      <c r="C290" s="61"/>
      <c r="D290" s="61"/>
      <c r="E290" s="61"/>
      <c r="F290" s="55" t="str">
        <f t="shared" si="48"/>
        <v/>
      </c>
      <c r="G290" s="61"/>
      <c r="H290" s="61"/>
      <c r="I290" s="55">
        <f t="shared" si="49"/>
        <v>0</v>
      </c>
      <c r="J290" s="55" t="str">
        <f t="shared" si="50"/>
        <v/>
      </c>
      <c r="K290" s="55">
        <f t="shared" si="51"/>
        <v>0</v>
      </c>
      <c r="L290" s="55">
        <f t="shared" si="52"/>
        <v>0</v>
      </c>
      <c r="M290" s="67">
        <f t="shared" si="53"/>
        <v>0</v>
      </c>
      <c r="N290" s="67">
        <f t="shared" si="54"/>
        <v>0</v>
      </c>
      <c r="O290" s="67">
        <f t="shared" si="55"/>
        <v>0</v>
      </c>
      <c r="P290" s="67">
        <f t="shared" si="56"/>
        <v>0</v>
      </c>
      <c r="Q290" s="68" t="str">
        <f t="shared" si="57"/>
        <v/>
      </c>
      <c r="R290" s="69" t="str">
        <f t="shared" si="58"/>
        <v/>
      </c>
      <c r="S290" s="69" t="str">
        <f t="shared" si="59"/>
        <v>N/A</v>
      </c>
      <c r="T290" s="60"/>
    </row>
    <row r="291" spans="1:20" ht="16.5" customHeight="1" x14ac:dyDescent="0.35">
      <c r="A291" s="60"/>
      <c r="B291" s="60"/>
      <c r="C291" s="61"/>
      <c r="D291" s="61"/>
      <c r="E291" s="61"/>
      <c r="F291" s="53" t="str">
        <f t="shared" si="48"/>
        <v/>
      </c>
      <c r="G291" s="61"/>
      <c r="H291" s="61"/>
      <c r="I291" s="53">
        <f t="shared" si="49"/>
        <v>0</v>
      </c>
      <c r="J291" s="53" t="str">
        <f t="shared" si="50"/>
        <v/>
      </c>
      <c r="K291" s="53">
        <f t="shared" si="51"/>
        <v>0</v>
      </c>
      <c r="L291" s="53">
        <f t="shared" si="52"/>
        <v>0</v>
      </c>
      <c r="M291" s="64">
        <f t="shared" si="53"/>
        <v>0</v>
      </c>
      <c r="N291" s="64">
        <f t="shared" si="54"/>
        <v>0</v>
      </c>
      <c r="O291" s="64">
        <f t="shared" si="55"/>
        <v>0</v>
      </c>
      <c r="P291" s="64">
        <f t="shared" si="56"/>
        <v>0</v>
      </c>
      <c r="Q291" s="65" t="str">
        <f t="shared" si="57"/>
        <v/>
      </c>
      <c r="R291" s="66" t="str">
        <f t="shared" si="58"/>
        <v/>
      </c>
      <c r="S291" s="66" t="str">
        <f t="shared" si="59"/>
        <v>N/A</v>
      </c>
      <c r="T291" s="60"/>
    </row>
    <row r="292" spans="1:20" ht="16.5" customHeight="1" x14ac:dyDescent="0.35">
      <c r="A292" s="60"/>
      <c r="B292" s="60"/>
      <c r="C292" s="61"/>
      <c r="D292" s="61"/>
      <c r="E292" s="61"/>
      <c r="F292" s="55" t="str">
        <f t="shared" si="48"/>
        <v/>
      </c>
      <c r="G292" s="61"/>
      <c r="H292" s="61"/>
      <c r="I292" s="55">
        <f t="shared" si="49"/>
        <v>0</v>
      </c>
      <c r="J292" s="55" t="str">
        <f t="shared" si="50"/>
        <v/>
      </c>
      <c r="K292" s="55">
        <f t="shared" si="51"/>
        <v>0</v>
      </c>
      <c r="L292" s="55">
        <f t="shared" si="52"/>
        <v>0</v>
      </c>
      <c r="M292" s="67">
        <f t="shared" si="53"/>
        <v>0</v>
      </c>
      <c r="N292" s="67">
        <f t="shared" si="54"/>
        <v>0</v>
      </c>
      <c r="O292" s="67">
        <f t="shared" si="55"/>
        <v>0</v>
      </c>
      <c r="P292" s="67">
        <f t="shared" si="56"/>
        <v>0</v>
      </c>
      <c r="Q292" s="68" t="str">
        <f t="shared" si="57"/>
        <v/>
      </c>
      <c r="R292" s="69" t="str">
        <f t="shared" si="58"/>
        <v/>
      </c>
      <c r="S292" s="69" t="str">
        <f t="shared" si="59"/>
        <v>N/A</v>
      </c>
      <c r="T292" s="60"/>
    </row>
    <row r="293" spans="1:20" ht="16.5" customHeight="1" x14ac:dyDescent="0.35">
      <c r="A293" s="60"/>
      <c r="B293" s="60"/>
      <c r="C293" s="61"/>
      <c r="D293" s="61"/>
      <c r="E293" s="61"/>
      <c r="F293" s="53" t="str">
        <f t="shared" si="48"/>
        <v/>
      </c>
      <c r="G293" s="61"/>
      <c r="H293" s="61"/>
      <c r="I293" s="53">
        <f t="shared" si="49"/>
        <v>0</v>
      </c>
      <c r="J293" s="53" t="str">
        <f t="shared" si="50"/>
        <v/>
      </c>
      <c r="K293" s="53">
        <f t="shared" si="51"/>
        <v>0</v>
      </c>
      <c r="L293" s="53">
        <f t="shared" si="52"/>
        <v>0</v>
      </c>
      <c r="M293" s="64">
        <f t="shared" si="53"/>
        <v>0</v>
      </c>
      <c r="N293" s="64">
        <f t="shared" si="54"/>
        <v>0</v>
      </c>
      <c r="O293" s="64">
        <f t="shared" si="55"/>
        <v>0</v>
      </c>
      <c r="P293" s="64">
        <f t="shared" si="56"/>
        <v>0</v>
      </c>
      <c r="Q293" s="65" t="str">
        <f t="shared" si="57"/>
        <v/>
      </c>
      <c r="R293" s="66" t="str">
        <f t="shared" si="58"/>
        <v/>
      </c>
      <c r="S293" s="66" t="str">
        <f t="shared" si="59"/>
        <v>N/A</v>
      </c>
      <c r="T293" s="60"/>
    </row>
    <row r="294" spans="1:20" ht="16.5" customHeight="1" x14ac:dyDescent="0.35">
      <c r="A294" s="60"/>
      <c r="B294" s="60"/>
      <c r="C294" s="61"/>
      <c r="D294" s="61"/>
      <c r="E294" s="61"/>
      <c r="F294" s="55" t="str">
        <f t="shared" si="48"/>
        <v/>
      </c>
      <c r="G294" s="61"/>
      <c r="H294" s="61"/>
      <c r="I294" s="55">
        <f t="shared" si="49"/>
        <v>0</v>
      </c>
      <c r="J294" s="55" t="str">
        <f t="shared" si="50"/>
        <v/>
      </c>
      <c r="K294" s="55">
        <f t="shared" si="51"/>
        <v>0</v>
      </c>
      <c r="L294" s="55">
        <f t="shared" si="52"/>
        <v>0</v>
      </c>
      <c r="M294" s="67">
        <f t="shared" si="53"/>
        <v>0</v>
      </c>
      <c r="N294" s="67">
        <f t="shared" si="54"/>
        <v>0</v>
      </c>
      <c r="O294" s="67">
        <f t="shared" si="55"/>
        <v>0</v>
      </c>
      <c r="P294" s="67">
        <f t="shared" si="56"/>
        <v>0</v>
      </c>
      <c r="Q294" s="68" t="str">
        <f t="shared" si="57"/>
        <v/>
      </c>
      <c r="R294" s="69" t="str">
        <f t="shared" si="58"/>
        <v/>
      </c>
      <c r="S294" s="69" t="str">
        <f t="shared" si="59"/>
        <v>N/A</v>
      </c>
      <c r="T294" s="60"/>
    </row>
    <row r="295" spans="1:20" ht="16.5" customHeight="1" x14ac:dyDescent="0.35">
      <c r="A295" s="60"/>
      <c r="B295" s="60"/>
      <c r="C295" s="61"/>
      <c r="D295" s="61"/>
      <c r="E295" s="61"/>
      <c r="F295" s="53" t="str">
        <f t="shared" si="48"/>
        <v/>
      </c>
      <c r="G295" s="61"/>
      <c r="H295" s="61"/>
      <c r="I295" s="53">
        <f t="shared" si="49"/>
        <v>0</v>
      </c>
      <c r="J295" s="53" t="str">
        <f t="shared" si="50"/>
        <v/>
      </c>
      <c r="K295" s="53">
        <f t="shared" si="51"/>
        <v>0</v>
      </c>
      <c r="L295" s="53">
        <f t="shared" si="52"/>
        <v>0</v>
      </c>
      <c r="M295" s="64">
        <f t="shared" si="53"/>
        <v>0</v>
      </c>
      <c r="N295" s="64">
        <f t="shared" si="54"/>
        <v>0</v>
      </c>
      <c r="O295" s="64">
        <f t="shared" si="55"/>
        <v>0</v>
      </c>
      <c r="P295" s="64">
        <f t="shared" si="56"/>
        <v>0</v>
      </c>
      <c r="Q295" s="65" t="str">
        <f t="shared" si="57"/>
        <v/>
      </c>
      <c r="R295" s="66" t="str">
        <f t="shared" si="58"/>
        <v/>
      </c>
      <c r="S295" s="66" t="str">
        <f t="shared" si="59"/>
        <v>N/A</v>
      </c>
      <c r="T295" s="60"/>
    </row>
    <row r="296" spans="1:20" ht="16.5" customHeight="1" x14ac:dyDescent="0.35">
      <c r="A296" s="60"/>
      <c r="B296" s="60"/>
      <c r="C296" s="61"/>
      <c r="D296" s="61"/>
      <c r="E296" s="61"/>
      <c r="F296" s="55" t="str">
        <f t="shared" si="48"/>
        <v/>
      </c>
      <c r="G296" s="61"/>
      <c r="H296" s="61"/>
      <c r="I296" s="55">
        <f t="shared" si="49"/>
        <v>0</v>
      </c>
      <c r="J296" s="55" t="str">
        <f t="shared" si="50"/>
        <v/>
      </c>
      <c r="K296" s="55">
        <f t="shared" si="51"/>
        <v>0</v>
      </c>
      <c r="L296" s="55">
        <f t="shared" si="52"/>
        <v>0</v>
      </c>
      <c r="M296" s="67">
        <f t="shared" si="53"/>
        <v>0</v>
      </c>
      <c r="N296" s="67">
        <f t="shared" si="54"/>
        <v>0</v>
      </c>
      <c r="O296" s="67">
        <f t="shared" si="55"/>
        <v>0</v>
      </c>
      <c r="P296" s="67">
        <f t="shared" si="56"/>
        <v>0</v>
      </c>
      <c r="Q296" s="68" t="str">
        <f t="shared" si="57"/>
        <v/>
      </c>
      <c r="R296" s="69" t="str">
        <f t="shared" si="58"/>
        <v/>
      </c>
      <c r="S296" s="69" t="str">
        <f t="shared" si="59"/>
        <v>N/A</v>
      </c>
      <c r="T296" s="60"/>
    </row>
    <row r="297" spans="1:20" ht="16.5" customHeight="1" x14ac:dyDescent="0.35">
      <c r="A297" s="60"/>
      <c r="B297" s="60"/>
      <c r="C297" s="61"/>
      <c r="D297" s="61"/>
      <c r="E297" s="61"/>
      <c r="F297" s="53" t="str">
        <f t="shared" si="48"/>
        <v/>
      </c>
      <c r="G297" s="61"/>
      <c r="H297" s="61"/>
      <c r="I297" s="53">
        <f t="shared" si="49"/>
        <v>0</v>
      </c>
      <c r="J297" s="53" t="str">
        <f t="shared" si="50"/>
        <v/>
      </c>
      <c r="K297" s="53">
        <f t="shared" si="51"/>
        <v>0</v>
      </c>
      <c r="L297" s="53">
        <f t="shared" si="52"/>
        <v>0</v>
      </c>
      <c r="M297" s="64">
        <f t="shared" si="53"/>
        <v>0</v>
      </c>
      <c r="N297" s="64">
        <f t="shared" si="54"/>
        <v>0</v>
      </c>
      <c r="O297" s="64">
        <f t="shared" si="55"/>
        <v>0</v>
      </c>
      <c r="P297" s="64">
        <f t="shared" si="56"/>
        <v>0</v>
      </c>
      <c r="Q297" s="65" t="str">
        <f t="shared" si="57"/>
        <v/>
      </c>
      <c r="R297" s="66" t="str">
        <f t="shared" si="58"/>
        <v/>
      </c>
      <c r="S297" s="66" t="str">
        <f t="shared" si="59"/>
        <v>N/A</v>
      </c>
      <c r="T297" s="60"/>
    </row>
    <row r="298" spans="1:20" ht="16.5" customHeight="1" x14ac:dyDescent="0.35">
      <c r="A298" s="60"/>
      <c r="B298" s="60"/>
      <c r="C298" s="61"/>
      <c r="D298" s="61"/>
      <c r="E298" s="61"/>
      <c r="F298" s="55" t="str">
        <f t="shared" si="48"/>
        <v/>
      </c>
      <c r="G298" s="61"/>
      <c r="H298" s="61"/>
      <c r="I298" s="55">
        <f t="shared" si="49"/>
        <v>0</v>
      </c>
      <c r="J298" s="55" t="str">
        <f t="shared" si="50"/>
        <v/>
      </c>
      <c r="K298" s="55">
        <f t="shared" si="51"/>
        <v>0</v>
      </c>
      <c r="L298" s="55">
        <f t="shared" si="52"/>
        <v>0</v>
      </c>
      <c r="M298" s="67">
        <f t="shared" si="53"/>
        <v>0</v>
      </c>
      <c r="N298" s="67">
        <f t="shared" si="54"/>
        <v>0</v>
      </c>
      <c r="O298" s="67">
        <f t="shared" si="55"/>
        <v>0</v>
      </c>
      <c r="P298" s="67">
        <f t="shared" si="56"/>
        <v>0</v>
      </c>
      <c r="Q298" s="68" t="str">
        <f t="shared" si="57"/>
        <v/>
      </c>
      <c r="R298" s="69" t="str">
        <f t="shared" si="58"/>
        <v/>
      </c>
      <c r="S298" s="69" t="str">
        <f t="shared" si="59"/>
        <v>N/A</v>
      </c>
      <c r="T298" s="60"/>
    </row>
    <row r="299" spans="1:20" ht="16.5" customHeight="1" x14ac:dyDescent="0.35">
      <c r="A299" s="60"/>
      <c r="B299" s="60"/>
      <c r="C299" s="61"/>
      <c r="D299" s="61"/>
      <c r="E299" s="61"/>
      <c r="F299" s="53" t="str">
        <f t="shared" si="48"/>
        <v/>
      </c>
      <c r="G299" s="61"/>
      <c r="H299" s="61"/>
      <c r="I299" s="53">
        <f t="shared" si="49"/>
        <v>0</v>
      </c>
      <c r="J299" s="53" t="str">
        <f t="shared" si="50"/>
        <v/>
      </c>
      <c r="K299" s="53">
        <f t="shared" si="51"/>
        <v>0</v>
      </c>
      <c r="L299" s="53">
        <f t="shared" si="52"/>
        <v>0</v>
      </c>
      <c r="M299" s="64">
        <f t="shared" si="53"/>
        <v>0</v>
      </c>
      <c r="N299" s="64">
        <f t="shared" si="54"/>
        <v>0</v>
      </c>
      <c r="O299" s="64">
        <f t="shared" si="55"/>
        <v>0</v>
      </c>
      <c r="P299" s="64">
        <f t="shared" si="56"/>
        <v>0</v>
      </c>
      <c r="Q299" s="65" t="str">
        <f t="shared" si="57"/>
        <v/>
      </c>
      <c r="R299" s="66" t="str">
        <f t="shared" si="58"/>
        <v/>
      </c>
      <c r="S299" s="66" t="str">
        <f t="shared" si="59"/>
        <v>N/A</v>
      </c>
      <c r="T299" s="60"/>
    </row>
    <row r="300" spans="1:20" ht="16.5" customHeight="1" x14ac:dyDescent="0.35">
      <c r="A300" s="60"/>
      <c r="B300" s="60"/>
      <c r="C300" s="61"/>
      <c r="D300" s="61"/>
      <c r="E300" s="61"/>
      <c r="F300" s="55" t="str">
        <f t="shared" si="48"/>
        <v/>
      </c>
      <c r="G300" s="61"/>
      <c r="H300" s="61"/>
      <c r="I300" s="55">
        <f t="shared" si="49"/>
        <v>0</v>
      </c>
      <c r="J300" s="55" t="str">
        <f t="shared" si="50"/>
        <v/>
      </c>
      <c r="K300" s="55">
        <f t="shared" si="51"/>
        <v>0</v>
      </c>
      <c r="L300" s="55">
        <f t="shared" si="52"/>
        <v>0</v>
      </c>
      <c r="M300" s="67">
        <f t="shared" si="53"/>
        <v>0</v>
      </c>
      <c r="N300" s="67">
        <f t="shared" si="54"/>
        <v>0</v>
      </c>
      <c r="O300" s="67">
        <f t="shared" si="55"/>
        <v>0</v>
      </c>
      <c r="P300" s="67">
        <f t="shared" si="56"/>
        <v>0</v>
      </c>
      <c r="Q300" s="68" t="str">
        <f t="shared" si="57"/>
        <v/>
      </c>
      <c r="R300" s="69" t="str">
        <f t="shared" si="58"/>
        <v/>
      </c>
      <c r="S300" s="69" t="str">
        <f t="shared" si="59"/>
        <v>N/A</v>
      </c>
      <c r="T300" s="60"/>
    </row>
    <row r="301" spans="1:20" ht="16.5" customHeight="1" x14ac:dyDescent="0.35">
      <c r="A301" s="60"/>
      <c r="B301" s="60"/>
      <c r="C301" s="61"/>
      <c r="D301" s="61"/>
      <c r="E301" s="61"/>
      <c r="F301" s="53" t="str">
        <f t="shared" si="48"/>
        <v/>
      </c>
      <c r="G301" s="61"/>
      <c r="H301" s="61"/>
      <c r="I301" s="53">
        <f t="shared" si="49"/>
        <v>0</v>
      </c>
      <c r="J301" s="53" t="str">
        <f t="shared" si="50"/>
        <v/>
      </c>
      <c r="K301" s="53">
        <f t="shared" si="51"/>
        <v>0</v>
      </c>
      <c r="L301" s="53">
        <f t="shared" si="52"/>
        <v>0</v>
      </c>
      <c r="M301" s="64">
        <f t="shared" si="53"/>
        <v>0</v>
      </c>
      <c r="N301" s="64">
        <f t="shared" si="54"/>
        <v>0</v>
      </c>
      <c r="O301" s="64">
        <f t="shared" si="55"/>
        <v>0</v>
      </c>
      <c r="P301" s="64">
        <f t="shared" si="56"/>
        <v>0</v>
      </c>
      <c r="Q301" s="65" t="str">
        <f t="shared" si="57"/>
        <v/>
      </c>
      <c r="R301" s="66" t="str">
        <f t="shared" si="58"/>
        <v/>
      </c>
      <c r="S301" s="66" t="str">
        <f t="shared" si="59"/>
        <v>N/A</v>
      </c>
      <c r="T301" s="60"/>
    </row>
    <row r="302" spans="1:20" ht="16.5" customHeight="1" x14ac:dyDescent="0.35">
      <c r="A302" s="60"/>
      <c r="B302" s="60"/>
      <c r="C302" s="61"/>
      <c r="D302" s="61"/>
      <c r="E302" s="61"/>
      <c r="F302" s="55" t="str">
        <f t="shared" si="48"/>
        <v/>
      </c>
      <c r="G302" s="61"/>
      <c r="H302" s="61"/>
      <c r="I302" s="55">
        <f t="shared" si="49"/>
        <v>0</v>
      </c>
      <c r="J302" s="55" t="str">
        <f t="shared" si="50"/>
        <v/>
      </c>
      <c r="K302" s="55">
        <f t="shared" si="51"/>
        <v>0</v>
      </c>
      <c r="L302" s="55">
        <f t="shared" si="52"/>
        <v>0</v>
      </c>
      <c r="M302" s="67">
        <f t="shared" si="53"/>
        <v>0</v>
      </c>
      <c r="N302" s="67">
        <f t="shared" si="54"/>
        <v>0</v>
      </c>
      <c r="O302" s="67">
        <f t="shared" si="55"/>
        <v>0</v>
      </c>
      <c r="P302" s="67">
        <f t="shared" si="56"/>
        <v>0</v>
      </c>
      <c r="Q302" s="68" t="str">
        <f t="shared" si="57"/>
        <v/>
      </c>
      <c r="R302" s="69" t="str">
        <f t="shared" si="58"/>
        <v/>
      </c>
      <c r="S302" s="69" t="str">
        <f t="shared" si="59"/>
        <v>N/A</v>
      </c>
      <c r="T302" s="60"/>
    </row>
    <row r="303" spans="1:20" ht="21.75" customHeight="1" x14ac:dyDescent="0.35">
      <c r="A303" s="62" t="s">
        <v>360</v>
      </c>
      <c r="B303" s="62"/>
      <c r="C303" s="62"/>
      <c r="D303" s="70">
        <f t="shared" ref="D303:L303" si="60">SUM(D3:D302)</f>
        <v>12381</v>
      </c>
      <c r="E303" s="70">
        <f t="shared" si="60"/>
        <v>6896</v>
      </c>
      <c r="F303" s="70">
        <f t="shared" si="60"/>
        <v>16073</v>
      </c>
      <c r="G303" s="70">
        <f t="shared" si="60"/>
        <v>3204</v>
      </c>
      <c r="H303" s="70">
        <f t="shared" si="60"/>
        <v>1012155</v>
      </c>
      <c r="I303" s="70">
        <f t="shared" si="60"/>
        <v>623952</v>
      </c>
      <c r="J303" s="70">
        <f t="shared" si="60"/>
        <v>985405</v>
      </c>
      <c r="K303" s="70">
        <f t="shared" si="60"/>
        <v>6966</v>
      </c>
      <c r="L303" s="70">
        <f t="shared" si="60"/>
        <v>3704614</v>
      </c>
      <c r="M303" s="63"/>
      <c r="N303" s="63"/>
      <c r="O303" s="63"/>
      <c r="P303" s="63"/>
      <c r="Q303" s="63"/>
      <c r="R303" s="63"/>
      <c r="S303" s="63"/>
      <c r="T303" s="63"/>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sheetProtection password="EF40" sheet="1" objects="1" scenarios="1"/>
  <mergeCells count="3">
    <mergeCell ref="A1:T1"/>
    <mergeCell ref="A303:C303"/>
    <mergeCell ref="A305:T305"/>
  </mergeCells>
  <conditionalFormatting sqref="R3:R302">
    <cfRule type="cellIs" dxfId="75" priority="2" operator="equal">
      <formula>"STOCKOUT"</formula>
    </cfRule>
    <cfRule type="cellIs" dxfId="74" priority="3" operator="equal">
      <formula>"LOW STOCK"</formula>
    </cfRule>
    <cfRule type="cellIs" dxfId="73" priority="4" operator="equal">
      <formula>"ADEQUATE"</formula>
    </cfRule>
    <cfRule type="cellIs" dxfId="72" priority="5" operator="equal">
      <formula>"OVERSTOCK"</formula>
    </cfRule>
  </conditionalFormatting>
  <conditionalFormatting sqref="S3:S302">
    <cfRule type="cellIs" dxfId="71" priority="6" operator="equal">
      <formula>"DEFICIT"</formula>
    </cfRule>
    <cfRule type="cellIs" dxfId="70" priority="7" operator="equal">
      <formula>"BALANCED"</formula>
    </cfRule>
  </conditionalFormatting>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zoomScaleNormal="100" workbookViewId="0">
      <pane xSplit="1" ySplit="2" topLeftCell="C3" activePane="bottomRight" state="frozen"/>
      <selection pane="topRight" activeCell="B1" sqref="B1"/>
      <selection pane="bottomLeft" activeCell="A3" sqref="A3"/>
      <selection pane="bottomRight" activeCell="A8" sqref="A8 D8:E8 G8"/>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51" t="str">
        <f>Facility_Name &amp; "  —  PHARMACY  —  FEBRUARY 2026"</f>
        <v>MAMFE   —  PHARMACY  —  FEBRUARY 2026</v>
      </c>
      <c r="B1" s="51"/>
      <c r="C1" s="51"/>
      <c r="D1" s="51"/>
      <c r="E1" s="51"/>
      <c r="F1" s="51"/>
      <c r="G1" s="51"/>
      <c r="H1" s="51"/>
      <c r="I1" s="51"/>
      <c r="J1" s="51"/>
      <c r="K1" s="51"/>
      <c r="L1" s="51"/>
      <c r="M1" s="51"/>
      <c r="N1" s="51"/>
      <c r="O1" s="51"/>
      <c r="P1" s="51"/>
      <c r="Q1" s="51"/>
      <c r="R1" s="51"/>
      <c r="S1" s="51"/>
      <c r="T1" s="51"/>
    </row>
    <row r="2" spans="1:20" ht="31.5" customHeight="1" x14ac:dyDescent="0.35">
      <c r="A2" s="45" t="s">
        <v>69</v>
      </c>
      <c r="B2" s="45" t="s">
        <v>70</v>
      </c>
      <c r="C2" s="45" t="s">
        <v>71</v>
      </c>
      <c r="D2" s="45" t="s">
        <v>72</v>
      </c>
      <c r="E2" s="45" t="s">
        <v>73</v>
      </c>
      <c r="F2" s="45" t="s">
        <v>74</v>
      </c>
      <c r="G2" s="45" t="s">
        <v>75</v>
      </c>
      <c r="H2" s="45" t="s">
        <v>76</v>
      </c>
      <c r="I2" s="45" t="s">
        <v>77</v>
      </c>
      <c r="J2" s="45" t="s">
        <v>78</v>
      </c>
      <c r="K2" s="45" t="s">
        <v>79</v>
      </c>
      <c r="L2" s="45" t="s">
        <v>80</v>
      </c>
      <c r="M2" s="45" t="s">
        <v>81</v>
      </c>
      <c r="N2" s="45" t="s">
        <v>82</v>
      </c>
      <c r="O2" s="45" t="s">
        <v>83</v>
      </c>
      <c r="P2" s="45" t="s">
        <v>84</v>
      </c>
      <c r="Q2" s="45" t="s">
        <v>85</v>
      </c>
      <c r="R2" s="45" t="s">
        <v>86</v>
      </c>
      <c r="S2" s="45" t="s">
        <v>87</v>
      </c>
      <c r="T2" s="45" t="s">
        <v>88</v>
      </c>
    </row>
    <row r="3" spans="1:20" ht="16.5" customHeight="1" x14ac:dyDescent="0.35">
      <c r="A3" s="71" t="str">
        <f>IF(JAN_26!A3="","",JAN_26!A3)</f>
        <v>Abendaxole</v>
      </c>
      <c r="B3" s="71" t="str">
        <f>IF(JAN_26!B3="","",JAN_26!B3)</f>
        <v>tablets</v>
      </c>
      <c r="C3" s="53">
        <f>IF(JAN_26!C3="","",JAN_26!C3)</f>
        <v>250</v>
      </c>
      <c r="D3" s="53">
        <f>IF(JAN_26!A3="","",JAN_26!F3)</f>
        <v>10</v>
      </c>
      <c r="E3" s="61"/>
      <c r="F3" s="53">
        <f t="shared" ref="F3:F66" si="0">IF(A3="","",D3+IF(ISNUMBER(E3),E3,0)-IF(ISNUMBER(G3),G3,0))</f>
        <v>10</v>
      </c>
      <c r="G3" s="61"/>
      <c r="H3" s="61"/>
      <c r="I3" s="53">
        <f t="shared" ref="I3:I66" si="1">IF(AND(ISNUMBER(G3),ISNUMBER(C3)),G3*C3,0)</f>
        <v>0</v>
      </c>
      <c r="J3" s="53" t="str">
        <f t="shared" ref="J3:J66" si="2">IF(AND(ISNUMBER(G3),ISNUMBER(H3)),H3-I3,"")</f>
        <v/>
      </c>
      <c r="K3" s="53">
        <f t="shared" ref="K3:K66" si="3">IF(OR(A3="",M3=0),0,MAX(O3-F3,0))</f>
        <v>0</v>
      </c>
      <c r="L3" s="53">
        <f t="shared" ref="L3:L66" si="4">IF(AND(ISNUMBER(C3),ISNUMBER(F3)),F3*C3,0)</f>
        <v>2500</v>
      </c>
      <c r="M3" s="64">
        <f>IF(A3="",0,(IF(ISNUMBER(JAN_26!G3),JAN_26!G3,0)+IF(ISNUMBER(FEB_26!G3),FEB_26!G3,0))/2)</f>
        <v>1.5</v>
      </c>
      <c r="N3" s="64">
        <f t="shared" ref="N3:N66" si="5">IF(M3=0,0,M3*Lead_Time_Months)</f>
        <v>0.75</v>
      </c>
      <c r="O3" s="64">
        <f t="shared" ref="O3:O66" si="6">IF(M3=0,0,M3*Max_Stock_Months)</f>
        <v>4.5</v>
      </c>
      <c r="P3" s="64">
        <f t="shared" ref="P3:P66" si="7">IF(M3=0,0,M3*Security_Stock_Months)</f>
        <v>1.5</v>
      </c>
      <c r="Q3" s="65">
        <f t="shared" ref="Q3:Q66" si="8">IF(OR(A3="",M3=0,F3&lt;=0),"",ROUND(F3/M3,1))</f>
        <v>6.7</v>
      </c>
      <c r="R3" s="66" t="str">
        <f t="shared" ref="R3:R66" si="9">IF(A3="","",IF(F3&lt;=0,"STOCKOUT",IF(F3&lt;=P3,"LOW STOCK",IF(F3&gt;O3,"OVERSTOCK","ADEQUATE"))))</f>
        <v>OVERSTOCK</v>
      </c>
      <c r="S3" s="66" t="str">
        <f t="shared" ref="S3:S66" si="10">IF(AND(ISNUMBER(G3),ISNUMBER(H3)),IF(J3&gt;=0,"BALANCED","DEFICIT"),"N/A")</f>
        <v>N/A</v>
      </c>
      <c r="T3" s="60"/>
    </row>
    <row r="4" spans="1:20" ht="16.5" customHeight="1" x14ac:dyDescent="0.35">
      <c r="A4" s="72" t="str">
        <f>IF(JAN_26!A4="","",JAN_26!A4)</f>
        <v>Aciclovir 800mg tabs</v>
      </c>
      <c r="B4" s="72" t="str">
        <f>IF(JAN_26!B4="","",JAN_26!B4)</f>
        <v>tabs</v>
      </c>
      <c r="C4" s="55" t="str">
        <f>IF(JAN_26!C4="","",JAN_26!C4)</f>
        <v/>
      </c>
      <c r="D4" s="55">
        <f>IF(JAN_26!A4="","",JAN_26!F4)</f>
        <v>100</v>
      </c>
      <c r="E4" s="61"/>
      <c r="F4" s="55">
        <f t="shared" si="0"/>
        <v>100</v>
      </c>
      <c r="G4" s="61"/>
      <c r="H4" s="61"/>
      <c r="I4" s="55">
        <f t="shared" si="1"/>
        <v>0</v>
      </c>
      <c r="J4" s="55" t="str">
        <f t="shared" si="2"/>
        <v/>
      </c>
      <c r="K4" s="55">
        <f t="shared" si="3"/>
        <v>0</v>
      </c>
      <c r="L4" s="55">
        <f t="shared" si="4"/>
        <v>0</v>
      </c>
      <c r="M4" s="67">
        <f>IF(A4="",0,(IF(ISNUMBER(JAN_26!G4),JAN_26!G4,0)+IF(ISNUMBER(FEB_26!G4),FEB_26!G4,0))/2)</f>
        <v>0</v>
      </c>
      <c r="N4" s="67">
        <f t="shared" si="5"/>
        <v>0</v>
      </c>
      <c r="O4" s="67">
        <f t="shared" si="6"/>
        <v>0</v>
      </c>
      <c r="P4" s="67">
        <f t="shared" si="7"/>
        <v>0</v>
      </c>
      <c r="Q4" s="68" t="str">
        <f t="shared" si="8"/>
        <v/>
      </c>
      <c r="R4" s="69" t="str">
        <f t="shared" si="9"/>
        <v>OVERSTOCK</v>
      </c>
      <c r="S4" s="69" t="str">
        <f t="shared" si="10"/>
        <v>N/A</v>
      </c>
      <c r="T4" s="60"/>
    </row>
    <row r="5" spans="1:20" ht="16.5" customHeight="1" x14ac:dyDescent="0.35">
      <c r="A5" s="71" t="str">
        <f>IF(JAN_26!A5="","",JAN_26!A5)</f>
        <v>acyclovir 400mg</v>
      </c>
      <c r="B5" s="71" t="str">
        <f>IF(JAN_26!B5="","",JAN_26!B5)</f>
        <v>tablet</v>
      </c>
      <c r="C5" s="53">
        <f>IF(JAN_26!C5="","",JAN_26!C5)</f>
        <v>300</v>
      </c>
      <c r="D5" s="53">
        <f>IF(JAN_26!A5="","",JAN_26!F5)</f>
        <v>0</v>
      </c>
      <c r="E5" s="61"/>
      <c r="F5" s="53">
        <f t="shared" si="0"/>
        <v>0</v>
      </c>
      <c r="G5" s="61"/>
      <c r="H5" s="61"/>
      <c r="I5" s="53">
        <f t="shared" si="1"/>
        <v>0</v>
      </c>
      <c r="J5" s="53" t="str">
        <f t="shared" si="2"/>
        <v/>
      </c>
      <c r="K5" s="53">
        <f t="shared" si="3"/>
        <v>0</v>
      </c>
      <c r="L5" s="53">
        <f t="shared" si="4"/>
        <v>0</v>
      </c>
      <c r="M5" s="64">
        <f>IF(A5="",0,(IF(ISNUMBER(JAN_26!G5),JAN_26!G5,0)+IF(ISNUMBER(FEB_26!G5),FEB_26!G5,0))/2)</f>
        <v>0</v>
      </c>
      <c r="N5" s="64">
        <f t="shared" si="5"/>
        <v>0</v>
      </c>
      <c r="O5" s="64">
        <f t="shared" si="6"/>
        <v>0</v>
      </c>
      <c r="P5" s="64">
        <f t="shared" si="7"/>
        <v>0</v>
      </c>
      <c r="Q5" s="65" t="str">
        <f t="shared" si="8"/>
        <v/>
      </c>
      <c r="R5" s="66" t="str">
        <f t="shared" si="9"/>
        <v>STOCKOUT</v>
      </c>
      <c r="S5" s="66" t="str">
        <f t="shared" si="10"/>
        <v>N/A</v>
      </c>
      <c r="T5" s="60"/>
    </row>
    <row r="6" spans="1:20" ht="16.5" customHeight="1" x14ac:dyDescent="0.35">
      <c r="A6" s="72" t="str">
        <f>IF(JAN_26!A6="","",JAN_26!A6)</f>
        <v>ADRENALINE</v>
      </c>
      <c r="B6" s="72" t="str">
        <f>IF(JAN_26!B6="","",JAN_26!B6)</f>
        <v>amp</v>
      </c>
      <c r="C6" s="55">
        <f>IF(JAN_26!C6="","",JAN_26!C6)</f>
        <v>500</v>
      </c>
      <c r="D6" s="55">
        <f>IF(JAN_26!A6="","",JAN_26!F6)</f>
        <v>1</v>
      </c>
      <c r="E6" s="61"/>
      <c r="F6" s="55">
        <f t="shared" si="0"/>
        <v>1</v>
      </c>
      <c r="G6" s="61"/>
      <c r="H6" s="61"/>
      <c r="I6" s="55">
        <f t="shared" si="1"/>
        <v>0</v>
      </c>
      <c r="J6" s="55" t="str">
        <f t="shared" si="2"/>
        <v/>
      </c>
      <c r="K6" s="55">
        <f t="shared" si="3"/>
        <v>12.5</v>
      </c>
      <c r="L6" s="55">
        <f t="shared" si="4"/>
        <v>500</v>
      </c>
      <c r="M6" s="67">
        <f>IF(A6="",0,(IF(ISNUMBER(JAN_26!G6),JAN_26!G6,0)+IF(ISNUMBER(FEB_26!G6),FEB_26!G6,0))/2)</f>
        <v>4.5</v>
      </c>
      <c r="N6" s="67">
        <f t="shared" si="5"/>
        <v>2.25</v>
      </c>
      <c r="O6" s="67">
        <f t="shared" si="6"/>
        <v>13.5</v>
      </c>
      <c r="P6" s="67">
        <f t="shared" si="7"/>
        <v>4.5</v>
      </c>
      <c r="Q6" s="68">
        <f t="shared" si="8"/>
        <v>0.2</v>
      </c>
      <c r="R6" s="69" t="str">
        <f t="shared" si="9"/>
        <v>LOW STOCK</v>
      </c>
      <c r="S6" s="69" t="str">
        <f t="shared" si="10"/>
        <v>N/A</v>
      </c>
      <c r="T6" s="60"/>
    </row>
    <row r="7" spans="1:20" ht="16.5" customHeight="1" x14ac:dyDescent="0.35">
      <c r="A7" s="71" t="str">
        <f>IF(JAN_26!A7="","",JAN_26!A7)</f>
        <v>Alcohol 95% 1000ML</v>
      </c>
      <c r="B7" s="71" t="str">
        <f>IF(JAN_26!B7="","",JAN_26!B7)</f>
        <v/>
      </c>
      <c r="C7" s="53">
        <f>IF(JAN_26!C7="","",JAN_26!C7)</f>
        <v>500</v>
      </c>
      <c r="D7" s="53">
        <f>IF(JAN_26!A7="","",JAN_26!F7)</f>
        <v>1</v>
      </c>
      <c r="E7" s="61"/>
      <c r="F7" s="53">
        <f t="shared" si="0"/>
        <v>1</v>
      </c>
      <c r="G7" s="61"/>
      <c r="H7" s="61"/>
      <c r="I7" s="53">
        <f t="shared" si="1"/>
        <v>0</v>
      </c>
      <c r="J7" s="53" t="str">
        <f t="shared" si="2"/>
        <v/>
      </c>
      <c r="K7" s="53">
        <f t="shared" si="3"/>
        <v>0.5</v>
      </c>
      <c r="L7" s="53">
        <f t="shared" si="4"/>
        <v>500</v>
      </c>
      <c r="M7" s="64">
        <f>IF(A7="",0,(IF(ISNUMBER(JAN_26!G7),JAN_26!G7,0)+IF(ISNUMBER(FEB_26!G7),FEB_26!G7,0))/2)</f>
        <v>0.5</v>
      </c>
      <c r="N7" s="64">
        <f t="shared" si="5"/>
        <v>0.25</v>
      </c>
      <c r="O7" s="64">
        <f t="shared" si="6"/>
        <v>1.5</v>
      </c>
      <c r="P7" s="64">
        <f t="shared" si="7"/>
        <v>0.5</v>
      </c>
      <c r="Q7" s="65">
        <f t="shared" si="8"/>
        <v>2</v>
      </c>
      <c r="R7" s="66" t="str">
        <f t="shared" si="9"/>
        <v>ADEQUATE</v>
      </c>
      <c r="S7" s="66" t="str">
        <f t="shared" si="10"/>
        <v>N/A</v>
      </c>
      <c r="T7" s="60"/>
    </row>
    <row r="8" spans="1:20" ht="16.5" customHeight="1" x14ac:dyDescent="0.35">
      <c r="A8" s="72" t="str">
        <f>IF(JAN_26!A8="","",JAN_26!A8)</f>
        <v>Aluminium hydroxide 500mg tabs</v>
      </c>
      <c r="B8" s="72" t="str">
        <f>IF(JAN_26!B8="","",JAN_26!B8)</f>
        <v>tabs</v>
      </c>
      <c r="C8" s="55" t="str">
        <f>IF(JAN_26!C8="","",JAN_26!C8)</f>
        <v/>
      </c>
      <c r="D8" s="55">
        <f>IF(JAN_26!A8="","",JAN_26!F8)</f>
        <v>0</v>
      </c>
      <c r="E8" s="61"/>
      <c r="F8" s="55">
        <f t="shared" si="0"/>
        <v>0</v>
      </c>
      <c r="G8" s="61"/>
      <c r="H8" s="61"/>
      <c r="I8" s="55">
        <f t="shared" si="1"/>
        <v>0</v>
      </c>
      <c r="J8" s="55" t="str">
        <f t="shared" si="2"/>
        <v/>
      </c>
      <c r="K8" s="55">
        <f t="shared" si="3"/>
        <v>0</v>
      </c>
      <c r="L8" s="55">
        <f t="shared" si="4"/>
        <v>0</v>
      </c>
      <c r="M8" s="67">
        <f>IF(A8="",0,(IF(ISNUMBER(JAN_26!G8),JAN_26!G8,0)+IF(ISNUMBER(FEB_26!G8),FEB_26!G8,0))/2)</f>
        <v>0</v>
      </c>
      <c r="N8" s="67">
        <f t="shared" si="5"/>
        <v>0</v>
      </c>
      <c r="O8" s="67">
        <f t="shared" si="6"/>
        <v>0</v>
      </c>
      <c r="P8" s="67">
        <f t="shared" si="7"/>
        <v>0</v>
      </c>
      <c r="Q8" s="68" t="str">
        <f t="shared" si="8"/>
        <v/>
      </c>
      <c r="R8" s="69" t="str">
        <f t="shared" si="9"/>
        <v>STOCKOUT</v>
      </c>
      <c r="S8" s="69" t="str">
        <f t="shared" si="10"/>
        <v>N/A</v>
      </c>
      <c r="T8" s="60"/>
    </row>
    <row r="9" spans="1:20" ht="16.5" customHeight="1" x14ac:dyDescent="0.35">
      <c r="A9" s="71" t="str">
        <f>IF(JAN_26!A9="","",JAN_26!A9)</f>
        <v>aminophillin ing</v>
      </c>
      <c r="B9" s="71" t="str">
        <f>IF(JAN_26!B9="","",JAN_26!B9)</f>
        <v>amp</v>
      </c>
      <c r="C9" s="53">
        <f>IF(JAN_26!C9="","",JAN_26!C9)</f>
        <v>500</v>
      </c>
      <c r="D9" s="53">
        <f>IF(JAN_26!A9="","",JAN_26!F9)</f>
        <v>0</v>
      </c>
      <c r="E9" s="61"/>
      <c r="F9" s="53">
        <f t="shared" si="0"/>
        <v>0</v>
      </c>
      <c r="G9" s="61"/>
      <c r="H9" s="61"/>
      <c r="I9" s="53">
        <f t="shared" si="1"/>
        <v>0</v>
      </c>
      <c r="J9" s="53" t="str">
        <f t="shared" si="2"/>
        <v/>
      </c>
      <c r="K9" s="53">
        <f t="shared" si="3"/>
        <v>0</v>
      </c>
      <c r="L9" s="53">
        <f t="shared" si="4"/>
        <v>0</v>
      </c>
      <c r="M9" s="64">
        <f>IF(A9="",0,(IF(ISNUMBER(JAN_26!G9),JAN_26!G9,0)+IF(ISNUMBER(FEB_26!G9),FEB_26!G9,0))/2)</f>
        <v>0</v>
      </c>
      <c r="N9" s="64">
        <f t="shared" si="5"/>
        <v>0</v>
      </c>
      <c r="O9" s="64">
        <f t="shared" si="6"/>
        <v>0</v>
      </c>
      <c r="P9" s="64">
        <f t="shared" si="7"/>
        <v>0</v>
      </c>
      <c r="Q9" s="65" t="str">
        <f t="shared" si="8"/>
        <v/>
      </c>
      <c r="R9" s="66" t="str">
        <f t="shared" si="9"/>
        <v>STOCKOUT</v>
      </c>
      <c r="S9" s="66" t="str">
        <f t="shared" si="10"/>
        <v>N/A</v>
      </c>
      <c r="T9" s="60"/>
    </row>
    <row r="10" spans="1:20" ht="16.5" customHeight="1" x14ac:dyDescent="0.35">
      <c r="A10" s="72" t="str">
        <f>IF(JAN_26!A10="","",JAN_26!A10)</f>
        <v>Aminophylline 100mg tabs</v>
      </c>
      <c r="B10" s="72" t="str">
        <f>IF(JAN_26!B10="","",JAN_26!B10)</f>
        <v>tabs</v>
      </c>
      <c r="C10" s="55" t="str">
        <f>IF(JAN_26!C10="","",JAN_26!C10)</f>
        <v/>
      </c>
      <c r="D10" s="55">
        <f>IF(JAN_26!A10="","",JAN_26!F10)</f>
        <v>0</v>
      </c>
      <c r="E10" s="61"/>
      <c r="F10" s="55">
        <f t="shared" si="0"/>
        <v>0</v>
      </c>
      <c r="G10" s="61"/>
      <c r="H10" s="61"/>
      <c r="I10" s="55">
        <f t="shared" si="1"/>
        <v>0</v>
      </c>
      <c r="J10" s="55" t="str">
        <f t="shared" si="2"/>
        <v/>
      </c>
      <c r="K10" s="55">
        <f t="shared" si="3"/>
        <v>0</v>
      </c>
      <c r="L10" s="55">
        <f t="shared" si="4"/>
        <v>0</v>
      </c>
      <c r="M10" s="67">
        <f>IF(A10="",0,(IF(ISNUMBER(JAN_26!G10),JAN_26!G10,0)+IF(ISNUMBER(FEB_26!G10),FEB_26!G10,0))/2)</f>
        <v>0</v>
      </c>
      <c r="N10" s="67">
        <f t="shared" si="5"/>
        <v>0</v>
      </c>
      <c r="O10" s="67">
        <f t="shared" si="6"/>
        <v>0</v>
      </c>
      <c r="P10" s="67">
        <f t="shared" si="7"/>
        <v>0</v>
      </c>
      <c r="Q10" s="68" t="str">
        <f t="shared" si="8"/>
        <v/>
      </c>
      <c r="R10" s="69" t="str">
        <f t="shared" si="9"/>
        <v>STOCKOUT</v>
      </c>
      <c r="S10" s="69" t="str">
        <f t="shared" si="10"/>
        <v>N/A</v>
      </c>
      <c r="T10" s="60"/>
    </row>
    <row r="11" spans="1:20" ht="16.5" customHeight="1" x14ac:dyDescent="0.35">
      <c r="A11" s="71" t="str">
        <f>IF(JAN_26!A11="","",JAN_26!A11)</f>
        <v>amitriptyline 25mg</v>
      </c>
      <c r="B11" s="71" t="str">
        <f>IF(JAN_26!B11="","",JAN_26!B11)</f>
        <v>tablets</v>
      </c>
      <c r="C11" s="53">
        <f>IF(JAN_26!C11="","",JAN_26!C11)</f>
        <v>25</v>
      </c>
      <c r="D11" s="53">
        <f>IF(JAN_26!A11="","",JAN_26!F11)</f>
        <v>0</v>
      </c>
      <c r="E11" s="61"/>
      <c r="F11" s="53">
        <f t="shared" si="0"/>
        <v>0</v>
      </c>
      <c r="G11" s="61"/>
      <c r="H11" s="61"/>
      <c r="I11" s="53">
        <f t="shared" si="1"/>
        <v>0</v>
      </c>
      <c r="J11" s="53" t="str">
        <f t="shared" si="2"/>
        <v/>
      </c>
      <c r="K11" s="53">
        <f t="shared" si="3"/>
        <v>0</v>
      </c>
      <c r="L11" s="53">
        <f t="shared" si="4"/>
        <v>0</v>
      </c>
      <c r="M11" s="64">
        <f>IF(A11="",0,(IF(ISNUMBER(JAN_26!G11),JAN_26!G11,0)+IF(ISNUMBER(FEB_26!G11),FEB_26!G11,0))/2)</f>
        <v>0</v>
      </c>
      <c r="N11" s="64">
        <f t="shared" si="5"/>
        <v>0</v>
      </c>
      <c r="O11" s="64">
        <f t="shared" si="6"/>
        <v>0</v>
      </c>
      <c r="P11" s="64">
        <f t="shared" si="7"/>
        <v>0</v>
      </c>
      <c r="Q11" s="65" t="str">
        <f t="shared" si="8"/>
        <v/>
      </c>
      <c r="R11" s="66" t="str">
        <f t="shared" si="9"/>
        <v>STOCKOUT</v>
      </c>
      <c r="S11" s="66" t="str">
        <f t="shared" si="10"/>
        <v>N/A</v>
      </c>
      <c r="T11" s="60"/>
    </row>
    <row r="12" spans="1:20" ht="16.5" customHeight="1" x14ac:dyDescent="0.35">
      <c r="A12" s="72" t="str">
        <f>IF(JAN_26!A12="","",JAN_26!A12)</f>
        <v>AMOXICILLIN 250 mg tab</v>
      </c>
      <c r="B12" s="72" t="str">
        <f>IF(JAN_26!B12="","",JAN_26!B12)</f>
        <v>tablets</v>
      </c>
      <c r="C12" s="55">
        <f>IF(JAN_26!C12="","",JAN_26!C12)</f>
        <v>30</v>
      </c>
      <c r="D12" s="55">
        <f>IF(JAN_26!A12="","",JAN_26!F12)</f>
        <v>0</v>
      </c>
      <c r="E12" s="61"/>
      <c r="F12" s="55">
        <f t="shared" si="0"/>
        <v>0</v>
      </c>
      <c r="G12" s="61"/>
      <c r="H12" s="61"/>
      <c r="I12" s="55">
        <f t="shared" si="1"/>
        <v>0</v>
      </c>
      <c r="J12" s="55" t="str">
        <f t="shared" si="2"/>
        <v/>
      </c>
      <c r="K12" s="55">
        <f t="shared" si="3"/>
        <v>0</v>
      </c>
      <c r="L12" s="55">
        <f t="shared" si="4"/>
        <v>0</v>
      </c>
      <c r="M12" s="67">
        <f>IF(A12="",0,(IF(ISNUMBER(JAN_26!G12),JAN_26!G12,0)+IF(ISNUMBER(FEB_26!G12),FEB_26!G12,0))/2)</f>
        <v>0</v>
      </c>
      <c r="N12" s="67">
        <f t="shared" si="5"/>
        <v>0</v>
      </c>
      <c r="O12" s="67">
        <f t="shared" si="6"/>
        <v>0</v>
      </c>
      <c r="P12" s="67">
        <f t="shared" si="7"/>
        <v>0</v>
      </c>
      <c r="Q12" s="68" t="str">
        <f t="shared" si="8"/>
        <v/>
      </c>
      <c r="R12" s="69" t="str">
        <f t="shared" si="9"/>
        <v>STOCKOUT</v>
      </c>
      <c r="S12" s="69" t="str">
        <f t="shared" si="10"/>
        <v>N/A</v>
      </c>
      <c r="T12" s="60"/>
    </row>
    <row r="13" spans="1:20" ht="16.5" customHeight="1" x14ac:dyDescent="0.35">
      <c r="A13" s="71" t="str">
        <f>IF(JAN_26!A13="","",JAN_26!A13)</f>
        <v>Amoxicilline 500</v>
      </c>
      <c r="B13" s="71" t="str">
        <f>IF(JAN_26!B13="","",JAN_26!B13)</f>
        <v>tablets</v>
      </c>
      <c r="C13" s="53">
        <f>IF(JAN_26!C13="","",JAN_26!C13)</f>
        <v>50</v>
      </c>
      <c r="D13" s="53">
        <f>IF(JAN_26!A13="","",JAN_26!F13)</f>
        <v>600</v>
      </c>
      <c r="E13" s="61"/>
      <c r="F13" s="53">
        <f t="shared" si="0"/>
        <v>600</v>
      </c>
      <c r="G13" s="61"/>
      <c r="H13" s="61"/>
      <c r="I13" s="53">
        <f t="shared" si="1"/>
        <v>0</v>
      </c>
      <c r="J13" s="53" t="str">
        <f t="shared" si="2"/>
        <v/>
      </c>
      <c r="K13" s="53">
        <f t="shared" si="3"/>
        <v>0</v>
      </c>
      <c r="L13" s="53">
        <f t="shared" si="4"/>
        <v>30000</v>
      </c>
      <c r="M13" s="64">
        <f>IF(A13="",0,(IF(ISNUMBER(JAN_26!G13),JAN_26!G13,0)+IF(ISNUMBER(FEB_26!G13),FEB_26!G13,0))/2)</f>
        <v>0</v>
      </c>
      <c r="N13" s="64">
        <f t="shared" si="5"/>
        <v>0</v>
      </c>
      <c r="O13" s="64">
        <f t="shared" si="6"/>
        <v>0</v>
      </c>
      <c r="P13" s="64">
        <f t="shared" si="7"/>
        <v>0</v>
      </c>
      <c r="Q13" s="65" t="str">
        <f t="shared" si="8"/>
        <v/>
      </c>
      <c r="R13" s="66" t="str">
        <f t="shared" si="9"/>
        <v>OVERSTOCK</v>
      </c>
      <c r="S13" s="66" t="str">
        <f t="shared" si="10"/>
        <v>N/A</v>
      </c>
      <c r="T13" s="60"/>
    </row>
    <row r="14" spans="1:20" ht="16.5" customHeight="1" x14ac:dyDescent="0.35">
      <c r="A14" s="72" t="str">
        <f>IF(JAN_26!A14="","",JAN_26!A14)</f>
        <v>Amoxicilline syrup 125 mg</v>
      </c>
      <c r="B14" s="72" t="str">
        <f>IF(JAN_26!B14="","",JAN_26!B14)</f>
        <v>bottle</v>
      </c>
      <c r="C14" s="55">
        <f>IF(JAN_26!C14="","",JAN_26!C14)</f>
        <v>1000</v>
      </c>
      <c r="D14" s="55">
        <f>IF(JAN_26!A14="","",JAN_26!F14)</f>
        <v>0</v>
      </c>
      <c r="E14" s="61"/>
      <c r="F14" s="55">
        <f t="shared" si="0"/>
        <v>0</v>
      </c>
      <c r="G14" s="61"/>
      <c r="H14" s="61"/>
      <c r="I14" s="55">
        <f t="shared" si="1"/>
        <v>0</v>
      </c>
      <c r="J14" s="55" t="str">
        <f t="shared" si="2"/>
        <v/>
      </c>
      <c r="K14" s="55">
        <f t="shared" si="3"/>
        <v>0</v>
      </c>
      <c r="L14" s="55">
        <f t="shared" si="4"/>
        <v>0</v>
      </c>
      <c r="M14" s="67">
        <f>IF(A14="",0,(IF(ISNUMBER(JAN_26!G14),JAN_26!G14,0)+IF(ISNUMBER(FEB_26!G14),FEB_26!G14,0))/2)</f>
        <v>0</v>
      </c>
      <c r="N14" s="67">
        <f t="shared" si="5"/>
        <v>0</v>
      </c>
      <c r="O14" s="67">
        <f t="shared" si="6"/>
        <v>0</v>
      </c>
      <c r="P14" s="67">
        <f t="shared" si="7"/>
        <v>0</v>
      </c>
      <c r="Q14" s="68" t="str">
        <f t="shared" si="8"/>
        <v/>
      </c>
      <c r="R14" s="69" t="str">
        <f t="shared" si="9"/>
        <v>STOCKOUT</v>
      </c>
      <c r="S14" s="69" t="str">
        <f t="shared" si="10"/>
        <v>N/A</v>
      </c>
      <c r="T14" s="60"/>
    </row>
    <row r="15" spans="1:20" ht="16.5" customHeight="1" x14ac:dyDescent="0.35">
      <c r="A15" s="71" t="str">
        <f>IF(JAN_26!A15="","",JAN_26!A15)</f>
        <v>Amoxicilline syrup 250mg</v>
      </c>
      <c r="B15" s="71" t="str">
        <f>IF(JAN_26!B15="","",JAN_26!B15)</f>
        <v>bottle</v>
      </c>
      <c r="C15" s="53">
        <f>IF(JAN_26!C15="","",JAN_26!C15)</f>
        <v>1000</v>
      </c>
      <c r="D15" s="53">
        <f>IF(JAN_26!A15="","",JAN_26!F15)</f>
        <v>6</v>
      </c>
      <c r="E15" s="61"/>
      <c r="F15" s="53">
        <f t="shared" si="0"/>
        <v>6</v>
      </c>
      <c r="G15" s="61"/>
      <c r="H15" s="61"/>
      <c r="I15" s="53">
        <f t="shared" si="1"/>
        <v>0</v>
      </c>
      <c r="J15" s="53" t="str">
        <f t="shared" si="2"/>
        <v/>
      </c>
      <c r="K15" s="53">
        <f t="shared" si="3"/>
        <v>0</v>
      </c>
      <c r="L15" s="53">
        <f t="shared" si="4"/>
        <v>6000</v>
      </c>
      <c r="M15" s="64">
        <f>IF(A15="",0,(IF(ISNUMBER(JAN_26!G15),JAN_26!G15,0)+IF(ISNUMBER(FEB_26!G15),FEB_26!G15,0))/2)</f>
        <v>1</v>
      </c>
      <c r="N15" s="64">
        <f t="shared" si="5"/>
        <v>0.5</v>
      </c>
      <c r="O15" s="64">
        <f t="shared" si="6"/>
        <v>3</v>
      </c>
      <c r="P15" s="64">
        <f t="shared" si="7"/>
        <v>1</v>
      </c>
      <c r="Q15" s="65">
        <f t="shared" si="8"/>
        <v>6</v>
      </c>
      <c r="R15" s="66" t="str">
        <f t="shared" si="9"/>
        <v>OVERSTOCK</v>
      </c>
      <c r="S15" s="66" t="str">
        <f t="shared" si="10"/>
        <v>N/A</v>
      </c>
      <c r="T15" s="60"/>
    </row>
    <row r="16" spans="1:20" ht="16.5" customHeight="1" x14ac:dyDescent="0.35">
      <c r="A16" s="72" t="str">
        <f>IF(JAN_26!A16="","",JAN_26!A16)</f>
        <v>Amoxiclav tabs</v>
      </c>
      <c r="B16" s="72" t="str">
        <f>IF(JAN_26!B16="","",JAN_26!B16)</f>
        <v>tablets</v>
      </c>
      <c r="C16" s="55">
        <f>IF(JAN_26!C16="","",JAN_26!C16)</f>
        <v>280</v>
      </c>
      <c r="D16" s="55">
        <f>IF(JAN_26!A16="","",JAN_26!F16)</f>
        <v>0</v>
      </c>
      <c r="E16" s="61"/>
      <c r="F16" s="55">
        <f t="shared" si="0"/>
        <v>0</v>
      </c>
      <c r="G16" s="61"/>
      <c r="H16" s="61"/>
      <c r="I16" s="55">
        <f t="shared" si="1"/>
        <v>0</v>
      </c>
      <c r="J16" s="55" t="str">
        <f t="shared" si="2"/>
        <v/>
      </c>
      <c r="K16" s="55">
        <f t="shared" si="3"/>
        <v>0</v>
      </c>
      <c r="L16" s="55">
        <f t="shared" si="4"/>
        <v>0</v>
      </c>
      <c r="M16" s="67">
        <f>IF(A16="",0,(IF(ISNUMBER(JAN_26!G16),JAN_26!G16,0)+IF(ISNUMBER(FEB_26!G16),FEB_26!G16,0))/2)</f>
        <v>0</v>
      </c>
      <c r="N16" s="67">
        <f t="shared" si="5"/>
        <v>0</v>
      </c>
      <c r="O16" s="67">
        <f t="shared" si="6"/>
        <v>0</v>
      </c>
      <c r="P16" s="67">
        <f t="shared" si="7"/>
        <v>0</v>
      </c>
      <c r="Q16" s="68" t="str">
        <f t="shared" si="8"/>
        <v/>
      </c>
      <c r="R16" s="69" t="str">
        <f t="shared" si="9"/>
        <v>STOCKOUT</v>
      </c>
      <c r="S16" s="69" t="str">
        <f t="shared" si="10"/>
        <v>N/A</v>
      </c>
      <c r="T16" s="60"/>
    </row>
    <row r="17" spans="1:20" ht="16.5" customHeight="1" x14ac:dyDescent="0.35">
      <c r="A17" s="71" t="str">
        <f>IF(JAN_26!A17="","",JAN_26!A17)</f>
        <v>Ampicilline injection</v>
      </c>
      <c r="B17" s="71" t="str">
        <f>IF(JAN_26!B17="","",JAN_26!B17)</f>
        <v>box</v>
      </c>
      <c r="C17" s="53">
        <f>IF(JAN_26!C17="","",JAN_26!C17)</f>
        <v>500</v>
      </c>
      <c r="D17" s="53">
        <f>IF(JAN_26!A17="","",JAN_26!F17)</f>
        <v>176</v>
      </c>
      <c r="E17" s="61"/>
      <c r="F17" s="53">
        <f t="shared" si="0"/>
        <v>176</v>
      </c>
      <c r="G17" s="61"/>
      <c r="H17" s="61"/>
      <c r="I17" s="53">
        <f t="shared" si="1"/>
        <v>0</v>
      </c>
      <c r="J17" s="53" t="str">
        <f t="shared" si="2"/>
        <v/>
      </c>
      <c r="K17" s="53">
        <f t="shared" si="3"/>
        <v>0</v>
      </c>
      <c r="L17" s="53">
        <f t="shared" si="4"/>
        <v>88000</v>
      </c>
      <c r="M17" s="64">
        <f>IF(A17="",0,(IF(ISNUMBER(JAN_26!G17),JAN_26!G17,0)+IF(ISNUMBER(FEB_26!G17),FEB_26!G17,0))/2)</f>
        <v>15</v>
      </c>
      <c r="N17" s="64">
        <f t="shared" si="5"/>
        <v>7.5</v>
      </c>
      <c r="O17" s="64">
        <f t="shared" si="6"/>
        <v>45</v>
      </c>
      <c r="P17" s="64">
        <f t="shared" si="7"/>
        <v>15</v>
      </c>
      <c r="Q17" s="65">
        <f t="shared" si="8"/>
        <v>11.7</v>
      </c>
      <c r="R17" s="66" t="str">
        <f t="shared" si="9"/>
        <v>OVERSTOCK</v>
      </c>
      <c r="S17" s="66" t="str">
        <f t="shared" si="10"/>
        <v>N/A</v>
      </c>
      <c r="T17" s="60"/>
    </row>
    <row r="18" spans="1:20" ht="16.5" customHeight="1" x14ac:dyDescent="0.35">
      <c r="A18" s="72" t="str">
        <f>IF(JAN_26!A18="","",JAN_26!A18)</f>
        <v>Ampiclox capsules</v>
      </c>
      <c r="B18" s="72" t="str">
        <f>IF(JAN_26!B18="","",JAN_26!B18)</f>
        <v>box</v>
      </c>
      <c r="C18" s="55">
        <f>IF(JAN_26!C18="","",JAN_26!C18)</f>
        <v>60</v>
      </c>
      <c r="D18" s="55">
        <f>IF(JAN_26!A18="","",JAN_26!F18)</f>
        <v>0</v>
      </c>
      <c r="E18" s="61"/>
      <c r="F18" s="55">
        <f t="shared" si="0"/>
        <v>0</v>
      </c>
      <c r="G18" s="61"/>
      <c r="H18" s="61"/>
      <c r="I18" s="55">
        <f t="shared" si="1"/>
        <v>0</v>
      </c>
      <c r="J18" s="55" t="str">
        <f t="shared" si="2"/>
        <v/>
      </c>
      <c r="K18" s="55">
        <f t="shared" si="3"/>
        <v>0</v>
      </c>
      <c r="L18" s="55">
        <f t="shared" si="4"/>
        <v>0</v>
      </c>
      <c r="M18" s="67">
        <f>IF(A18="",0,(IF(ISNUMBER(JAN_26!G18),JAN_26!G18,0)+IF(ISNUMBER(FEB_26!G18),FEB_26!G18,0))/2)</f>
        <v>0</v>
      </c>
      <c r="N18" s="67">
        <f t="shared" si="5"/>
        <v>0</v>
      </c>
      <c r="O18" s="67">
        <f t="shared" si="6"/>
        <v>0</v>
      </c>
      <c r="P18" s="67">
        <f t="shared" si="7"/>
        <v>0</v>
      </c>
      <c r="Q18" s="68" t="str">
        <f t="shared" si="8"/>
        <v/>
      </c>
      <c r="R18" s="69" t="str">
        <f t="shared" si="9"/>
        <v>STOCKOUT</v>
      </c>
      <c r="S18" s="69" t="str">
        <f t="shared" si="10"/>
        <v>N/A</v>
      </c>
      <c r="T18" s="60"/>
    </row>
    <row r="19" spans="1:20" ht="16.5" customHeight="1" x14ac:dyDescent="0.35">
      <c r="A19" s="71" t="str">
        <f>IF(JAN_26!A19="","",JAN_26!A19)</f>
        <v>Ampiclox syrup</v>
      </c>
      <c r="B19" s="71" t="str">
        <f>IF(JAN_26!B19="","",JAN_26!B19)</f>
        <v>bottle</v>
      </c>
      <c r="C19" s="53">
        <f>IF(JAN_26!C19="","",JAN_26!C19)</f>
        <v>1200</v>
      </c>
      <c r="D19" s="53">
        <f>IF(JAN_26!A19="","",JAN_26!F19)</f>
        <v>0</v>
      </c>
      <c r="E19" s="61"/>
      <c r="F19" s="53">
        <f t="shared" si="0"/>
        <v>0</v>
      </c>
      <c r="G19" s="61"/>
      <c r="H19" s="61"/>
      <c r="I19" s="53">
        <f t="shared" si="1"/>
        <v>0</v>
      </c>
      <c r="J19" s="53" t="str">
        <f t="shared" si="2"/>
        <v/>
      </c>
      <c r="K19" s="53">
        <f t="shared" si="3"/>
        <v>0</v>
      </c>
      <c r="L19" s="53">
        <f t="shared" si="4"/>
        <v>0</v>
      </c>
      <c r="M19" s="64">
        <f>IF(A19="",0,(IF(ISNUMBER(JAN_26!G19),JAN_26!G19,0)+IF(ISNUMBER(FEB_26!G19),FEB_26!G19,0))/2)</f>
        <v>0</v>
      </c>
      <c r="N19" s="64">
        <f t="shared" si="5"/>
        <v>0</v>
      </c>
      <c r="O19" s="64">
        <f t="shared" si="6"/>
        <v>0</v>
      </c>
      <c r="P19" s="64">
        <f t="shared" si="7"/>
        <v>0</v>
      </c>
      <c r="Q19" s="65" t="str">
        <f t="shared" si="8"/>
        <v/>
      </c>
      <c r="R19" s="66" t="str">
        <f t="shared" si="9"/>
        <v>STOCKOUT</v>
      </c>
      <c r="S19" s="66" t="str">
        <f t="shared" si="10"/>
        <v>N/A</v>
      </c>
      <c r="T19" s="60"/>
    </row>
    <row r="20" spans="1:20" ht="16.5" customHeight="1" x14ac:dyDescent="0.35">
      <c r="A20" s="72" t="str">
        <f>IF(JAN_26!A20="","",JAN_26!A20)</f>
        <v>Analgin Inj</v>
      </c>
      <c r="B20" s="72" t="str">
        <f>IF(JAN_26!B20="","",JAN_26!B20)</f>
        <v>Packet</v>
      </c>
      <c r="C20" s="55">
        <f>IF(JAN_26!C20="","",JAN_26!C20)</f>
        <v>500</v>
      </c>
      <c r="D20" s="55">
        <f>IF(JAN_26!A20="","",JAN_26!F20)</f>
        <v>0</v>
      </c>
      <c r="E20" s="61"/>
      <c r="F20" s="55">
        <f t="shared" si="0"/>
        <v>0</v>
      </c>
      <c r="G20" s="61"/>
      <c r="H20" s="61"/>
      <c r="I20" s="55">
        <f t="shared" si="1"/>
        <v>0</v>
      </c>
      <c r="J20" s="55" t="str">
        <f t="shared" si="2"/>
        <v/>
      </c>
      <c r="K20" s="55">
        <f t="shared" si="3"/>
        <v>0</v>
      </c>
      <c r="L20" s="55">
        <f t="shared" si="4"/>
        <v>0</v>
      </c>
      <c r="M20" s="67">
        <f>IF(A20="",0,(IF(ISNUMBER(JAN_26!G20),JAN_26!G20,0)+IF(ISNUMBER(FEB_26!G20),FEB_26!G20,0))/2)</f>
        <v>0</v>
      </c>
      <c r="N20" s="67">
        <f t="shared" si="5"/>
        <v>0</v>
      </c>
      <c r="O20" s="67">
        <f t="shared" si="6"/>
        <v>0</v>
      </c>
      <c r="P20" s="67">
        <f t="shared" si="7"/>
        <v>0</v>
      </c>
      <c r="Q20" s="68" t="str">
        <f t="shared" si="8"/>
        <v/>
      </c>
      <c r="R20" s="69" t="str">
        <f t="shared" si="9"/>
        <v>STOCKOUT</v>
      </c>
      <c r="S20" s="69" t="str">
        <f t="shared" si="10"/>
        <v>N/A</v>
      </c>
      <c r="T20" s="60"/>
    </row>
    <row r="21" spans="1:20" ht="16.5" customHeight="1" x14ac:dyDescent="0.35">
      <c r="A21" s="71" t="str">
        <f>IF(JAN_26!A21="","",JAN_26!A21)</f>
        <v>antacid</v>
      </c>
      <c r="B21" s="71" t="str">
        <f>IF(JAN_26!B21="","",JAN_26!B21)</f>
        <v>tab</v>
      </c>
      <c r="C21" s="53">
        <f>IF(JAN_26!C21="","",JAN_26!C21)</f>
        <v>25</v>
      </c>
      <c r="D21" s="53">
        <f>IF(JAN_26!A21="","",JAN_26!F21)</f>
        <v>0</v>
      </c>
      <c r="E21" s="61"/>
      <c r="F21" s="53">
        <f t="shared" si="0"/>
        <v>0</v>
      </c>
      <c r="G21" s="61"/>
      <c r="H21" s="61"/>
      <c r="I21" s="53">
        <f t="shared" si="1"/>
        <v>0</v>
      </c>
      <c r="J21" s="53" t="str">
        <f t="shared" si="2"/>
        <v/>
      </c>
      <c r="K21" s="53">
        <f t="shared" si="3"/>
        <v>0</v>
      </c>
      <c r="L21" s="53">
        <f t="shared" si="4"/>
        <v>0</v>
      </c>
      <c r="M21" s="64">
        <f>IF(A21="",0,(IF(ISNUMBER(JAN_26!G21),JAN_26!G21,0)+IF(ISNUMBER(FEB_26!G21),FEB_26!G21,0))/2)</f>
        <v>0</v>
      </c>
      <c r="N21" s="64">
        <f t="shared" si="5"/>
        <v>0</v>
      </c>
      <c r="O21" s="64">
        <f t="shared" si="6"/>
        <v>0</v>
      </c>
      <c r="P21" s="64">
        <f t="shared" si="7"/>
        <v>0</v>
      </c>
      <c r="Q21" s="65" t="str">
        <f t="shared" si="8"/>
        <v/>
      </c>
      <c r="R21" s="66" t="str">
        <f t="shared" si="9"/>
        <v>STOCKOUT</v>
      </c>
      <c r="S21" s="66" t="str">
        <f t="shared" si="10"/>
        <v>N/A</v>
      </c>
      <c r="T21" s="60"/>
    </row>
    <row r="22" spans="1:20" ht="16.5" customHeight="1" x14ac:dyDescent="0.35">
      <c r="A22" s="72" t="str">
        <f>IF(JAN_26!A22="","",JAN_26!A22)</f>
        <v>Antagex (para+tramadol)</v>
      </c>
      <c r="B22" s="72" t="str">
        <f>IF(JAN_26!B22="","",JAN_26!B22)</f>
        <v>tablets</v>
      </c>
      <c r="C22" s="55">
        <f>IF(JAN_26!C22="","",JAN_26!C22)</f>
        <v>140</v>
      </c>
      <c r="D22" s="55">
        <f>IF(JAN_26!A22="","",JAN_26!F22)</f>
        <v>0</v>
      </c>
      <c r="E22" s="61"/>
      <c r="F22" s="55">
        <f t="shared" si="0"/>
        <v>0</v>
      </c>
      <c r="G22" s="61"/>
      <c r="H22" s="61"/>
      <c r="I22" s="55">
        <f t="shared" si="1"/>
        <v>0</v>
      </c>
      <c r="J22" s="55" t="str">
        <f t="shared" si="2"/>
        <v/>
      </c>
      <c r="K22" s="55">
        <f t="shared" si="3"/>
        <v>0</v>
      </c>
      <c r="L22" s="55">
        <f t="shared" si="4"/>
        <v>0</v>
      </c>
      <c r="M22" s="67">
        <f>IF(A22="",0,(IF(ISNUMBER(JAN_26!G22),JAN_26!G22,0)+IF(ISNUMBER(FEB_26!G22),FEB_26!G22,0))/2)</f>
        <v>0</v>
      </c>
      <c r="N22" s="67">
        <f t="shared" si="5"/>
        <v>0</v>
      </c>
      <c r="O22" s="67">
        <f t="shared" si="6"/>
        <v>0</v>
      </c>
      <c r="P22" s="67">
        <f t="shared" si="7"/>
        <v>0</v>
      </c>
      <c r="Q22" s="68" t="str">
        <f t="shared" si="8"/>
        <v/>
      </c>
      <c r="R22" s="69" t="str">
        <f t="shared" si="9"/>
        <v>STOCKOUT</v>
      </c>
      <c r="S22" s="69" t="str">
        <f t="shared" si="10"/>
        <v>N/A</v>
      </c>
      <c r="T22" s="60"/>
    </row>
    <row r="23" spans="1:20" ht="16.5" customHeight="1" x14ac:dyDescent="0.35">
      <c r="A23" s="71" t="str">
        <f>IF(JAN_26!A23="","",JAN_26!A23)</f>
        <v>apfer</v>
      </c>
      <c r="B23" s="71" t="str">
        <f>IF(JAN_26!B23="","",JAN_26!B23)</f>
        <v>syrup</v>
      </c>
      <c r="C23" s="53">
        <f>IF(JAN_26!C23="","",JAN_26!C23)</f>
        <v>1500</v>
      </c>
      <c r="D23" s="53">
        <f>IF(JAN_26!A23="","",JAN_26!F23)</f>
        <v>0</v>
      </c>
      <c r="E23" s="61"/>
      <c r="F23" s="53">
        <f t="shared" si="0"/>
        <v>0</v>
      </c>
      <c r="G23" s="61"/>
      <c r="H23" s="61"/>
      <c r="I23" s="53">
        <f t="shared" si="1"/>
        <v>0</v>
      </c>
      <c r="J23" s="53" t="str">
        <f t="shared" si="2"/>
        <v/>
      </c>
      <c r="K23" s="53">
        <f t="shared" si="3"/>
        <v>0</v>
      </c>
      <c r="L23" s="53">
        <f t="shared" si="4"/>
        <v>0</v>
      </c>
      <c r="M23" s="64">
        <f>IF(A23="",0,(IF(ISNUMBER(JAN_26!G23),JAN_26!G23,0)+IF(ISNUMBER(FEB_26!G23),FEB_26!G23,0))/2)</f>
        <v>0</v>
      </c>
      <c r="N23" s="64">
        <f t="shared" si="5"/>
        <v>0</v>
      </c>
      <c r="O23" s="64">
        <f t="shared" si="6"/>
        <v>0</v>
      </c>
      <c r="P23" s="64">
        <f t="shared" si="7"/>
        <v>0</v>
      </c>
      <c r="Q23" s="65" t="str">
        <f t="shared" si="8"/>
        <v/>
      </c>
      <c r="R23" s="66" t="str">
        <f t="shared" si="9"/>
        <v>STOCKOUT</v>
      </c>
      <c r="S23" s="66" t="str">
        <f t="shared" si="10"/>
        <v>N/A</v>
      </c>
      <c r="T23" s="60"/>
    </row>
    <row r="24" spans="1:20" ht="16.5" customHeight="1" x14ac:dyDescent="0.35">
      <c r="A24" s="72" t="str">
        <f>IF(JAN_26!A24="","",JAN_26!A24)</f>
        <v>artemether 80mg</v>
      </c>
      <c r="B24" s="72" t="str">
        <f>IF(JAN_26!B24="","",JAN_26!B24)</f>
        <v>amp</v>
      </c>
      <c r="C24" s="55">
        <f>IF(JAN_26!C24="","",JAN_26!C24)</f>
        <v>600</v>
      </c>
      <c r="D24" s="55">
        <f>IF(JAN_26!A24="","",JAN_26!F24)</f>
        <v>72</v>
      </c>
      <c r="E24" s="61"/>
      <c r="F24" s="55">
        <f t="shared" si="0"/>
        <v>72</v>
      </c>
      <c r="G24" s="61"/>
      <c r="H24" s="61"/>
      <c r="I24" s="55">
        <f t="shared" si="1"/>
        <v>0</v>
      </c>
      <c r="J24" s="55" t="str">
        <f t="shared" si="2"/>
        <v/>
      </c>
      <c r="K24" s="55">
        <f t="shared" si="3"/>
        <v>0</v>
      </c>
      <c r="L24" s="55">
        <f t="shared" si="4"/>
        <v>43200</v>
      </c>
      <c r="M24" s="67">
        <f>IF(A24="",0,(IF(ISNUMBER(JAN_26!G24),JAN_26!G24,0)+IF(ISNUMBER(FEB_26!G24),FEB_26!G24,0))/2)</f>
        <v>6</v>
      </c>
      <c r="N24" s="67">
        <f t="shared" si="5"/>
        <v>3</v>
      </c>
      <c r="O24" s="67">
        <f t="shared" si="6"/>
        <v>18</v>
      </c>
      <c r="P24" s="67">
        <f t="shared" si="7"/>
        <v>6</v>
      </c>
      <c r="Q24" s="68">
        <f t="shared" si="8"/>
        <v>12</v>
      </c>
      <c r="R24" s="69" t="str">
        <f t="shared" si="9"/>
        <v>OVERSTOCK</v>
      </c>
      <c r="S24" s="69" t="str">
        <f t="shared" si="10"/>
        <v>N/A</v>
      </c>
      <c r="T24" s="60"/>
    </row>
    <row r="25" spans="1:20" ht="16.5" customHeight="1" x14ac:dyDescent="0.35">
      <c r="A25" s="71" t="str">
        <f>IF(JAN_26!A25="","",JAN_26!A25)</f>
        <v>Artemether/lum  syrup</v>
      </c>
      <c r="B25" s="71" t="str">
        <f>IF(JAN_26!B25="","",JAN_26!B25)</f>
        <v>bottle</v>
      </c>
      <c r="C25" s="53">
        <f>IF(JAN_26!C25="","",JAN_26!C25)</f>
        <v>1700</v>
      </c>
      <c r="D25" s="53">
        <f>IF(JAN_26!A25="","",JAN_26!F25)</f>
        <v>94</v>
      </c>
      <c r="E25" s="61"/>
      <c r="F25" s="53">
        <f t="shared" si="0"/>
        <v>94</v>
      </c>
      <c r="G25" s="61"/>
      <c r="H25" s="61"/>
      <c r="I25" s="53">
        <f t="shared" si="1"/>
        <v>0</v>
      </c>
      <c r="J25" s="53" t="str">
        <f t="shared" si="2"/>
        <v/>
      </c>
      <c r="K25" s="53">
        <f t="shared" si="3"/>
        <v>0</v>
      </c>
      <c r="L25" s="53">
        <f t="shared" si="4"/>
        <v>159800</v>
      </c>
      <c r="M25" s="64">
        <f>IF(A25="",0,(IF(ISNUMBER(JAN_26!G25),JAN_26!G25,0)+IF(ISNUMBER(FEB_26!G25),FEB_26!G25,0))/2)</f>
        <v>3</v>
      </c>
      <c r="N25" s="64">
        <f t="shared" si="5"/>
        <v>1.5</v>
      </c>
      <c r="O25" s="64">
        <f t="shared" si="6"/>
        <v>9</v>
      </c>
      <c r="P25" s="64">
        <f t="shared" si="7"/>
        <v>3</v>
      </c>
      <c r="Q25" s="65">
        <f t="shared" si="8"/>
        <v>31.3</v>
      </c>
      <c r="R25" s="66" t="str">
        <f t="shared" si="9"/>
        <v>OVERSTOCK</v>
      </c>
      <c r="S25" s="66" t="str">
        <f t="shared" si="10"/>
        <v>N/A</v>
      </c>
      <c r="T25" s="60"/>
    </row>
    <row r="26" spans="1:20" ht="16.5" customHeight="1" x14ac:dyDescent="0.35">
      <c r="A26" s="72" t="str">
        <f>IF(JAN_26!A26="","",JAN_26!A26)</f>
        <v>artesunate inj 60mg</v>
      </c>
      <c r="B26" s="72" t="str">
        <f>IF(JAN_26!B26="","",JAN_26!B26)</f>
        <v>vial</v>
      </c>
      <c r="C26" s="55">
        <f>IF(JAN_26!C26="","",JAN_26!C26)</f>
        <v>1000</v>
      </c>
      <c r="D26" s="55">
        <f>IF(JAN_26!A26="","",JAN_26!F26)</f>
        <v>848</v>
      </c>
      <c r="E26" s="61"/>
      <c r="F26" s="55">
        <f t="shared" si="0"/>
        <v>848</v>
      </c>
      <c r="G26" s="61"/>
      <c r="H26" s="61"/>
      <c r="I26" s="55">
        <f t="shared" si="1"/>
        <v>0</v>
      </c>
      <c r="J26" s="55" t="str">
        <f t="shared" si="2"/>
        <v/>
      </c>
      <c r="K26" s="55">
        <f t="shared" si="3"/>
        <v>0</v>
      </c>
      <c r="L26" s="55">
        <f t="shared" si="4"/>
        <v>848000</v>
      </c>
      <c r="M26" s="67">
        <f>IF(A26="",0,(IF(ISNUMBER(JAN_26!G26),JAN_26!G26,0)+IF(ISNUMBER(FEB_26!G26),FEB_26!G26,0))/2)</f>
        <v>26</v>
      </c>
      <c r="N26" s="67">
        <f t="shared" si="5"/>
        <v>13</v>
      </c>
      <c r="O26" s="67">
        <f t="shared" si="6"/>
        <v>78</v>
      </c>
      <c r="P26" s="67">
        <f t="shared" si="7"/>
        <v>26</v>
      </c>
      <c r="Q26" s="68">
        <f t="shared" si="8"/>
        <v>32.6</v>
      </c>
      <c r="R26" s="69" t="str">
        <f t="shared" si="9"/>
        <v>OVERSTOCK</v>
      </c>
      <c r="S26" s="69" t="str">
        <f t="shared" si="10"/>
        <v>N/A</v>
      </c>
      <c r="T26" s="60"/>
    </row>
    <row r="27" spans="1:20" ht="16.5" customHeight="1" x14ac:dyDescent="0.35">
      <c r="A27" s="71" t="str">
        <f>IF(JAN_26!A27="","",JAN_26!A27)</f>
        <v>ASAQ 100/270mg) - 3</v>
      </c>
      <c r="B27" s="71" t="str">
        <f>IF(JAN_26!B27="","",JAN_26!B27)</f>
        <v>tablet</v>
      </c>
      <c r="C27" s="53">
        <f>IF(JAN_26!C27="","",JAN_26!C27)</f>
        <v>160</v>
      </c>
      <c r="D27" s="53">
        <f>IF(JAN_26!A27="","",JAN_26!F27)</f>
        <v>0</v>
      </c>
      <c r="E27" s="61"/>
      <c r="F27" s="53">
        <f t="shared" si="0"/>
        <v>0</v>
      </c>
      <c r="G27" s="61"/>
      <c r="H27" s="61"/>
      <c r="I27" s="53">
        <f t="shared" si="1"/>
        <v>0</v>
      </c>
      <c r="J27" s="53" t="str">
        <f t="shared" si="2"/>
        <v/>
      </c>
      <c r="K27" s="53">
        <f t="shared" si="3"/>
        <v>0</v>
      </c>
      <c r="L27" s="53">
        <f t="shared" si="4"/>
        <v>0</v>
      </c>
      <c r="M27" s="64">
        <f>IF(A27="",0,(IF(ISNUMBER(JAN_26!G27),JAN_26!G27,0)+IF(ISNUMBER(FEB_26!G27),FEB_26!G27,0))/2)</f>
        <v>0</v>
      </c>
      <c r="N27" s="64">
        <f t="shared" si="5"/>
        <v>0</v>
      </c>
      <c r="O27" s="64">
        <f t="shared" si="6"/>
        <v>0</v>
      </c>
      <c r="P27" s="64">
        <f t="shared" si="7"/>
        <v>0</v>
      </c>
      <c r="Q27" s="65" t="str">
        <f t="shared" si="8"/>
        <v/>
      </c>
      <c r="R27" s="66" t="str">
        <f t="shared" si="9"/>
        <v>STOCKOUT</v>
      </c>
      <c r="S27" s="66" t="str">
        <f t="shared" si="10"/>
        <v>N/A</v>
      </c>
      <c r="T27" s="60"/>
    </row>
    <row r="28" spans="1:20" ht="16.5" customHeight="1" x14ac:dyDescent="0.35">
      <c r="A28" s="72" t="str">
        <f>IF(JAN_26!A28="","",JAN_26!A28)</f>
        <v>ASAQ 100/270mg) - 6</v>
      </c>
      <c r="B28" s="72" t="str">
        <f>IF(JAN_26!B28="","",JAN_26!B28)</f>
        <v>tablet</v>
      </c>
      <c r="C28" s="55">
        <f>IF(JAN_26!C28="","",JAN_26!C28)</f>
        <v>160</v>
      </c>
      <c r="D28" s="55">
        <f>IF(JAN_26!A28="","",JAN_26!F28)</f>
        <v>0</v>
      </c>
      <c r="E28" s="61"/>
      <c r="F28" s="55">
        <f t="shared" si="0"/>
        <v>0</v>
      </c>
      <c r="G28" s="61"/>
      <c r="H28" s="61"/>
      <c r="I28" s="55">
        <f t="shared" si="1"/>
        <v>0</v>
      </c>
      <c r="J28" s="55" t="str">
        <f t="shared" si="2"/>
        <v/>
      </c>
      <c r="K28" s="55">
        <f t="shared" si="3"/>
        <v>0</v>
      </c>
      <c r="L28" s="55">
        <f t="shared" si="4"/>
        <v>0</v>
      </c>
      <c r="M28" s="67">
        <f>IF(A28="",0,(IF(ISNUMBER(JAN_26!G28),JAN_26!G28,0)+IF(ISNUMBER(FEB_26!G28),FEB_26!G28,0))/2)</f>
        <v>0</v>
      </c>
      <c r="N28" s="67">
        <f t="shared" si="5"/>
        <v>0</v>
      </c>
      <c r="O28" s="67">
        <f t="shared" si="6"/>
        <v>0</v>
      </c>
      <c r="P28" s="67">
        <f t="shared" si="7"/>
        <v>0</v>
      </c>
      <c r="Q28" s="68" t="str">
        <f t="shared" si="8"/>
        <v/>
      </c>
      <c r="R28" s="69" t="str">
        <f t="shared" si="9"/>
        <v>STOCKOUT</v>
      </c>
      <c r="S28" s="69" t="str">
        <f t="shared" si="10"/>
        <v>N/A</v>
      </c>
      <c r="T28" s="60"/>
    </row>
    <row r="29" spans="1:20" ht="16.5" customHeight="1" x14ac:dyDescent="0.35">
      <c r="A29" s="71" t="str">
        <f>IF(JAN_26!A29="","",JAN_26!A29)</f>
        <v>asaq(25/62.5) - 3</v>
      </c>
      <c r="B29" s="71" t="str">
        <f>IF(JAN_26!B29="","",JAN_26!B29)</f>
        <v>tablet</v>
      </c>
      <c r="C29" s="53" t="str">
        <f>IF(JAN_26!C29="","",JAN_26!C29)</f>
        <v/>
      </c>
      <c r="D29" s="53">
        <f>IF(JAN_26!A29="","",JAN_26!F29)</f>
        <v>0</v>
      </c>
      <c r="E29" s="61"/>
      <c r="F29" s="53">
        <f t="shared" si="0"/>
        <v>0</v>
      </c>
      <c r="G29" s="61"/>
      <c r="H29" s="61"/>
      <c r="I29" s="53">
        <f t="shared" si="1"/>
        <v>0</v>
      </c>
      <c r="J29" s="53" t="str">
        <f t="shared" si="2"/>
        <v/>
      </c>
      <c r="K29" s="53">
        <f t="shared" si="3"/>
        <v>0</v>
      </c>
      <c r="L29" s="53">
        <f t="shared" si="4"/>
        <v>0</v>
      </c>
      <c r="M29" s="64">
        <f>IF(A29="",0,(IF(ISNUMBER(JAN_26!G29),JAN_26!G29,0)+IF(ISNUMBER(FEB_26!G29),FEB_26!G29,0))/2)</f>
        <v>0</v>
      </c>
      <c r="N29" s="64">
        <f t="shared" si="5"/>
        <v>0</v>
      </c>
      <c r="O29" s="64">
        <f t="shared" si="6"/>
        <v>0</v>
      </c>
      <c r="P29" s="64">
        <f t="shared" si="7"/>
        <v>0</v>
      </c>
      <c r="Q29" s="65" t="str">
        <f t="shared" si="8"/>
        <v/>
      </c>
      <c r="R29" s="66" t="str">
        <f t="shared" si="9"/>
        <v>STOCKOUT</v>
      </c>
      <c r="S29" s="66" t="str">
        <f t="shared" si="10"/>
        <v>N/A</v>
      </c>
      <c r="T29" s="60"/>
    </row>
    <row r="30" spans="1:20" ht="16.5" customHeight="1" x14ac:dyDescent="0.35">
      <c r="A30" s="72" t="str">
        <f>IF(JAN_26!A30="","",JAN_26!A30)</f>
        <v>asaq(50/135) - 3</v>
      </c>
      <c r="B30" s="72" t="str">
        <f>IF(JAN_26!B30="","",JAN_26!B30)</f>
        <v>tablet</v>
      </c>
      <c r="C30" s="55" t="str">
        <f>IF(JAN_26!C30="","",JAN_26!C30)</f>
        <v/>
      </c>
      <c r="D30" s="55">
        <f>IF(JAN_26!A30="","",JAN_26!F30)</f>
        <v>0</v>
      </c>
      <c r="E30" s="61"/>
      <c r="F30" s="55">
        <f t="shared" si="0"/>
        <v>0</v>
      </c>
      <c r="G30" s="61"/>
      <c r="H30" s="61"/>
      <c r="I30" s="55">
        <f t="shared" si="1"/>
        <v>0</v>
      </c>
      <c r="J30" s="55" t="str">
        <f t="shared" si="2"/>
        <v/>
      </c>
      <c r="K30" s="55">
        <f t="shared" si="3"/>
        <v>0</v>
      </c>
      <c r="L30" s="55">
        <f t="shared" si="4"/>
        <v>0</v>
      </c>
      <c r="M30" s="67">
        <f>IF(A30="",0,(IF(ISNUMBER(JAN_26!G30),JAN_26!G30,0)+IF(ISNUMBER(FEB_26!G30),FEB_26!G30,0))/2)</f>
        <v>0</v>
      </c>
      <c r="N30" s="67">
        <f t="shared" si="5"/>
        <v>0</v>
      </c>
      <c r="O30" s="67">
        <f t="shared" si="6"/>
        <v>0</v>
      </c>
      <c r="P30" s="67">
        <f t="shared" si="7"/>
        <v>0</v>
      </c>
      <c r="Q30" s="68" t="str">
        <f t="shared" si="8"/>
        <v/>
      </c>
      <c r="R30" s="69" t="str">
        <f t="shared" si="9"/>
        <v>STOCKOUT</v>
      </c>
      <c r="S30" s="69" t="str">
        <f t="shared" si="10"/>
        <v>N/A</v>
      </c>
      <c r="T30" s="60"/>
    </row>
    <row r="31" spans="1:20" ht="16.5" customHeight="1" x14ac:dyDescent="0.35">
      <c r="A31" s="71" t="str">
        <f>IF(JAN_26!A31="","",JAN_26!A31)</f>
        <v>ascabiol</v>
      </c>
      <c r="B31" s="71" t="str">
        <f>IF(JAN_26!B31="","",JAN_26!B31)</f>
        <v>bottle</v>
      </c>
      <c r="C31" s="53">
        <f>IF(JAN_26!C31="","",JAN_26!C31)</f>
        <v>1000</v>
      </c>
      <c r="D31" s="53">
        <f>IF(JAN_26!A31="","",JAN_26!F31)</f>
        <v>0</v>
      </c>
      <c r="E31" s="61"/>
      <c r="F31" s="53">
        <f t="shared" si="0"/>
        <v>0</v>
      </c>
      <c r="G31" s="61"/>
      <c r="H31" s="61"/>
      <c r="I31" s="53">
        <f t="shared" si="1"/>
        <v>0</v>
      </c>
      <c r="J31" s="53" t="str">
        <f t="shared" si="2"/>
        <v/>
      </c>
      <c r="K31" s="53">
        <f t="shared" si="3"/>
        <v>0</v>
      </c>
      <c r="L31" s="53">
        <f t="shared" si="4"/>
        <v>0</v>
      </c>
      <c r="M31" s="64">
        <f>IF(A31="",0,(IF(ISNUMBER(JAN_26!G31),JAN_26!G31,0)+IF(ISNUMBER(FEB_26!G31),FEB_26!G31,0))/2)</f>
        <v>0</v>
      </c>
      <c r="N31" s="64">
        <f t="shared" si="5"/>
        <v>0</v>
      </c>
      <c r="O31" s="64">
        <f t="shared" si="6"/>
        <v>0</v>
      </c>
      <c r="P31" s="64">
        <f t="shared" si="7"/>
        <v>0</v>
      </c>
      <c r="Q31" s="65" t="str">
        <f t="shared" si="8"/>
        <v/>
      </c>
      <c r="R31" s="66" t="str">
        <f t="shared" si="9"/>
        <v>STOCKOUT</v>
      </c>
      <c r="S31" s="66" t="str">
        <f t="shared" si="10"/>
        <v>N/A</v>
      </c>
      <c r="T31" s="60"/>
    </row>
    <row r="32" spans="1:20" ht="16.5" customHeight="1" x14ac:dyDescent="0.35">
      <c r="A32" s="72" t="str">
        <f>IF(JAN_26!A32="","",JAN_26!A32)</f>
        <v>Aspirin 81mg</v>
      </c>
      <c r="B32" s="72" t="str">
        <f>IF(JAN_26!B32="","",JAN_26!B32)</f>
        <v>tablet</v>
      </c>
      <c r="C32" s="55">
        <f>IF(JAN_26!C32="","",JAN_26!C32)</f>
        <v>25</v>
      </c>
      <c r="D32" s="55">
        <f>IF(JAN_26!A32="","",JAN_26!F32)</f>
        <v>0</v>
      </c>
      <c r="E32" s="61"/>
      <c r="F32" s="55">
        <f t="shared" si="0"/>
        <v>0</v>
      </c>
      <c r="G32" s="61"/>
      <c r="H32" s="61"/>
      <c r="I32" s="55">
        <f t="shared" si="1"/>
        <v>0</v>
      </c>
      <c r="J32" s="55" t="str">
        <f t="shared" si="2"/>
        <v/>
      </c>
      <c r="K32" s="55">
        <f t="shared" si="3"/>
        <v>0</v>
      </c>
      <c r="L32" s="55">
        <f t="shared" si="4"/>
        <v>0</v>
      </c>
      <c r="M32" s="67">
        <f>IF(A32="",0,(IF(ISNUMBER(JAN_26!G32),JAN_26!G32,0)+IF(ISNUMBER(FEB_26!G32),FEB_26!G32,0))/2)</f>
        <v>0</v>
      </c>
      <c r="N32" s="67">
        <f t="shared" si="5"/>
        <v>0</v>
      </c>
      <c r="O32" s="67">
        <f t="shared" si="6"/>
        <v>0</v>
      </c>
      <c r="P32" s="67">
        <f t="shared" si="7"/>
        <v>0</v>
      </c>
      <c r="Q32" s="68" t="str">
        <f t="shared" si="8"/>
        <v/>
      </c>
      <c r="R32" s="69" t="str">
        <f t="shared" si="9"/>
        <v>STOCKOUT</v>
      </c>
      <c r="S32" s="69" t="str">
        <f t="shared" si="10"/>
        <v>N/A</v>
      </c>
      <c r="T32" s="60"/>
    </row>
    <row r="33" spans="1:20" ht="16.5" customHeight="1" x14ac:dyDescent="0.35">
      <c r="A33" s="71" t="str">
        <f>IF(JAN_26!A33="","",JAN_26!A33)</f>
        <v>atropine</v>
      </c>
      <c r="B33" s="71" t="str">
        <f>IF(JAN_26!B33="","",JAN_26!B33)</f>
        <v>amp</v>
      </c>
      <c r="C33" s="53">
        <f>IF(JAN_26!C33="","",JAN_26!C33)</f>
        <v>500</v>
      </c>
      <c r="D33" s="53">
        <f>IF(JAN_26!A33="","",JAN_26!F33)</f>
        <v>0</v>
      </c>
      <c r="E33" s="61"/>
      <c r="F33" s="53">
        <f t="shared" si="0"/>
        <v>0</v>
      </c>
      <c r="G33" s="61"/>
      <c r="H33" s="61"/>
      <c r="I33" s="53">
        <f t="shared" si="1"/>
        <v>0</v>
      </c>
      <c r="J33" s="53" t="str">
        <f t="shared" si="2"/>
        <v/>
      </c>
      <c r="K33" s="53">
        <f t="shared" si="3"/>
        <v>0</v>
      </c>
      <c r="L33" s="53">
        <f t="shared" si="4"/>
        <v>0</v>
      </c>
      <c r="M33" s="64">
        <f>IF(A33="",0,(IF(ISNUMBER(JAN_26!G33),JAN_26!G33,0)+IF(ISNUMBER(FEB_26!G33),FEB_26!G33,0))/2)</f>
        <v>0</v>
      </c>
      <c r="N33" s="64">
        <f t="shared" si="5"/>
        <v>0</v>
      </c>
      <c r="O33" s="64">
        <f t="shared" si="6"/>
        <v>0</v>
      </c>
      <c r="P33" s="64">
        <f t="shared" si="7"/>
        <v>0</v>
      </c>
      <c r="Q33" s="65" t="str">
        <f t="shared" si="8"/>
        <v/>
      </c>
      <c r="R33" s="66" t="str">
        <f t="shared" si="9"/>
        <v>STOCKOUT</v>
      </c>
      <c r="S33" s="66" t="str">
        <f t="shared" si="10"/>
        <v>N/A</v>
      </c>
      <c r="T33" s="60"/>
    </row>
    <row r="34" spans="1:20" ht="16.5" customHeight="1" x14ac:dyDescent="0.35">
      <c r="A34" s="72" t="str">
        <f>IF(JAN_26!A34="","",JAN_26!A34)</f>
        <v>ATS</v>
      </c>
      <c r="B34" s="72" t="str">
        <f>IF(JAN_26!B34="","",JAN_26!B34)</f>
        <v>amp</v>
      </c>
      <c r="C34" s="55">
        <f>IF(JAN_26!C34="","",JAN_26!C34)</f>
        <v>1500</v>
      </c>
      <c r="D34" s="55">
        <f>IF(JAN_26!A34="","",JAN_26!F34)</f>
        <v>0</v>
      </c>
      <c r="E34" s="61"/>
      <c r="F34" s="55">
        <f t="shared" si="0"/>
        <v>0</v>
      </c>
      <c r="G34" s="61"/>
      <c r="H34" s="61"/>
      <c r="I34" s="55">
        <f t="shared" si="1"/>
        <v>0</v>
      </c>
      <c r="J34" s="55" t="str">
        <f t="shared" si="2"/>
        <v/>
      </c>
      <c r="K34" s="55">
        <f t="shared" si="3"/>
        <v>1.5</v>
      </c>
      <c r="L34" s="55">
        <f t="shared" si="4"/>
        <v>0</v>
      </c>
      <c r="M34" s="67">
        <f>IF(A34="",0,(IF(ISNUMBER(JAN_26!G34),JAN_26!G34,0)+IF(ISNUMBER(FEB_26!G34),FEB_26!G34,0))/2)</f>
        <v>0.5</v>
      </c>
      <c r="N34" s="67">
        <f t="shared" si="5"/>
        <v>0.25</v>
      </c>
      <c r="O34" s="67">
        <f t="shared" si="6"/>
        <v>1.5</v>
      </c>
      <c r="P34" s="67">
        <f t="shared" si="7"/>
        <v>0.5</v>
      </c>
      <c r="Q34" s="68" t="str">
        <f t="shared" si="8"/>
        <v/>
      </c>
      <c r="R34" s="69" t="str">
        <f t="shared" si="9"/>
        <v>STOCKOUT</v>
      </c>
      <c r="S34" s="69" t="str">
        <f t="shared" si="10"/>
        <v>N/A</v>
      </c>
      <c r="T34" s="60"/>
    </row>
    <row r="35" spans="1:20" ht="16.5" customHeight="1" x14ac:dyDescent="0.35">
      <c r="A35" s="71" t="str">
        <f>IF(JAN_26!A35="","",JAN_26!A35)</f>
        <v>AUGMENTIN INJ</v>
      </c>
      <c r="B35" s="71" t="str">
        <f>IF(JAN_26!B35="","",JAN_26!B35)</f>
        <v>amp</v>
      </c>
      <c r="C35" s="53">
        <f>IF(JAN_26!C35="","",JAN_26!C35)</f>
        <v>1000</v>
      </c>
      <c r="D35" s="53">
        <f>IF(JAN_26!A35="","",JAN_26!F35)</f>
        <v>0</v>
      </c>
      <c r="E35" s="61"/>
      <c r="F35" s="53">
        <f t="shared" si="0"/>
        <v>0</v>
      </c>
      <c r="G35" s="61"/>
      <c r="H35" s="61"/>
      <c r="I35" s="53">
        <f t="shared" si="1"/>
        <v>0</v>
      </c>
      <c r="J35" s="53" t="str">
        <f t="shared" si="2"/>
        <v/>
      </c>
      <c r="K35" s="53">
        <f t="shared" si="3"/>
        <v>0</v>
      </c>
      <c r="L35" s="53">
        <f t="shared" si="4"/>
        <v>0</v>
      </c>
      <c r="M35" s="64">
        <f>IF(A35="",0,(IF(ISNUMBER(JAN_26!G35),JAN_26!G35,0)+IF(ISNUMBER(FEB_26!G35),FEB_26!G35,0))/2)</f>
        <v>0</v>
      </c>
      <c r="N35" s="64">
        <f t="shared" si="5"/>
        <v>0</v>
      </c>
      <c r="O35" s="64">
        <f t="shared" si="6"/>
        <v>0</v>
      </c>
      <c r="P35" s="64">
        <f t="shared" si="7"/>
        <v>0</v>
      </c>
      <c r="Q35" s="65" t="str">
        <f t="shared" si="8"/>
        <v/>
      </c>
      <c r="R35" s="66" t="str">
        <f t="shared" si="9"/>
        <v>STOCKOUT</v>
      </c>
      <c r="S35" s="66" t="str">
        <f t="shared" si="10"/>
        <v>N/A</v>
      </c>
      <c r="T35" s="60"/>
    </row>
    <row r="36" spans="1:20" ht="16.5" customHeight="1" x14ac:dyDescent="0.35">
      <c r="A36" s="72" t="str">
        <f>IF(JAN_26!A36="","",JAN_26!A36)</f>
        <v>augmentin sp 0-15kg</v>
      </c>
      <c r="B36" s="72" t="str">
        <f>IF(JAN_26!B36="","",JAN_26!B36)</f>
        <v>bottle</v>
      </c>
      <c r="C36" s="55">
        <f>IF(JAN_26!C36="","",JAN_26!C36)</f>
        <v>4000</v>
      </c>
      <c r="D36" s="55">
        <f>IF(JAN_26!A36="","",JAN_26!F36)</f>
        <v>0</v>
      </c>
      <c r="E36" s="61"/>
      <c r="F36" s="55">
        <f t="shared" si="0"/>
        <v>0</v>
      </c>
      <c r="G36" s="61"/>
      <c r="H36" s="61"/>
      <c r="I36" s="55">
        <f t="shared" si="1"/>
        <v>0</v>
      </c>
      <c r="J36" s="55" t="str">
        <f t="shared" si="2"/>
        <v/>
      </c>
      <c r="K36" s="55">
        <f t="shared" si="3"/>
        <v>0</v>
      </c>
      <c r="L36" s="55">
        <f t="shared" si="4"/>
        <v>0</v>
      </c>
      <c r="M36" s="67">
        <f>IF(A36="",0,(IF(ISNUMBER(JAN_26!G36),JAN_26!G36,0)+IF(ISNUMBER(FEB_26!G36),FEB_26!G36,0))/2)</f>
        <v>0</v>
      </c>
      <c r="N36" s="67">
        <f t="shared" si="5"/>
        <v>0</v>
      </c>
      <c r="O36" s="67">
        <f t="shared" si="6"/>
        <v>0</v>
      </c>
      <c r="P36" s="67">
        <f t="shared" si="7"/>
        <v>0</v>
      </c>
      <c r="Q36" s="68" t="str">
        <f t="shared" si="8"/>
        <v/>
      </c>
      <c r="R36" s="69" t="str">
        <f t="shared" si="9"/>
        <v>STOCKOUT</v>
      </c>
      <c r="S36" s="69" t="str">
        <f t="shared" si="10"/>
        <v>N/A</v>
      </c>
      <c r="T36" s="60"/>
    </row>
    <row r="37" spans="1:20" ht="16.5" customHeight="1" x14ac:dyDescent="0.35">
      <c r="A37" s="71" t="str">
        <f>IF(JAN_26!A37="","",JAN_26!A37)</f>
        <v>augmentin sp 15- 30kg</v>
      </c>
      <c r="B37" s="71" t="str">
        <f>IF(JAN_26!B37="","",JAN_26!B37)</f>
        <v>bottle</v>
      </c>
      <c r="C37" s="53">
        <f>IF(JAN_26!C37="","",JAN_26!C37)</f>
        <v>4500</v>
      </c>
      <c r="D37" s="53">
        <f>IF(JAN_26!A37="","",JAN_26!F37)</f>
        <v>0</v>
      </c>
      <c r="E37" s="61"/>
      <c r="F37" s="53">
        <f t="shared" si="0"/>
        <v>0</v>
      </c>
      <c r="G37" s="61"/>
      <c r="H37" s="61"/>
      <c r="I37" s="53">
        <f t="shared" si="1"/>
        <v>0</v>
      </c>
      <c r="J37" s="53" t="str">
        <f t="shared" si="2"/>
        <v/>
      </c>
      <c r="K37" s="53">
        <f t="shared" si="3"/>
        <v>0</v>
      </c>
      <c r="L37" s="53">
        <f t="shared" si="4"/>
        <v>0</v>
      </c>
      <c r="M37" s="64">
        <f>IF(A37="",0,(IF(ISNUMBER(JAN_26!G37),JAN_26!G37,0)+IF(ISNUMBER(FEB_26!G37),FEB_26!G37,0))/2)</f>
        <v>0</v>
      </c>
      <c r="N37" s="64">
        <f t="shared" si="5"/>
        <v>0</v>
      </c>
      <c r="O37" s="64">
        <f t="shared" si="6"/>
        <v>0</v>
      </c>
      <c r="P37" s="64">
        <f t="shared" si="7"/>
        <v>0</v>
      </c>
      <c r="Q37" s="65" t="str">
        <f t="shared" si="8"/>
        <v/>
      </c>
      <c r="R37" s="66" t="str">
        <f t="shared" si="9"/>
        <v>STOCKOUT</v>
      </c>
      <c r="S37" s="66" t="str">
        <f t="shared" si="10"/>
        <v>N/A</v>
      </c>
      <c r="T37" s="60"/>
    </row>
    <row r="38" spans="1:20" ht="16.5" customHeight="1" x14ac:dyDescent="0.35">
      <c r="A38" s="72" t="str">
        <f>IF(JAN_26!A38="","",JAN_26!A38)</f>
        <v>Azithromycin 500mg</v>
      </c>
      <c r="B38" s="72" t="str">
        <f>IF(JAN_26!B38="","",JAN_26!B38)</f>
        <v>tabs</v>
      </c>
      <c r="C38" s="55">
        <f>IF(JAN_26!C38="","",JAN_26!C38)</f>
        <v>500</v>
      </c>
      <c r="D38" s="55">
        <f>IF(JAN_26!A38="","",JAN_26!F38)</f>
        <v>0</v>
      </c>
      <c r="E38" s="61"/>
      <c r="F38" s="55">
        <f t="shared" si="0"/>
        <v>0</v>
      </c>
      <c r="G38" s="61"/>
      <c r="H38" s="61"/>
      <c r="I38" s="55">
        <f t="shared" si="1"/>
        <v>0</v>
      </c>
      <c r="J38" s="55" t="str">
        <f t="shared" si="2"/>
        <v/>
      </c>
      <c r="K38" s="55">
        <f t="shared" si="3"/>
        <v>0</v>
      </c>
      <c r="L38" s="55">
        <f t="shared" si="4"/>
        <v>0</v>
      </c>
      <c r="M38" s="67">
        <f>IF(A38="",0,(IF(ISNUMBER(JAN_26!G38),JAN_26!G38,0)+IF(ISNUMBER(FEB_26!G38),FEB_26!G38,0))/2)</f>
        <v>0</v>
      </c>
      <c r="N38" s="67">
        <f t="shared" si="5"/>
        <v>0</v>
      </c>
      <c r="O38" s="67">
        <f t="shared" si="6"/>
        <v>0</v>
      </c>
      <c r="P38" s="67">
        <f t="shared" si="7"/>
        <v>0</v>
      </c>
      <c r="Q38" s="68" t="str">
        <f t="shared" si="8"/>
        <v/>
      </c>
      <c r="R38" s="69" t="str">
        <f t="shared" si="9"/>
        <v>STOCKOUT</v>
      </c>
      <c r="S38" s="69" t="str">
        <f t="shared" si="10"/>
        <v>N/A</v>
      </c>
      <c r="T38" s="60"/>
    </row>
    <row r="39" spans="1:20" ht="16.5" customHeight="1" x14ac:dyDescent="0.35">
      <c r="A39" s="71" t="str">
        <f>IF(JAN_26!A39="","",JAN_26!A39)</f>
        <v>azithromycine 250mg</v>
      </c>
      <c r="B39" s="71" t="str">
        <f>IF(JAN_26!B39="","",JAN_26!B39)</f>
        <v>tabs</v>
      </c>
      <c r="C39" s="53">
        <f>IF(JAN_26!C39="","",JAN_26!C39)</f>
        <v>300</v>
      </c>
      <c r="D39" s="53">
        <f>IF(JAN_26!A39="","",JAN_26!F39)</f>
        <v>0</v>
      </c>
      <c r="E39" s="61"/>
      <c r="F39" s="53">
        <f t="shared" si="0"/>
        <v>0</v>
      </c>
      <c r="G39" s="61"/>
      <c r="H39" s="61"/>
      <c r="I39" s="53">
        <f t="shared" si="1"/>
        <v>0</v>
      </c>
      <c r="J39" s="53" t="str">
        <f t="shared" si="2"/>
        <v/>
      </c>
      <c r="K39" s="53">
        <f t="shared" si="3"/>
        <v>0</v>
      </c>
      <c r="L39" s="53">
        <f t="shared" si="4"/>
        <v>0</v>
      </c>
      <c r="M39" s="64">
        <f>IF(A39="",0,(IF(ISNUMBER(JAN_26!G39),JAN_26!G39,0)+IF(ISNUMBER(FEB_26!G39),FEB_26!G39,0))/2)</f>
        <v>0</v>
      </c>
      <c r="N39" s="64">
        <f t="shared" si="5"/>
        <v>0</v>
      </c>
      <c r="O39" s="64">
        <f t="shared" si="6"/>
        <v>0</v>
      </c>
      <c r="P39" s="64">
        <f t="shared" si="7"/>
        <v>0</v>
      </c>
      <c r="Q39" s="65" t="str">
        <f t="shared" si="8"/>
        <v/>
      </c>
      <c r="R39" s="66" t="str">
        <f t="shared" si="9"/>
        <v>STOCKOUT</v>
      </c>
      <c r="S39" s="66" t="str">
        <f t="shared" si="10"/>
        <v>N/A</v>
      </c>
      <c r="T39" s="60"/>
    </row>
    <row r="40" spans="1:20" ht="16.5" customHeight="1" x14ac:dyDescent="0.35">
      <c r="A40" s="72" t="str">
        <f>IF(JAN_26!A40="","",JAN_26!A40)</f>
        <v>Bactrim syrup</v>
      </c>
      <c r="B40" s="72" t="str">
        <f>IF(JAN_26!B40="","",JAN_26!B40)</f>
        <v>bottle</v>
      </c>
      <c r="C40" s="55">
        <f>IF(JAN_26!C40="","",JAN_26!C40)</f>
        <v>1000</v>
      </c>
      <c r="D40" s="55">
        <f>IF(JAN_26!A40="","",JAN_26!F40)</f>
        <v>0</v>
      </c>
      <c r="E40" s="61"/>
      <c r="F40" s="55">
        <f t="shared" si="0"/>
        <v>0</v>
      </c>
      <c r="G40" s="61"/>
      <c r="H40" s="61"/>
      <c r="I40" s="55">
        <f t="shared" si="1"/>
        <v>0</v>
      </c>
      <c r="J40" s="55" t="str">
        <f t="shared" si="2"/>
        <v/>
      </c>
      <c r="K40" s="55">
        <f t="shared" si="3"/>
        <v>0</v>
      </c>
      <c r="L40" s="55">
        <f t="shared" si="4"/>
        <v>0</v>
      </c>
      <c r="M40" s="67">
        <f>IF(A40="",0,(IF(ISNUMBER(JAN_26!G40),JAN_26!G40,0)+IF(ISNUMBER(FEB_26!G40),FEB_26!G40,0))/2)</f>
        <v>0</v>
      </c>
      <c r="N40" s="67">
        <f t="shared" si="5"/>
        <v>0</v>
      </c>
      <c r="O40" s="67">
        <f t="shared" si="6"/>
        <v>0</v>
      </c>
      <c r="P40" s="67">
        <f t="shared" si="7"/>
        <v>0</v>
      </c>
      <c r="Q40" s="68" t="str">
        <f t="shared" si="8"/>
        <v/>
      </c>
      <c r="R40" s="69" t="str">
        <f t="shared" si="9"/>
        <v>STOCKOUT</v>
      </c>
      <c r="S40" s="69" t="str">
        <f t="shared" si="10"/>
        <v>N/A</v>
      </c>
      <c r="T40" s="60"/>
    </row>
    <row r="41" spans="1:20" ht="16.5" customHeight="1" x14ac:dyDescent="0.35">
      <c r="A41" s="71" t="str">
        <f>IF(JAN_26!A41="","",JAN_26!A41)</f>
        <v>Bandage</v>
      </c>
      <c r="B41" s="71" t="str">
        <f>IF(JAN_26!B41="","",JAN_26!B41)</f>
        <v>item</v>
      </c>
      <c r="C41" s="53">
        <f>IF(JAN_26!C41="","",JAN_26!C41)</f>
        <v>500</v>
      </c>
      <c r="D41" s="53">
        <f>IF(JAN_26!A41="","",JAN_26!F41)</f>
        <v>0</v>
      </c>
      <c r="E41" s="61"/>
      <c r="F41" s="53">
        <f t="shared" si="0"/>
        <v>0</v>
      </c>
      <c r="G41" s="61"/>
      <c r="H41" s="61"/>
      <c r="I41" s="53">
        <f t="shared" si="1"/>
        <v>0</v>
      </c>
      <c r="J41" s="53" t="str">
        <f t="shared" si="2"/>
        <v/>
      </c>
      <c r="K41" s="53">
        <f t="shared" si="3"/>
        <v>0</v>
      </c>
      <c r="L41" s="53">
        <f t="shared" si="4"/>
        <v>0</v>
      </c>
      <c r="M41" s="64">
        <f>IF(A41="",0,(IF(ISNUMBER(JAN_26!G41),JAN_26!G41,0)+IF(ISNUMBER(FEB_26!G41),FEB_26!G41,0))/2)</f>
        <v>0</v>
      </c>
      <c r="N41" s="64">
        <f t="shared" si="5"/>
        <v>0</v>
      </c>
      <c r="O41" s="64">
        <f t="shared" si="6"/>
        <v>0</v>
      </c>
      <c r="P41" s="64">
        <f t="shared" si="7"/>
        <v>0</v>
      </c>
      <c r="Q41" s="65" t="str">
        <f t="shared" si="8"/>
        <v/>
      </c>
      <c r="R41" s="66" t="str">
        <f t="shared" si="9"/>
        <v>STOCKOUT</v>
      </c>
      <c r="S41" s="66" t="str">
        <f t="shared" si="10"/>
        <v>N/A</v>
      </c>
      <c r="T41" s="60"/>
    </row>
    <row r="42" spans="1:20" ht="16.5" customHeight="1" x14ac:dyDescent="0.35">
      <c r="A42" s="72" t="str">
        <f>IF(JAN_26!A42="","",JAN_26!A42)</f>
        <v>Baneocin (Neomycin + Bacitracin)</v>
      </c>
      <c r="B42" s="72" t="str">
        <f>IF(JAN_26!B42="","",JAN_26!B42)</f>
        <v>box</v>
      </c>
      <c r="C42" s="55">
        <f>IF(JAN_26!C42="","",JAN_26!C42)</f>
        <v>1000</v>
      </c>
      <c r="D42" s="55">
        <f>IF(JAN_26!A42="","",JAN_26!F42)</f>
        <v>100</v>
      </c>
      <c r="E42" s="61"/>
      <c r="F42" s="55">
        <f t="shared" si="0"/>
        <v>100</v>
      </c>
      <c r="G42" s="61"/>
      <c r="H42" s="61"/>
      <c r="I42" s="55">
        <f t="shared" si="1"/>
        <v>0</v>
      </c>
      <c r="J42" s="55" t="str">
        <f t="shared" si="2"/>
        <v/>
      </c>
      <c r="K42" s="55">
        <f t="shared" si="3"/>
        <v>0</v>
      </c>
      <c r="L42" s="55">
        <f t="shared" si="4"/>
        <v>100000</v>
      </c>
      <c r="M42" s="67">
        <f>IF(A42="",0,(IF(ISNUMBER(JAN_26!G42),JAN_26!G42,0)+IF(ISNUMBER(FEB_26!G42),FEB_26!G42,0))/2)</f>
        <v>0</v>
      </c>
      <c r="N42" s="67">
        <f t="shared" si="5"/>
        <v>0</v>
      </c>
      <c r="O42" s="67">
        <f t="shared" si="6"/>
        <v>0</v>
      </c>
      <c r="P42" s="67">
        <f t="shared" si="7"/>
        <v>0</v>
      </c>
      <c r="Q42" s="68" t="str">
        <f t="shared" si="8"/>
        <v/>
      </c>
      <c r="R42" s="69" t="str">
        <f t="shared" si="9"/>
        <v>OVERSTOCK</v>
      </c>
      <c r="S42" s="69" t="str">
        <f t="shared" si="10"/>
        <v>N/A</v>
      </c>
      <c r="T42" s="60"/>
    </row>
    <row r="43" spans="1:20" ht="16.5" customHeight="1" x14ac:dyDescent="0.35">
      <c r="A43" s="71" t="str">
        <f>IF(JAN_26!A43="","",JAN_26!A43)</f>
        <v>Benzathine</v>
      </c>
      <c r="B43" s="71" t="str">
        <f>IF(JAN_26!B43="","",JAN_26!B43)</f>
        <v>vial</v>
      </c>
      <c r="C43" s="53">
        <f>IF(JAN_26!C43="","",JAN_26!C43)</f>
        <v>500</v>
      </c>
      <c r="D43" s="53">
        <f>IF(JAN_26!A43="","",JAN_26!F43)</f>
        <v>190</v>
      </c>
      <c r="E43" s="61"/>
      <c r="F43" s="53">
        <f t="shared" si="0"/>
        <v>190</v>
      </c>
      <c r="G43" s="61"/>
      <c r="H43" s="61"/>
      <c r="I43" s="53">
        <f t="shared" si="1"/>
        <v>0</v>
      </c>
      <c r="J43" s="53" t="str">
        <f t="shared" si="2"/>
        <v/>
      </c>
      <c r="K43" s="53">
        <f t="shared" si="3"/>
        <v>0</v>
      </c>
      <c r="L43" s="53">
        <f t="shared" si="4"/>
        <v>95000</v>
      </c>
      <c r="M43" s="64">
        <f>IF(A43="",0,(IF(ISNUMBER(JAN_26!G43),JAN_26!G43,0)+IF(ISNUMBER(FEB_26!G43),FEB_26!G43,0))/2)</f>
        <v>14</v>
      </c>
      <c r="N43" s="64">
        <f t="shared" si="5"/>
        <v>7</v>
      </c>
      <c r="O43" s="64">
        <f t="shared" si="6"/>
        <v>42</v>
      </c>
      <c r="P43" s="64">
        <f t="shared" si="7"/>
        <v>14</v>
      </c>
      <c r="Q43" s="65">
        <f t="shared" si="8"/>
        <v>13.6</v>
      </c>
      <c r="R43" s="66" t="str">
        <f t="shared" si="9"/>
        <v>OVERSTOCK</v>
      </c>
      <c r="S43" s="66" t="str">
        <f t="shared" si="10"/>
        <v>N/A</v>
      </c>
      <c r="T43" s="60"/>
    </row>
    <row r="44" spans="1:20" ht="16.5" customHeight="1" x14ac:dyDescent="0.35">
      <c r="A44" s="72" t="str">
        <f>IF(JAN_26!A44="","",JAN_26!A44)</f>
        <v>Benzyl Beziode lotion</v>
      </c>
      <c r="B44" s="72" t="str">
        <f>IF(JAN_26!B44="","",JAN_26!B44)</f>
        <v>box</v>
      </c>
      <c r="C44" s="55">
        <f>IF(JAN_26!C44="","",JAN_26!C44)</f>
        <v>1000</v>
      </c>
      <c r="D44" s="55">
        <f>IF(JAN_26!A44="","",JAN_26!F44)</f>
        <v>10</v>
      </c>
      <c r="E44" s="61"/>
      <c r="F44" s="55">
        <f t="shared" si="0"/>
        <v>10</v>
      </c>
      <c r="G44" s="61"/>
      <c r="H44" s="61"/>
      <c r="I44" s="55">
        <f t="shared" si="1"/>
        <v>0</v>
      </c>
      <c r="J44" s="55" t="str">
        <f t="shared" si="2"/>
        <v/>
      </c>
      <c r="K44" s="55">
        <f t="shared" si="3"/>
        <v>0</v>
      </c>
      <c r="L44" s="55">
        <f t="shared" si="4"/>
        <v>10000</v>
      </c>
      <c r="M44" s="67">
        <f>IF(A44="",0,(IF(ISNUMBER(JAN_26!G44),JAN_26!G44,0)+IF(ISNUMBER(FEB_26!G44),FEB_26!G44,0))/2)</f>
        <v>0</v>
      </c>
      <c r="N44" s="67">
        <f t="shared" si="5"/>
        <v>0</v>
      </c>
      <c r="O44" s="67">
        <f t="shared" si="6"/>
        <v>0</v>
      </c>
      <c r="P44" s="67">
        <f t="shared" si="7"/>
        <v>0</v>
      </c>
      <c r="Q44" s="68" t="str">
        <f t="shared" si="8"/>
        <v/>
      </c>
      <c r="R44" s="69" t="str">
        <f t="shared" si="9"/>
        <v>OVERSTOCK</v>
      </c>
      <c r="S44" s="69" t="str">
        <f t="shared" si="10"/>
        <v>N/A</v>
      </c>
      <c r="T44" s="60"/>
    </row>
    <row r="45" spans="1:20" ht="16.5" customHeight="1" x14ac:dyDescent="0.35">
      <c r="A45" s="71" t="str">
        <f>IF(JAN_26!A45="","",JAN_26!A45)</f>
        <v>Bisoprolol</v>
      </c>
      <c r="B45" s="71" t="str">
        <f>IF(JAN_26!B45="","",JAN_26!B45)</f>
        <v>tab</v>
      </c>
      <c r="C45" s="53">
        <f>IF(JAN_26!C45="","",JAN_26!C45)</f>
        <v>25</v>
      </c>
      <c r="D45" s="53">
        <f>IF(JAN_26!A45="","",JAN_26!F45)</f>
        <v>0</v>
      </c>
      <c r="E45" s="61"/>
      <c r="F45" s="53">
        <f t="shared" si="0"/>
        <v>0</v>
      </c>
      <c r="G45" s="61"/>
      <c r="H45" s="61"/>
      <c r="I45" s="53">
        <f t="shared" si="1"/>
        <v>0</v>
      </c>
      <c r="J45" s="53" t="str">
        <f t="shared" si="2"/>
        <v/>
      </c>
      <c r="K45" s="53">
        <f t="shared" si="3"/>
        <v>0</v>
      </c>
      <c r="L45" s="53">
        <f t="shared" si="4"/>
        <v>0</v>
      </c>
      <c r="M45" s="64">
        <f>IF(A45="",0,(IF(ISNUMBER(JAN_26!G45),JAN_26!G45,0)+IF(ISNUMBER(FEB_26!G45),FEB_26!G45,0))/2)</f>
        <v>0</v>
      </c>
      <c r="N45" s="64">
        <f t="shared" si="5"/>
        <v>0</v>
      </c>
      <c r="O45" s="64">
        <f t="shared" si="6"/>
        <v>0</v>
      </c>
      <c r="P45" s="64">
        <f t="shared" si="7"/>
        <v>0</v>
      </c>
      <c r="Q45" s="65" t="str">
        <f t="shared" si="8"/>
        <v/>
      </c>
      <c r="R45" s="66" t="str">
        <f t="shared" si="9"/>
        <v>STOCKOUT</v>
      </c>
      <c r="S45" s="66" t="str">
        <f t="shared" si="10"/>
        <v>N/A</v>
      </c>
      <c r="T45" s="60"/>
    </row>
    <row r="46" spans="1:20" ht="16.5" customHeight="1" x14ac:dyDescent="0.35">
      <c r="A46" s="72" t="str">
        <f>IF(JAN_26!A46="","",JAN_26!A46)</f>
        <v>Blood bag 250ml</v>
      </c>
      <c r="B46" s="72" t="str">
        <f>IF(JAN_26!B46="","",JAN_26!B46)</f>
        <v>piece</v>
      </c>
      <c r="C46" s="55" t="str">
        <f>IF(JAN_26!C46="","",JAN_26!C46)</f>
        <v/>
      </c>
      <c r="D46" s="55">
        <f>IF(JAN_26!A46="","",JAN_26!F46)</f>
        <v>30</v>
      </c>
      <c r="E46" s="61"/>
      <c r="F46" s="55">
        <f t="shared" si="0"/>
        <v>30</v>
      </c>
      <c r="G46" s="61"/>
      <c r="H46" s="61"/>
      <c r="I46" s="55">
        <f t="shared" si="1"/>
        <v>0</v>
      </c>
      <c r="J46" s="55" t="str">
        <f t="shared" si="2"/>
        <v/>
      </c>
      <c r="K46" s="55">
        <f t="shared" si="3"/>
        <v>0</v>
      </c>
      <c r="L46" s="55">
        <f t="shared" si="4"/>
        <v>0</v>
      </c>
      <c r="M46" s="67">
        <f>IF(A46="",0,(IF(ISNUMBER(JAN_26!G46),JAN_26!G46,0)+IF(ISNUMBER(FEB_26!G46),FEB_26!G46,0))/2)</f>
        <v>0</v>
      </c>
      <c r="N46" s="67">
        <f t="shared" si="5"/>
        <v>0</v>
      </c>
      <c r="O46" s="67">
        <f t="shared" si="6"/>
        <v>0</v>
      </c>
      <c r="P46" s="67">
        <f t="shared" si="7"/>
        <v>0</v>
      </c>
      <c r="Q46" s="68" t="str">
        <f t="shared" si="8"/>
        <v/>
      </c>
      <c r="R46" s="69" t="str">
        <f t="shared" si="9"/>
        <v>OVERSTOCK</v>
      </c>
      <c r="S46" s="69" t="str">
        <f t="shared" si="10"/>
        <v>N/A</v>
      </c>
      <c r="T46" s="60"/>
    </row>
    <row r="47" spans="1:20" ht="16.5" customHeight="1" x14ac:dyDescent="0.35">
      <c r="A47" s="71" t="str">
        <f>IF(JAN_26!A47="","",JAN_26!A47)</f>
        <v>Blood bag 450ml</v>
      </c>
      <c r="B47" s="71" t="str">
        <f>IF(JAN_26!B47="","",JAN_26!B47)</f>
        <v>piece</v>
      </c>
      <c r="C47" s="53" t="str">
        <f>IF(JAN_26!C47="","",JAN_26!C47)</f>
        <v/>
      </c>
      <c r="D47" s="53">
        <f>IF(JAN_26!A47="","",JAN_26!F47)</f>
        <v>25</v>
      </c>
      <c r="E47" s="61"/>
      <c r="F47" s="53">
        <f t="shared" si="0"/>
        <v>25</v>
      </c>
      <c r="G47" s="61"/>
      <c r="H47" s="61"/>
      <c r="I47" s="53">
        <f t="shared" si="1"/>
        <v>0</v>
      </c>
      <c r="J47" s="53" t="str">
        <f t="shared" si="2"/>
        <v/>
      </c>
      <c r="K47" s="53">
        <f t="shared" si="3"/>
        <v>0</v>
      </c>
      <c r="L47" s="53">
        <f t="shared" si="4"/>
        <v>0</v>
      </c>
      <c r="M47" s="64">
        <f>IF(A47="",0,(IF(ISNUMBER(JAN_26!G47),JAN_26!G47,0)+IF(ISNUMBER(FEB_26!G47),FEB_26!G47,0))/2)</f>
        <v>0</v>
      </c>
      <c r="N47" s="64">
        <f t="shared" si="5"/>
        <v>0</v>
      </c>
      <c r="O47" s="64">
        <f t="shared" si="6"/>
        <v>0</v>
      </c>
      <c r="P47" s="64">
        <f t="shared" si="7"/>
        <v>0</v>
      </c>
      <c r="Q47" s="65" t="str">
        <f t="shared" si="8"/>
        <v/>
      </c>
      <c r="R47" s="66" t="str">
        <f t="shared" si="9"/>
        <v>OVERSTOCK</v>
      </c>
      <c r="S47" s="66" t="str">
        <f t="shared" si="10"/>
        <v>N/A</v>
      </c>
      <c r="T47" s="60"/>
    </row>
    <row r="48" spans="1:20" ht="16.5" customHeight="1" x14ac:dyDescent="0.35">
      <c r="A48" s="72" t="str">
        <f>IF(JAN_26!A48="","",JAN_26!A48)</f>
        <v>Blood transfusion set</v>
      </c>
      <c r="B48" s="72" t="str">
        <f>IF(JAN_26!B48="","",JAN_26!B48)</f>
        <v>set</v>
      </c>
      <c r="C48" s="55" t="str">
        <f>IF(JAN_26!C48="","",JAN_26!C48)</f>
        <v/>
      </c>
      <c r="D48" s="55">
        <f>IF(JAN_26!A48="","",JAN_26!F48)</f>
        <v>80</v>
      </c>
      <c r="E48" s="61"/>
      <c r="F48" s="55">
        <f t="shared" si="0"/>
        <v>80</v>
      </c>
      <c r="G48" s="61"/>
      <c r="H48" s="61"/>
      <c r="I48" s="55">
        <f t="shared" si="1"/>
        <v>0</v>
      </c>
      <c r="J48" s="55" t="str">
        <f t="shared" si="2"/>
        <v/>
      </c>
      <c r="K48" s="55">
        <f t="shared" si="3"/>
        <v>0</v>
      </c>
      <c r="L48" s="55">
        <f t="shared" si="4"/>
        <v>0</v>
      </c>
      <c r="M48" s="67">
        <f>IF(A48="",0,(IF(ISNUMBER(JAN_26!G48),JAN_26!G48,0)+IF(ISNUMBER(FEB_26!G48),FEB_26!G48,0))/2)</f>
        <v>0</v>
      </c>
      <c r="N48" s="67">
        <f t="shared" si="5"/>
        <v>0</v>
      </c>
      <c r="O48" s="67">
        <f t="shared" si="6"/>
        <v>0</v>
      </c>
      <c r="P48" s="67">
        <f t="shared" si="7"/>
        <v>0</v>
      </c>
      <c r="Q48" s="68" t="str">
        <f t="shared" si="8"/>
        <v/>
      </c>
      <c r="R48" s="69" t="str">
        <f t="shared" si="9"/>
        <v>OVERSTOCK</v>
      </c>
      <c r="S48" s="69" t="str">
        <f t="shared" si="10"/>
        <v>N/A</v>
      </c>
      <c r="T48" s="60"/>
    </row>
    <row r="49" spans="1:20" ht="16.5" customHeight="1" x14ac:dyDescent="0.35">
      <c r="A49" s="71" t="str">
        <f>IF(JAN_26!A49="","",JAN_26!A49)</f>
        <v>book</v>
      </c>
      <c r="B49" s="71" t="str">
        <f>IF(JAN_26!B49="","",JAN_26!B49)</f>
        <v>item</v>
      </c>
      <c r="C49" s="53">
        <f>IF(JAN_26!C49="","",JAN_26!C49)</f>
        <v>500</v>
      </c>
      <c r="D49" s="53">
        <f>IF(JAN_26!A49="","",JAN_26!F49)</f>
        <v>0</v>
      </c>
      <c r="E49" s="61"/>
      <c r="F49" s="53">
        <f t="shared" si="0"/>
        <v>0</v>
      </c>
      <c r="G49" s="61"/>
      <c r="H49" s="61"/>
      <c r="I49" s="53">
        <f t="shared" si="1"/>
        <v>0</v>
      </c>
      <c r="J49" s="53" t="str">
        <f t="shared" si="2"/>
        <v/>
      </c>
      <c r="K49" s="53">
        <f t="shared" si="3"/>
        <v>132</v>
      </c>
      <c r="L49" s="53">
        <f t="shared" si="4"/>
        <v>0</v>
      </c>
      <c r="M49" s="64">
        <f>IF(A49="",0,(IF(ISNUMBER(JAN_26!G49),JAN_26!G49,0)+IF(ISNUMBER(FEB_26!G49),FEB_26!G49,0))/2)</f>
        <v>44</v>
      </c>
      <c r="N49" s="64">
        <f t="shared" si="5"/>
        <v>22</v>
      </c>
      <c r="O49" s="64">
        <f t="shared" si="6"/>
        <v>132</v>
      </c>
      <c r="P49" s="64">
        <f t="shared" si="7"/>
        <v>44</v>
      </c>
      <c r="Q49" s="65" t="str">
        <f t="shared" si="8"/>
        <v/>
      </c>
      <c r="R49" s="66" t="str">
        <f t="shared" si="9"/>
        <v>STOCKOUT</v>
      </c>
      <c r="S49" s="66" t="str">
        <f t="shared" si="10"/>
        <v>N/A</v>
      </c>
      <c r="T49" s="60"/>
    </row>
    <row r="50" spans="1:20" ht="16.5" customHeight="1" x14ac:dyDescent="0.35">
      <c r="A50" s="72" t="str">
        <f>IF(JAN_26!A50="","",JAN_26!A50)</f>
        <v>bronquidiazana</v>
      </c>
      <c r="B50" s="72" t="str">
        <f>IF(JAN_26!B50="","",JAN_26!B50)</f>
        <v>bottle</v>
      </c>
      <c r="C50" s="55">
        <f>IF(JAN_26!C50="","",JAN_26!C50)</f>
        <v>3000</v>
      </c>
      <c r="D50" s="55">
        <f>IF(JAN_26!A50="","",JAN_26!F50)</f>
        <v>0</v>
      </c>
      <c r="E50" s="61"/>
      <c r="F50" s="55">
        <f t="shared" si="0"/>
        <v>0</v>
      </c>
      <c r="G50" s="61"/>
      <c r="H50" s="61"/>
      <c r="I50" s="55">
        <f t="shared" si="1"/>
        <v>0</v>
      </c>
      <c r="J50" s="55" t="str">
        <f t="shared" si="2"/>
        <v/>
      </c>
      <c r="K50" s="55">
        <f t="shared" si="3"/>
        <v>0</v>
      </c>
      <c r="L50" s="55">
        <f t="shared" si="4"/>
        <v>0</v>
      </c>
      <c r="M50" s="67">
        <f>IF(A50="",0,(IF(ISNUMBER(JAN_26!G50),JAN_26!G50,0)+IF(ISNUMBER(FEB_26!G50),FEB_26!G50,0))/2)</f>
        <v>0</v>
      </c>
      <c r="N50" s="67">
        <f t="shared" si="5"/>
        <v>0</v>
      </c>
      <c r="O50" s="67">
        <f t="shared" si="6"/>
        <v>0</v>
      </c>
      <c r="P50" s="67">
        <f t="shared" si="7"/>
        <v>0</v>
      </c>
      <c r="Q50" s="68" t="str">
        <f t="shared" si="8"/>
        <v/>
      </c>
      <c r="R50" s="69" t="str">
        <f t="shared" si="9"/>
        <v>STOCKOUT</v>
      </c>
      <c r="S50" s="69" t="str">
        <f t="shared" si="10"/>
        <v>N/A</v>
      </c>
      <c r="T50" s="60"/>
    </row>
    <row r="51" spans="1:20" ht="16.5" customHeight="1" x14ac:dyDescent="0.35">
      <c r="A51" s="71" t="str">
        <f>IF(JAN_26!A51="","",JAN_26!A51)</f>
        <v>butterfly needle</v>
      </c>
      <c r="B51" s="71" t="str">
        <f>IF(JAN_26!B51="","",JAN_26!B51)</f>
        <v>item</v>
      </c>
      <c r="C51" s="53">
        <f>IF(JAN_26!C51="","",JAN_26!C51)</f>
        <v>100</v>
      </c>
      <c r="D51" s="53">
        <f>IF(JAN_26!A51="","",JAN_26!F51)</f>
        <v>135</v>
      </c>
      <c r="E51" s="61"/>
      <c r="F51" s="53">
        <f t="shared" si="0"/>
        <v>135</v>
      </c>
      <c r="G51" s="61"/>
      <c r="H51" s="61"/>
      <c r="I51" s="53">
        <f t="shared" si="1"/>
        <v>0</v>
      </c>
      <c r="J51" s="53" t="str">
        <f t="shared" si="2"/>
        <v/>
      </c>
      <c r="K51" s="53">
        <f t="shared" si="3"/>
        <v>0</v>
      </c>
      <c r="L51" s="53">
        <f t="shared" si="4"/>
        <v>13500</v>
      </c>
      <c r="M51" s="64">
        <f>IF(A51="",0,(IF(ISNUMBER(JAN_26!G51),JAN_26!G51,0)+IF(ISNUMBER(FEB_26!G51),FEB_26!G51,0))/2)</f>
        <v>0</v>
      </c>
      <c r="N51" s="64">
        <f t="shared" si="5"/>
        <v>0</v>
      </c>
      <c r="O51" s="64">
        <f t="shared" si="6"/>
        <v>0</v>
      </c>
      <c r="P51" s="64">
        <f t="shared" si="7"/>
        <v>0</v>
      </c>
      <c r="Q51" s="65" t="str">
        <f t="shared" si="8"/>
        <v/>
      </c>
      <c r="R51" s="66" t="str">
        <f t="shared" si="9"/>
        <v>OVERSTOCK</v>
      </c>
      <c r="S51" s="66" t="str">
        <f t="shared" si="10"/>
        <v>N/A</v>
      </c>
      <c r="T51" s="60"/>
    </row>
    <row r="52" spans="1:20" ht="16.5" customHeight="1" x14ac:dyDescent="0.35">
      <c r="A52" s="72" t="str">
        <f>IF(JAN_26!A52="","",JAN_26!A52)</f>
        <v>Calcium + vit D3  tablets</v>
      </c>
      <c r="B52" s="72" t="str">
        <f>IF(JAN_26!B52="","",JAN_26!B52)</f>
        <v>tablet</v>
      </c>
      <c r="C52" s="55">
        <f>IF(JAN_26!C52="","",JAN_26!C52)</f>
        <v>130</v>
      </c>
      <c r="D52" s="55">
        <f>IF(JAN_26!A52="","",JAN_26!F52)</f>
        <v>0</v>
      </c>
      <c r="E52" s="61"/>
      <c r="F52" s="55">
        <f t="shared" si="0"/>
        <v>0</v>
      </c>
      <c r="G52" s="61"/>
      <c r="H52" s="61"/>
      <c r="I52" s="55">
        <f t="shared" si="1"/>
        <v>0</v>
      </c>
      <c r="J52" s="55" t="str">
        <f t="shared" si="2"/>
        <v/>
      </c>
      <c r="K52" s="55">
        <f t="shared" si="3"/>
        <v>0</v>
      </c>
      <c r="L52" s="55">
        <f t="shared" si="4"/>
        <v>0</v>
      </c>
      <c r="M52" s="67">
        <f>IF(A52="",0,(IF(ISNUMBER(JAN_26!G52),JAN_26!G52,0)+IF(ISNUMBER(FEB_26!G52),FEB_26!G52,0))/2)</f>
        <v>0</v>
      </c>
      <c r="N52" s="67">
        <f t="shared" si="5"/>
        <v>0</v>
      </c>
      <c r="O52" s="67">
        <f t="shared" si="6"/>
        <v>0</v>
      </c>
      <c r="P52" s="67">
        <f t="shared" si="7"/>
        <v>0</v>
      </c>
      <c r="Q52" s="68" t="str">
        <f t="shared" si="8"/>
        <v/>
      </c>
      <c r="R52" s="69" t="str">
        <f t="shared" si="9"/>
        <v>STOCKOUT</v>
      </c>
      <c r="S52" s="69" t="str">
        <f t="shared" si="10"/>
        <v>N/A</v>
      </c>
      <c r="T52" s="60"/>
    </row>
    <row r="53" spans="1:20" ht="16.5" customHeight="1" x14ac:dyDescent="0.35">
      <c r="A53" s="71" t="str">
        <f>IF(JAN_26!A53="","",JAN_26!A53)</f>
        <v>calcium 300mg</v>
      </c>
      <c r="B53" s="71" t="str">
        <f>IF(JAN_26!B53="","",JAN_26!B53)</f>
        <v>tablet</v>
      </c>
      <c r="C53" s="53">
        <f>IF(JAN_26!C53="","",JAN_26!C53)</f>
        <v>25</v>
      </c>
      <c r="D53" s="53">
        <f>IF(JAN_26!A53="","",JAN_26!F53)</f>
        <v>0</v>
      </c>
      <c r="E53" s="61"/>
      <c r="F53" s="53">
        <f t="shared" si="0"/>
        <v>0</v>
      </c>
      <c r="G53" s="61"/>
      <c r="H53" s="61"/>
      <c r="I53" s="53">
        <f t="shared" si="1"/>
        <v>0</v>
      </c>
      <c r="J53" s="53" t="str">
        <f t="shared" si="2"/>
        <v/>
      </c>
      <c r="K53" s="53">
        <f t="shared" si="3"/>
        <v>0</v>
      </c>
      <c r="L53" s="53">
        <f t="shared" si="4"/>
        <v>0</v>
      </c>
      <c r="M53" s="64">
        <f>IF(A53="",0,(IF(ISNUMBER(JAN_26!G53),JAN_26!G53,0)+IF(ISNUMBER(FEB_26!G53),FEB_26!G53,0))/2)</f>
        <v>0</v>
      </c>
      <c r="N53" s="64">
        <f t="shared" si="5"/>
        <v>0</v>
      </c>
      <c r="O53" s="64">
        <f t="shared" si="6"/>
        <v>0</v>
      </c>
      <c r="P53" s="64">
        <f t="shared" si="7"/>
        <v>0</v>
      </c>
      <c r="Q53" s="65" t="str">
        <f t="shared" si="8"/>
        <v/>
      </c>
      <c r="R53" s="66" t="str">
        <f t="shared" si="9"/>
        <v>STOCKOUT</v>
      </c>
      <c r="S53" s="66" t="str">
        <f t="shared" si="10"/>
        <v>N/A</v>
      </c>
      <c r="T53" s="60"/>
    </row>
    <row r="54" spans="1:20" ht="16.5" customHeight="1" x14ac:dyDescent="0.35">
      <c r="A54" s="72" t="str">
        <f>IF(JAN_26!A54="","",JAN_26!A54)</f>
        <v>Cannulers</v>
      </c>
      <c r="B54" s="72" t="str">
        <f>IF(JAN_26!B54="","",JAN_26!B54)</f>
        <v>Item</v>
      </c>
      <c r="C54" s="55">
        <f>IF(JAN_26!C54="","",JAN_26!C54)</f>
        <v>500</v>
      </c>
      <c r="D54" s="55">
        <f>IF(JAN_26!A54="","",JAN_26!F54)</f>
        <v>42</v>
      </c>
      <c r="E54" s="61"/>
      <c r="F54" s="55">
        <f t="shared" si="0"/>
        <v>42</v>
      </c>
      <c r="G54" s="61"/>
      <c r="H54" s="61"/>
      <c r="I54" s="55">
        <f t="shared" si="1"/>
        <v>0</v>
      </c>
      <c r="J54" s="55" t="str">
        <f t="shared" si="2"/>
        <v/>
      </c>
      <c r="K54" s="55">
        <f t="shared" si="3"/>
        <v>0</v>
      </c>
      <c r="L54" s="55">
        <f t="shared" si="4"/>
        <v>21000</v>
      </c>
      <c r="M54" s="67">
        <f>IF(A54="",0,(IF(ISNUMBER(JAN_26!G54),JAN_26!G54,0)+IF(ISNUMBER(FEB_26!G54),FEB_26!G54,0))/2)</f>
        <v>14</v>
      </c>
      <c r="N54" s="67">
        <f t="shared" si="5"/>
        <v>7</v>
      </c>
      <c r="O54" s="67">
        <f t="shared" si="6"/>
        <v>42</v>
      </c>
      <c r="P54" s="67">
        <f t="shared" si="7"/>
        <v>14</v>
      </c>
      <c r="Q54" s="68">
        <f t="shared" si="8"/>
        <v>3</v>
      </c>
      <c r="R54" s="69" t="str">
        <f t="shared" si="9"/>
        <v>ADEQUATE</v>
      </c>
      <c r="S54" s="69" t="str">
        <f t="shared" si="10"/>
        <v>N/A</v>
      </c>
      <c r="T54" s="60"/>
    </row>
    <row r="55" spans="1:20" ht="16.5" customHeight="1" x14ac:dyDescent="0.35">
      <c r="A55" s="71" t="str">
        <f>IF(JAN_26!A55="","",JAN_26!A55)</f>
        <v>Captopril</v>
      </c>
      <c r="B55" s="71" t="str">
        <f>IF(JAN_26!B55="","",JAN_26!B55)</f>
        <v>tablet</v>
      </c>
      <c r="C55" s="53">
        <f>IF(JAN_26!C55="","",JAN_26!C55)</f>
        <v>25</v>
      </c>
      <c r="D55" s="53">
        <f>IF(JAN_26!A55="","",JAN_26!F55)</f>
        <v>0</v>
      </c>
      <c r="E55" s="61"/>
      <c r="F55" s="53">
        <f t="shared" si="0"/>
        <v>0</v>
      </c>
      <c r="G55" s="61"/>
      <c r="H55" s="61"/>
      <c r="I55" s="53">
        <f t="shared" si="1"/>
        <v>0</v>
      </c>
      <c r="J55" s="53" t="str">
        <f t="shared" si="2"/>
        <v/>
      </c>
      <c r="K55" s="53">
        <f t="shared" si="3"/>
        <v>0</v>
      </c>
      <c r="L55" s="53">
        <f t="shared" si="4"/>
        <v>0</v>
      </c>
      <c r="M55" s="64">
        <f>IF(A55="",0,(IF(ISNUMBER(JAN_26!G55),JAN_26!G55,0)+IF(ISNUMBER(FEB_26!G55),FEB_26!G55,0))/2)</f>
        <v>0</v>
      </c>
      <c r="N55" s="64">
        <f t="shared" si="5"/>
        <v>0</v>
      </c>
      <c r="O55" s="64">
        <f t="shared" si="6"/>
        <v>0</v>
      </c>
      <c r="P55" s="64">
        <f t="shared" si="7"/>
        <v>0</v>
      </c>
      <c r="Q55" s="65" t="str">
        <f t="shared" si="8"/>
        <v/>
      </c>
      <c r="R55" s="66" t="str">
        <f t="shared" si="9"/>
        <v>STOCKOUT</v>
      </c>
      <c r="S55" s="66" t="str">
        <f t="shared" si="10"/>
        <v>N/A</v>
      </c>
      <c r="T55" s="60"/>
    </row>
    <row r="56" spans="1:20" ht="16.5" customHeight="1" x14ac:dyDescent="0.35">
      <c r="A56" s="72" t="str">
        <f>IF(JAN_26!A56="","",JAN_26!A56)</f>
        <v>Carbocystein syrup 2%</v>
      </c>
      <c r="B56" s="72" t="str">
        <f>IF(JAN_26!B56="","",JAN_26!B56)</f>
        <v>bottle</v>
      </c>
      <c r="C56" s="55">
        <f>IF(JAN_26!C56="","",JAN_26!C56)</f>
        <v>1000</v>
      </c>
      <c r="D56" s="55">
        <f>IF(JAN_26!A56="","",JAN_26!F56)</f>
        <v>0</v>
      </c>
      <c r="E56" s="61"/>
      <c r="F56" s="55">
        <f t="shared" si="0"/>
        <v>0</v>
      </c>
      <c r="G56" s="61"/>
      <c r="H56" s="61"/>
      <c r="I56" s="55">
        <f t="shared" si="1"/>
        <v>0</v>
      </c>
      <c r="J56" s="55" t="str">
        <f t="shared" si="2"/>
        <v/>
      </c>
      <c r="K56" s="55">
        <f t="shared" si="3"/>
        <v>0</v>
      </c>
      <c r="L56" s="55">
        <f t="shared" si="4"/>
        <v>0</v>
      </c>
      <c r="M56" s="67">
        <f>IF(A56="",0,(IF(ISNUMBER(JAN_26!G56),JAN_26!G56,0)+IF(ISNUMBER(FEB_26!G56),FEB_26!G56,0))/2)</f>
        <v>0</v>
      </c>
      <c r="N56" s="67">
        <f t="shared" si="5"/>
        <v>0</v>
      </c>
      <c r="O56" s="67">
        <f t="shared" si="6"/>
        <v>0</v>
      </c>
      <c r="P56" s="67">
        <f t="shared" si="7"/>
        <v>0</v>
      </c>
      <c r="Q56" s="68" t="str">
        <f t="shared" si="8"/>
        <v/>
      </c>
      <c r="R56" s="69" t="str">
        <f t="shared" si="9"/>
        <v>STOCKOUT</v>
      </c>
      <c r="S56" s="69" t="str">
        <f t="shared" si="10"/>
        <v>N/A</v>
      </c>
      <c r="T56" s="60"/>
    </row>
    <row r="57" spans="1:20" ht="16.5" customHeight="1" x14ac:dyDescent="0.35">
      <c r="A57" s="71" t="str">
        <f>IF(JAN_26!A57="","",JAN_26!A57)</f>
        <v>Carbocystein syrup 5 %</v>
      </c>
      <c r="B57" s="71" t="str">
        <f>IF(JAN_26!B57="","",JAN_26!B57)</f>
        <v>bottle</v>
      </c>
      <c r="C57" s="53">
        <f>IF(JAN_26!C57="","",JAN_26!C57)</f>
        <v>1300</v>
      </c>
      <c r="D57" s="53">
        <f>IF(JAN_26!A57="","",JAN_26!F57)</f>
        <v>0</v>
      </c>
      <c r="E57" s="61"/>
      <c r="F57" s="53">
        <f t="shared" si="0"/>
        <v>0</v>
      </c>
      <c r="G57" s="61"/>
      <c r="H57" s="61"/>
      <c r="I57" s="53">
        <f t="shared" si="1"/>
        <v>0</v>
      </c>
      <c r="J57" s="53" t="str">
        <f t="shared" si="2"/>
        <v/>
      </c>
      <c r="K57" s="53">
        <f t="shared" si="3"/>
        <v>0</v>
      </c>
      <c r="L57" s="53">
        <f t="shared" si="4"/>
        <v>0</v>
      </c>
      <c r="M57" s="64">
        <f>IF(A57="",0,(IF(ISNUMBER(JAN_26!G57),JAN_26!G57,0)+IF(ISNUMBER(FEB_26!G57),FEB_26!G57,0))/2)</f>
        <v>0</v>
      </c>
      <c r="N57" s="64">
        <f t="shared" si="5"/>
        <v>0</v>
      </c>
      <c r="O57" s="64">
        <f t="shared" si="6"/>
        <v>0</v>
      </c>
      <c r="P57" s="64">
        <f t="shared" si="7"/>
        <v>0</v>
      </c>
      <c r="Q57" s="65" t="str">
        <f t="shared" si="8"/>
        <v/>
      </c>
      <c r="R57" s="66" t="str">
        <f t="shared" si="9"/>
        <v>STOCKOUT</v>
      </c>
      <c r="S57" s="66" t="str">
        <f t="shared" si="10"/>
        <v>N/A</v>
      </c>
      <c r="T57" s="60"/>
    </row>
    <row r="58" spans="1:20" ht="16.5" customHeight="1" x14ac:dyDescent="0.35">
      <c r="A58" s="72" t="str">
        <f>IF(JAN_26!A58="","",JAN_26!A58)</f>
        <v>Catheter</v>
      </c>
      <c r="B58" s="72" t="str">
        <f>IF(JAN_26!B58="","",JAN_26!B58)</f>
        <v>item</v>
      </c>
      <c r="C58" s="55">
        <f>IF(JAN_26!C58="","",JAN_26!C58)</f>
        <v>1500</v>
      </c>
      <c r="D58" s="55">
        <f>IF(JAN_26!A58="","",JAN_26!F58)</f>
        <v>0</v>
      </c>
      <c r="E58" s="61"/>
      <c r="F58" s="55">
        <f t="shared" si="0"/>
        <v>0</v>
      </c>
      <c r="G58" s="61"/>
      <c r="H58" s="61"/>
      <c r="I58" s="55">
        <f t="shared" si="1"/>
        <v>0</v>
      </c>
      <c r="J58" s="55" t="str">
        <f t="shared" si="2"/>
        <v/>
      </c>
      <c r="K58" s="55">
        <f t="shared" si="3"/>
        <v>0</v>
      </c>
      <c r="L58" s="55">
        <f t="shared" si="4"/>
        <v>0</v>
      </c>
      <c r="M58" s="67">
        <f>IF(A58="",0,(IF(ISNUMBER(JAN_26!G58),JAN_26!G58,0)+IF(ISNUMBER(FEB_26!G58),FEB_26!G58,0))/2)</f>
        <v>0</v>
      </c>
      <c r="N58" s="67">
        <f t="shared" si="5"/>
        <v>0</v>
      </c>
      <c r="O58" s="67">
        <f t="shared" si="6"/>
        <v>0</v>
      </c>
      <c r="P58" s="67">
        <f t="shared" si="7"/>
        <v>0</v>
      </c>
      <c r="Q58" s="68" t="str">
        <f t="shared" si="8"/>
        <v/>
      </c>
      <c r="R58" s="69" t="str">
        <f t="shared" si="9"/>
        <v>STOCKOUT</v>
      </c>
      <c r="S58" s="69" t="str">
        <f t="shared" si="10"/>
        <v>N/A</v>
      </c>
      <c r="T58" s="60"/>
    </row>
    <row r="59" spans="1:20" ht="16.5" customHeight="1" x14ac:dyDescent="0.35">
      <c r="A59" s="71" t="str">
        <f>IF(JAN_26!A59="","",JAN_26!A59)</f>
        <v>cefazoline</v>
      </c>
      <c r="B59" s="71" t="str">
        <f>IF(JAN_26!B59="","",JAN_26!B59)</f>
        <v>amp</v>
      </c>
      <c r="C59" s="53">
        <f>IF(JAN_26!C59="","",JAN_26!C59)</f>
        <v>500</v>
      </c>
      <c r="D59" s="53">
        <f>IF(JAN_26!A59="","",JAN_26!F59)</f>
        <v>0</v>
      </c>
      <c r="E59" s="61"/>
      <c r="F59" s="53">
        <f t="shared" si="0"/>
        <v>0</v>
      </c>
      <c r="G59" s="61"/>
      <c r="H59" s="61"/>
      <c r="I59" s="53">
        <f t="shared" si="1"/>
        <v>0</v>
      </c>
      <c r="J59" s="53" t="str">
        <f t="shared" si="2"/>
        <v/>
      </c>
      <c r="K59" s="53">
        <f t="shared" si="3"/>
        <v>0</v>
      </c>
      <c r="L59" s="53">
        <f t="shared" si="4"/>
        <v>0</v>
      </c>
      <c r="M59" s="64">
        <f>IF(A59="",0,(IF(ISNUMBER(JAN_26!G59),JAN_26!G59,0)+IF(ISNUMBER(FEB_26!G59),FEB_26!G59,0))/2)</f>
        <v>0</v>
      </c>
      <c r="N59" s="64">
        <f t="shared" si="5"/>
        <v>0</v>
      </c>
      <c r="O59" s="64">
        <f t="shared" si="6"/>
        <v>0</v>
      </c>
      <c r="P59" s="64">
        <f t="shared" si="7"/>
        <v>0</v>
      </c>
      <c r="Q59" s="65" t="str">
        <f t="shared" si="8"/>
        <v/>
      </c>
      <c r="R59" s="66" t="str">
        <f t="shared" si="9"/>
        <v>STOCKOUT</v>
      </c>
      <c r="S59" s="66" t="str">
        <f t="shared" si="10"/>
        <v>N/A</v>
      </c>
      <c r="T59" s="60"/>
    </row>
    <row r="60" spans="1:20" ht="16.5" customHeight="1" x14ac:dyDescent="0.35">
      <c r="A60" s="72" t="str">
        <f>IF(JAN_26!A60="","",JAN_26!A60)</f>
        <v>cefixime sp</v>
      </c>
      <c r="B60" s="72" t="str">
        <f>IF(JAN_26!B60="","",JAN_26!B60)</f>
        <v>bottle</v>
      </c>
      <c r="C60" s="55">
        <f>IF(JAN_26!C60="","",JAN_26!C60)</f>
        <v>6000</v>
      </c>
      <c r="D60" s="55">
        <f>IF(JAN_26!A60="","",JAN_26!F60)</f>
        <v>0</v>
      </c>
      <c r="E60" s="61"/>
      <c r="F60" s="55">
        <f t="shared" si="0"/>
        <v>0</v>
      </c>
      <c r="G60" s="61"/>
      <c r="H60" s="61"/>
      <c r="I60" s="55">
        <f t="shared" si="1"/>
        <v>0</v>
      </c>
      <c r="J60" s="55" t="str">
        <f t="shared" si="2"/>
        <v/>
      </c>
      <c r="K60" s="55">
        <f t="shared" si="3"/>
        <v>0</v>
      </c>
      <c r="L60" s="55">
        <f t="shared" si="4"/>
        <v>0</v>
      </c>
      <c r="M60" s="67">
        <f>IF(A60="",0,(IF(ISNUMBER(JAN_26!G60),JAN_26!G60,0)+IF(ISNUMBER(FEB_26!G60),FEB_26!G60,0))/2)</f>
        <v>0</v>
      </c>
      <c r="N60" s="67">
        <f t="shared" si="5"/>
        <v>0</v>
      </c>
      <c r="O60" s="67">
        <f t="shared" si="6"/>
        <v>0</v>
      </c>
      <c r="P60" s="67">
        <f t="shared" si="7"/>
        <v>0</v>
      </c>
      <c r="Q60" s="68" t="str">
        <f t="shared" si="8"/>
        <v/>
      </c>
      <c r="R60" s="69" t="str">
        <f t="shared" si="9"/>
        <v>STOCKOUT</v>
      </c>
      <c r="S60" s="69" t="str">
        <f t="shared" si="10"/>
        <v>N/A</v>
      </c>
      <c r="T60" s="60"/>
    </row>
    <row r="61" spans="1:20" ht="16.5" customHeight="1" x14ac:dyDescent="0.35">
      <c r="A61" s="71" t="str">
        <f>IF(JAN_26!A61="","",JAN_26!A61)</f>
        <v>Cefixime tabs</v>
      </c>
      <c r="B61" s="71" t="str">
        <f>IF(JAN_26!B61="","",JAN_26!B61)</f>
        <v>tablet</v>
      </c>
      <c r="C61" s="53">
        <f>IF(JAN_26!C61="","",JAN_26!C61)</f>
        <v>600</v>
      </c>
      <c r="D61" s="53">
        <f>IF(JAN_26!A61="","",JAN_26!F61)</f>
        <v>0</v>
      </c>
      <c r="E61" s="61"/>
      <c r="F61" s="53">
        <f t="shared" si="0"/>
        <v>0</v>
      </c>
      <c r="G61" s="61"/>
      <c r="H61" s="61"/>
      <c r="I61" s="53">
        <f t="shared" si="1"/>
        <v>0</v>
      </c>
      <c r="J61" s="53" t="str">
        <f t="shared" si="2"/>
        <v/>
      </c>
      <c r="K61" s="53">
        <f t="shared" si="3"/>
        <v>0</v>
      </c>
      <c r="L61" s="53">
        <f t="shared" si="4"/>
        <v>0</v>
      </c>
      <c r="M61" s="64">
        <f>IF(A61="",0,(IF(ISNUMBER(JAN_26!G61),JAN_26!G61,0)+IF(ISNUMBER(FEB_26!G61),FEB_26!G61,0))/2)</f>
        <v>0</v>
      </c>
      <c r="N61" s="64">
        <f t="shared" si="5"/>
        <v>0</v>
      </c>
      <c r="O61" s="64">
        <f t="shared" si="6"/>
        <v>0</v>
      </c>
      <c r="P61" s="64">
        <f t="shared" si="7"/>
        <v>0</v>
      </c>
      <c r="Q61" s="65" t="str">
        <f t="shared" si="8"/>
        <v/>
      </c>
      <c r="R61" s="66" t="str">
        <f t="shared" si="9"/>
        <v>STOCKOUT</v>
      </c>
      <c r="S61" s="66" t="str">
        <f t="shared" si="10"/>
        <v>N/A</v>
      </c>
      <c r="T61" s="60"/>
    </row>
    <row r="62" spans="1:20" ht="16.5" customHeight="1" x14ac:dyDescent="0.35">
      <c r="A62" s="72" t="str">
        <f>IF(JAN_26!A62="","",JAN_26!A62)</f>
        <v>Ceftriaxone inj</v>
      </c>
      <c r="B62" s="72" t="str">
        <f>IF(JAN_26!B62="","",JAN_26!B62)</f>
        <v>vial</v>
      </c>
      <c r="C62" s="55">
        <f>IF(JAN_26!C62="","",JAN_26!C62)</f>
        <v>600</v>
      </c>
      <c r="D62" s="55">
        <f>IF(JAN_26!A62="","",JAN_26!F62)</f>
        <v>151</v>
      </c>
      <c r="E62" s="61"/>
      <c r="F62" s="55">
        <f t="shared" si="0"/>
        <v>151</v>
      </c>
      <c r="G62" s="61"/>
      <c r="H62" s="61"/>
      <c r="I62" s="55">
        <f t="shared" si="1"/>
        <v>0</v>
      </c>
      <c r="J62" s="55" t="str">
        <f t="shared" si="2"/>
        <v/>
      </c>
      <c r="K62" s="55">
        <f t="shared" si="3"/>
        <v>72.5</v>
      </c>
      <c r="L62" s="55">
        <f t="shared" si="4"/>
        <v>90600</v>
      </c>
      <c r="M62" s="67">
        <f>IF(A62="",0,(IF(ISNUMBER(JAN_26!G62),JAN_26!G62,0)+IF(ISNUMBER(FEB_26!G62),FEB_26!G62,0))/2)</f>
        <v>74.5</v>
      </c>
      <c r="N62" s="67">
        <f t="shared" si="5"/>
        <v>37.25</v>
      </c>
      <c r="O62" s="67">
        <f t="shared" si="6"/>
        <v>223.5</v>
      </c>
      <c r="P62" s="67">
        <f t="shared" si="7"/>
        <v>74.5</v>
      </c>
      <c r="Q62" s="68">
        <f t="shared" si="8"/>
        <v>2</v>
      </c>
      <c r="R62" s="69" t="str">
        <f t="shared" si="9"/>
        <v>ADEQUATE</v>
      </c>
      <c r="S62" s="69" t="str">
        <f t="shared" si="10"/>
        <v>N/A</v>
      </c>
      <c r="T62" s="60"/>
    </row>
    <row r="63" spans="1:20" ht="16.5" customHeight="1" x14ac:dyDescent="0.35">
      <c r="A63" s="71" t="str">
        <f>IF(JAN_26!A63="","",JAN_26!A63)</f>
        <v>Chlorpheniramine tablets</v>
      </c>
      <c r="B63" s="71" t="str">
        <f>IF(JAN_26!B63="","",JAN_26!B63)</f>
        <v>tablet</v>
      </c>
      <c r="C63" s="53">
        <f>IF(JAN_26!C63="","",JAN_26!C63)</f>
        <v>15</v>
      </c>
      <c r="D63" s="53">
        <f>IF(JAN_26!A63="","",JAN_26!F63)</f>
        <v>1330</v>
      </c>
      <c r="E63" s="61"/>
      <c r="F63" s="53">
        <f t="shared" si="0"/>
        <v>1330</v>
      </c>
      <c r="G63" s="61"/>
      <c r="H63" s="61"/>
      <c r="I63" s="53">
        <f t="shared" si="1"/>
        <v>0</v>
      </c>
      <c r="J63" s="53" t="str">
        <f t="shared" si="2"/>
        <v/>
      </c>
      <c r="K63" s="53">
        <f t="shared" si="3"/>
        <v>0</v>
      </c>
      <c r="L63" s="53">
        <f t="shared" si="4"/>
        <v>19950</v>
      </c>
      <c r="M63" s="64">
        <f>IF(A63="",0,(IF(ISNUMBER(JAN_26!G63),JAN_26!G63,0)+IF(ISNUMBER(FEB_26!G63),FEB_26!G63,0))/2)</f>
        <v>0</v>
      </c>
      <c r="N63" s="64">
        <f t="shared" si="5"/>
        <v>0</v>
      </c>
      <c r="O63" s="64">
        <f t="shared" si="6"/>
        <v>0</v>
      </c>
      <c r="P63" s="64">
        <f t="shared" si="7"/>
        <v>0</v>
      </c>
      <c r="Q63" s="65" t="str">
        <f t="shared" si="8"/>
        <v/>
      </c>
      <c r="R63" s="66" t="str">
        <f t="shared" si="9"/>
        <v>OVERSTOCK</v>
      </c>
      <c r="S63" s="66" t="str">
        <f t="shared" si="10"/>
        <v>N/A</v>
      </c>
      <c r="T63" s="60"/>
    </row>
    <row r="64" spans="1:20" ht="16.5" customHeight="1" x14ac:dyDescent="0.35">
      <c r="A64" s="72" t="str">
        <f>IF(JAN_26!A64="","",JAN_26!A64)</f>
        <v>Cimetidine Injection</v>
      </c>
      <c r="B64" s="72" t="str">
        <f>IF(JAN_26!B64="","",JAN_26!B64)</f>
        <v>box</v>
      </c>
      <c r="C64" s="55">
        <f>IF(JAN_26!C64="","",JAN_26!C64)</f>
        <v>500</v>
      </c>
      <c r="D64" s="55">
        <f>IF(JAN_26!A64="","",JAN_26!F64)</f>
        <v>0</v>
      </c>
      <c r="E64" s="61"/>
      <c r="F64" s="55">
        <f t="shared" si="0"/>
        <v>0</v>
      </c>
      <c r="G64" s="61"/>
      <c r="H64" s="61"/>
      <c r="I64" s="55">
        <f t="shared" si="1"/>
        <v>0</v>
      </c>
      <c r="J64" s="55" t="str">
        <f t="shared" si="2"/>
        <v/>
      </c>
      <c r="K64" s="55">
        <f t="shared" si="3"/>
        <v>0</v>
      </c>
      <c r="L64" s="55">
        <f t="shared" si="4"/>
        <v>0</v>
      </c>
      <c r="M64" s="67">
        <f>IF(A64="",0,(IF(ISNUMBER(JAN_26!G64),JAN_26!G64,0)+IF(ISNUMBER(FEB_26!G64),FEB_26!G64,0))/2)</f>
        <v>0</v>
      </c>
      <c r="N64" s="67">
        <f t="shared" si="5"/>
        <v>0</v>
      </c>
      <c r="O64" s="67">
        <f t="shared" si="6"/>
        <v>0</v>
      </c>
      <c r="P64" s="67">
        <f t="shared" si="7"/>
        <v>0</v>
      </c>
      <c r="Q64" s="68" t="str">
        <f t="shared" si="8"/>
        <v/>
      </c>
      <c r="R64" s="69" t="str">
        <f t="shared" si="9"/>
        <v>STOCKOUT</v>
      </c>
      <c r="S64" s="69" t="str">
        <f t="shared" si="10"/>
        <v>N/A</v>
      </c>
      <c r="T64" s="60"/>
    </row>
    <row r="65" spans="1:20" ht="16.5" customHeight="1" x14ac:dyDescent="0.35">
      <c r="A65" s="71" t="str">
        <f>IF(JAN_26!A65="","",JAN_26!A65)</f>
        <v>cinclamox tabs</v>
      </c>
      <c r="B65" s="71" t="str">
        <f>IF(JAN_26!B65="","",JAN_26!B65)</f>
        <v>tablet</v>
      </c>
      <c r="C65" s="53">
        <f>IF(JAN_26!C65="","",JAN_26!C65)</f>
        <v>340</v>
      </c>
      <c r="D65" s="53">
        <f>IF(JAN_26!A65="","",JAN_26!F65)</f>
        <v>0</v>
      </c>
      <c r="E65" s="61"/>
      <c r="F65" s="53">
        <f t="shared" si="0"/>
        <v>0</v>
      </c>
      <c r="G65" s="61"/>
      <c r="H65" s="61"/>
      <c r="I65" s="53">
        <f t="shared" si="1"/>
        <v>0</v>
      </c>
      <c r="J65" s="53" t="str">
        <f t="shared" si="2"/>
        <v/>
      </c>
      <c r="K65" s="53">
        <f t="shared" si="3"/>
        <v>0</v>
      </c>
      <c r="L65" s="53">
        <f t="shared" si="4"/>
        <v>0</v>
      </c>
      <c r="M65" s="64">
        <f>IF(A65="",0,(IF(ISNUMBER(JAN_26!G65),JAN_26!G65,0)+IF(ISNUMBER(FEB_26!G65),FEB_26!G65,0))/2)</f>
        <v>0</v>
      </c>
      <c r="N65" s="64">
        <f t="shared" si="5"/>
        <v>0</v>
      </c>
      <c r="O65" s="64">
        <f t="shared" si="6"/>
        <v>0</v>
      </c>
      <c r="P65" s="64">
        <f t="shared" si="7"/>
        <v>0</v>
      </c>
      <c r="Q65" s="65" t="str">
        <f t="shared" si="8"/>
        <v/>
      </c>
      <c r="R65" s="66" t="str">
        <f t="shared" si="9"/>
        <v>STOCKOUT</v>
      </c>
      <c r="S65" s="66" t="str">
        <f t="shared" si="10"/>
        <v>N/A</v>
      </c>
      <c r="T65" s="60"/>
    </row>
    <row r="66" spans="1:20" ht="16.5" customHeight="1" x14ac:dyDescent="0.35">
      <c r="A66" s="72" t="str">
        <f>IF(JAN_26!A66="","",JAN_26!A66)</f>
        <v>Ciprofloxacine (500 mg)</v>
      </c>
      <c r="B66" s="72" t="str">
        <f>IF(JAN_26!B66="","",JAN_26!B66)</f>
        <v>tablet</v>
      </c>
      <c r="C66" s="55">
        <f>IF(JAN_26!C66="","",JAN_26!C66)</f>
        <v>80</v>
      </c>
      <c r="D66" s="55">
        <f>IF(JAN_26!A66="","",JAN_26!F66)</f>
        <v>480</v>
      </c>
      <c r="E66" s="61"/>
      <c r="F66" s="55">
        <f t="shared" si="0"/>
        <v>480</v>
      </c>
      <c r="G66" s="61"/>
      <c r="H66" s="61"/>
      <c r="I66" s="55">
        <f t="shared" si="1"/>
        <v>0</v>
      </c>
      <c r="J66" s="55" t="str">
        <f t="shared" si="2"/>
        <v/>
      </c>
      <c r="K66" s="55">
        <f t="shared" si="3"/>
        <v>0</v>
      </c>
      <c r="L66" s="55">
        <f t="shared" si="4"/>
        <v>38400</v>
      </c>
      <c r="M66" s="67">
        <f>IF(A66="",0,(IF(ISNUMBER(JAN_26!G66),JAN_26!G66,0)+IF(ISNUMBER(FEB_26!G66),FEB_26!G66,0))/2)</f>
        <v>0</v>
      </c>
      <c r="N66" s="67">
        <f t="shared" si="5"/>
        <v>0</v>
      </c>
      <c r="O66" s="67">
        <f t="shared" si="6"/>
        <v>0</v>
      </c>
      <c r="P66" s="67">
        <f t="shared" si="7"/>
        <v>0</v>
      </c>
      <c r="Q66" s="68" t="str">
        <f t="shared" si="8"/>
        <v/>
      </c>
      <c r="R66" s="69" t="str">
        <f t="shared" si="9"/>
        <v>OVERSTOCK</v>
      </c>
      <c r="S66" s="69" t="str">
        <f t="shared" si="10"/>
        <v>N/A</v>
      </c>
      <c r="T66" s="60"/>
    </row>
    <row r="67" spans="1:20" ht="16.5" customHeight="1" x14ac:dyDescent="0.35">
      <c r="A67" s="71" t="str">
        <f>IF(JAN_26!A67="","",JAN_26!A67)</f>
        <v>Clacium gluconate inj</v>
      </c>
      <c r="B67" s="71" t="str">
        <f>IF(JAN_26!B67="","",JAN_26!B67)</f>
        <v>amp</v>
      </c>
      <c r="C67" s="53">
        <f>IF(JAN_26!C67="","",JAN_26!C67)</f>
        <v>100</v>
      </c>
      <c r="D67" s="53">
        <f>IF(JAN_26!A67="","",JAN_26!F67)</f>
        <v>100</v>
      </c>
      <c r="E67" s="61"/>
      <c r="F67" s="53">
        <f t="shared" ref="F67:F130" si="11">IF(A67="","",D67+IF(ISNUMBER(E67),E67,0)-IF(ISNUMBER(G67),G67,0))</f>
        <v>100</v>
      </c>
      <c r="G67" s="61"/>
      <c r="H67" s="61"/>
      <c r="I67" s="53">
        <f t="shared" ref="I67:I130" si="12">IF(AND(ISNUMBER(G67),ISNUMBER(C67)),G67*C67,0)</f>
        <v>0</v>
      </c>
      <c r="J67" s="53" t="str">
        <f t="shared" ref="J67:J130" si="13">IF(AND(ISNUMBER(G67),ISNUMBER(H67)),H67-I67,"")</f>
        <v/>
      </c>
      <c r="K67" s="53">
        <f t="shared" ref="K67:K130" si="14">IF(OR(A67="",M67=0),0,MAX(O67-F67,0))</f>
        <v>0</v>
      </c>
      <c r="L67" s="53">
        <f t="shared" ref="L67:L130" si="15">IF(AND(ISNUMBER(C67),ISNUMBER(F67)),F67*C67,0)</f>
        <v>10000</v>
      </c>
      <c r="M67" s="64">
        <f>IF(A67="",0,(IF(ISNUMBER(JAN_26!G67),JAN_26!G67,0)+IF(ISNUMBER(FEB_26!G67),FEB_26!G67,0))/2)</f>
        <v>0</v>
      </c>
      <c r="N67" s="64">
        <f t="shared" ref="N67:N130" si="16">IF(M67=0,0,M67*Lead_Time_Months)</f>
        <v>0</v>
      </c>
      <c r="O67" s="64">
        <f t="shared" ref="O67:O130" si="17">IF(M67=0,0,M67*Max_Stock_Months)</f>
        <v>0</v>
      </c>
      <c r="P67" s="64">
        <f t="shared" ref="P67:P130" si="18">IF(M67=0,0,M67*Security_Stock_Months)</f>
        <v>0</v>
      </c>
      <c r="Q67" s="65" t="str">
        <f t="shared" ref="Q67:Q130" si="19">IF(OR(A67="",M67=0,F67&lt;=0),"",ROUND(F67/M67,1))</f>
        <v/>
      </c>
      <c r="R67" s="66" t="str">
        <f t="shared" ref="R67:R130" si="20">IF(A67="","",IF(F67&lt;=0,"STOCKOUT",IF(F67&lt;=P67,"LOW STOCK",IF(F67&gt;O67,"OVERSTOCK","ADEQUATE"))))</f>
        <v>OVERSTOCK</v>
      </c>
      <c r="S67" s="66" t="str">
        <f t="shared" ref="S67:S130" si="21">IF(AND(ISNUMBER(G67),ISNUMBER(H67)),IF(J67&gt;=0,"BALANCED","DEFICIT"),"N/A")</f>
        <v>N/A</v>
      </c>
      <c r="T67" s="60"/>
    </row>
    <row r="68" spans="1:20" ht="16.5" customHeight="1" x14ac:dyDescent="0.35">
      <c r="A68" s="72" t="str">
        <f>IF(JAN_26!A68="","",JAN_26!A68)</f>
        <v>Clarinex  adult</v>
      </c>
      <c r="B68" s="72" t="str">
        <f>IF(JAN_26!B68="","",JAN_26!B68)</f>
        <v>bottle</v>
      </c>
      <c r="C68" s="55">
        <f>IF(JAN_26!C68="","",JAN_26!C68)</f>
        <v>1500</v>
      </c>
      <c r="D68" s="55">
        <f>IF(JAN_26!A68="","",JAN_26!F68)</f>
        <v>0</v>
      </c>
      <c r="E68" s="61"/>
      <c r="F68" s="55">
        <f t="shared" si="11"/>
        <v>0</v>
      </c>
      <c r="G68" s="61"/>
      <c r="H68" s="61"/>
      <c r="I68" s="55">
        <f t="shared" si="12"/>
        <v>0</v>
      </c>
      <c r="J68" s="55" t="str">
        <f t="shared" si="13"/>
        <v/>
      </c>
      <c r="K68" s="55">
        <f t="shared" si="14"/>
        <v>0</v>
      </c>
      <c r="L68" s="55">
        <f t="shared" si="15"/>
        <v>0</v>
      </c>
      <c r="M68" s="67">
        <f>IF(A68="",0,(IF(ISNUMBER(JAN_26!G68),JAN_26!G68,0)+IF(ISNUMBER(FEB_26!G68),FEB_26!G68,0))/2)</f>
        <v>0</v>
      </c>
      <c r="N68" s="67">
        <f t="shared" si="16"/>
        <v>0</v>
      </c>
      <c r="O68" s="67">
        <f t="shared" si="17"/>
        <v>0</v>
      </c>
      <c r="P68" s="67">
        <f t="shared" si="18"/>
        <v>0</v>
      </c>
      <c r="Q68" s="68" t="str">
        <f t="shared" si="19"/>
        <v/>
      </c>
      <c r="R68" s="69" t="str">
        <f t="shared" si="20"/>
        <v>STOCKOUT</v>
      </c>
      <c r="S68" s="69" t="str">
        <f t="shared" si="21"/>
        <v>N/A</v>
      </c>
      <c r="T68" s="60"/>
    </row>
    <row r="69" spans="1:20" ht="16.5" customHeight="1" x14ac:dyDescent="0.35">
      <c r="A69" s="71" t="str">
        <f>IF(JAN_26!A69="","",JAN_26!A69)</f>
        <v>Clarinex  infant</v>
      </c>
      <c r="B69" s="71" t="str">
        <f>IF(JAN_26!B69="","",JAN_26!B69)</f>
        <v>bottle</v>
      </c>
      <c r="C69" s="53">
        <f>IF(JAN_26!C69="","",JAN_26!C69)</f>
        <v>1000</v>
      </c>
      <c r="D69" s="53">
        <f>IF(JAN_26!A69="","",JAN_26!F69)</f>
        <v>0</v>
      </c>
      <c r="E69" s="61"/>
      <c r="F69" s="53">
        <f t="shared" si="11"/>
        <v>0</v>
      </c>
      <c r="G69" s="61"/>
      <c r="H69" s="61"/>
      <c r="I69" s="53">
        <f t="shared" si="12"/>
        <v>0</v>
      </c>
      <c r="J69" s="53" t="str">
        <f t="shared" si="13"/>
        <v/>
      </c>
      <c r="K69" s="53">
        <f t="shared" si="14"/>
        <v>0</v>
      </c>
      <c r="L69" s="53">
        <f t="shared" si="15"/>
        <v>0</v>
      </c>
      <c r="M69" s="64">
        <f>IF(A69="",0,(IF(ISNUMBER(JAN_26!G69),JAN_26!G69,0)+IF(ISNUMBER(FEB_26!G69),FEB_26!G69,0))/2)</f>
        <v>0</v>
      </c>
      <c r="N69" s="64">
        <f t="shared" si="16"/>
        <v>0</v>
      </c>
      <c r="O69" s="64">
        <f t="shared" si="17"/>
        <v>0</v>
      </c>
      <c r="P69" s="64">
        <f t="shared" si="18"/>
        <v>0</v>
      </c>
      <c r="Q69" s="65" t="str">
        <f t="shared" si="19"/>
        <v/>
      </c>
      <c r="R69" s="66" t="str">
        <f t="shared" si="20"/>
        <v>STOCKOUT</v>
      </c>
      <c r="S69" s="66" t="str">
        <f t="shared" si="21"/>
        <v>N/A</v>
      </c>
      <c r="T69" s="60"/>
    </row>
    <row r="70" spans="1:20" ht="16.5" customHeight="1" x14ac:dyDescent="0.35">
      <c r="A70" s="72" t="str">
        <f>IF(JAN_26!A70="","",JAN_26!A70)</f>
        <v>CLAVICIN</v>
      </c>
      <c r="B70" s="72" t="str">
        <f>IF(JAN_26!B70="","",JAN_26!B70)</f>
        <v>infusion</v>
      </c>
      <c r="C70" s="55">
        <f>IF(JAN_26!C70="","",JAN_26!C70)</f>
        <v>1000</v>
      </c>
      <c r="D70" s="55">
        <f>IF(JAN_26!A70="","",JAN_26!F70)</f>
        <v>0</v>
      </c>
      <c r="E70" s="61"/>
      <c r="F70" s="55">
        <f t="shared" si="11"/>
        <v>0</v>
      </c>
      <c r="G70" s="61"/>
      <c r="H70" s="61"/>
      <c r="I70" s="55">
        <f t="shared" si="12"/>
        <v>0</v>
      </c>
      <c r="J70" s="55" t="str">
        <f t="shared" si="13"/>
        <v/>
      </c>
      <c r="K70" s="55">
        <f t="shared" si="14"/>
        <v>0</v>
      </c>
      <c r="L70" s="55">
        <f t="shared" si="15"/>
        <v>0</v>
      </c>
      <c r="M70" s="67">
        <f>IF(A70="",0,(IF(ISNUMBER(JAN_26!G70),JAN_26!G70,0)+IF(ISNUMBER(FEB_26!G70),FEB_26!G70,0))/2)</f>
        <v>0</v>
      </c>
      <c r="N70" s="67">
        <f t="shared" si="16"/>
        <v>0</v>
      </c>
      <c r="O70" s="67">
        <f t="shared" si="17"/>
        <v>0</v>
      </c>
      <c r="P70" s="67">
        <f t="shared" si="18"/>
        <v>0</v>
      </c>
      <c r="Q70" s="68" t="str">
        <f t="shared" si="19"/>
        <v/>
      </c>
      <c r="R70" s="69" t="str">
        <f t="shared" si="20"/>
        <v>STOCKOUT</v>
      </c>
      <c r="S70" s="69" t="str">
        <f t="shared" si="21"/>
        <v>N/A</v>
      </c>
      <c r="T70" s="60"/>
    </row>
    <row r="71" spans="1:20" ht="16.5" customHeight="1" x14ac:dyDescent="0.35">
      <c r="A71" s="71" t="str">
        <f>IF(JAN_26!A71="","",JAN_26!A71)</f>
        <v>Clindamycin</v>
      </c>
      <c r="B71" s="71" t="str">
        <f>IF(JAN_26!B71="","",JAN_26!B71)</f>
        <v>tab</v>
      </c>
      <c r="C71" s="53">
        <f>IF(JAN_26!C71="","",JAN_26!C71)</f>
        <v>25</v>
      </c>
      <c r="D71" s="53">
        <f>IF(JAN_26!A71="","",JAN_26!F71)</f>
        <v>0</v>
      </c>
      <c r="E71" s="61"/>
      <c r="F71" s="53">
        <f t="shared" si="11"/>
        <v>0</v>
      </c>
      <c r="G71" s="61"/>
      <c r="H71" s="61"/>
      <c r="I71" s="53">
        <f t="shared" si="12"/>
        <v>0</v>
      </c>
      <c r="J71" s="53" t="str">
        <f t="shared" si="13"/>
        <v/>
      </c>
      <c r="K71" s="53">
        <f t="shared" si="14"/>
        <v>0</v>
      </c>
      <c r="L71" s="53">
        <f t="shared" si="15"/>
        <v>0</v>
      </c>
      <c r="M71" s="64">
        <f>IF(A71="",0,(IF(ISNUMBER(JAN_26!G71),JAN_26!G71,0)+IF(ISNUMBER(FEB_26!G71),FEB_26!G71,0))/2)</f>
        <v>0</v>
      </c>
      <c r="N71" s="64">
        <f t="shared" si="16"/>
        <v>0</v>
      </c>
      <c r="O71" s="64">
        <f t="shared" si="17"/>
        <v>0</v>
      </c>
      <c r="P71" s="64">
        <f t="shared" si="18"/>
        <v>0</v>
      </c>
      <c r="Q71" s="65" t="str">
        <f t="shared" si="19"/>
        <v/>
      </c>
      <c r="R71" s="66" t="str">
        <f t="shared" si="20"/>
        <v>STOCKOUT</v>
      </c>
      <c r="S71" s="66" t="str">
        <f t="shared" si="21"/>
        <v>N/A</v>
      </c>
      <c r="T71" s="60"/>
    </row>
    <row r="72" spans="1:20" ht="16.5" customHeight="1" x14ac:dyDescent="0.35">
      <c r="A72" s="72" t="str">
        <f>IF(JAN_26!A72="","",JAN_26!A72)</f>
        <v>Cloxacillin 250mg</v>
      </c>
      <c r="B72" s="72" t="str">
        <f>IF(JAN_26!B72="","",JAN_26!B72)</f>
        <v>tablet</v>
      </c>
      <c r="C72" s="55">
        <f>IF(JAN_26!C72="","",JAN_26!C72)</f>
        <v>40</v>
      </c>
      <c r="D72" s="55">
        <f>IF(JAN_26!A72="","",JAN_26!F72)</f>
        <v>0</v>
      </c>
      <c r="E72" s="61"/>
      <c r="F72" s="55">
        <f t="shared" si="11"/>
        <v>0</v>
      </c>
      <c r="G72" s="61"/>
      <c r="H72" s="61"/>
      <c r="I72" s="55">
        <f t="shared" si="12"/>
        <v>0</v>
      </c>
      <c r="J72" s="55" t="str">
        <f t="shared" si="13"/>
        <v/>
      </c>
      <c r="K72" s="55">
        <f t="shared" si="14"/>
        <v>0</v>
      </c>
      <c r="L72" s="55">
        <f t="shared" si="15"/>
        <v>0</v>
      </c>
      <c r="M72" s="67">
        <f>IF(A72="",0,(IF(ISNUMBER(JAN_26!G72),JAN_26!G72,0)+IF(ISNUMBER(FEB_26!G72),FEB_26!G72,0))/2)</f>
        <v>0</v>
      </c>
      <c r="N72" s="67">
        <f t="shared" si="16"/>
        <v>0</v>
      </c>
      <c r="O72" s="67">
        <f t="shared" si="17"/>
        <v>0</v>
      </c>
      <c r="P72" s="67">
        <f t="shared" si="18"/>
        <v>0</v>
      </c>
      <c r="Q72" s="68" t="str">
        <f t="shared" si="19"/>
        <v/>
      </c>
      <c r="R72" s="69" t="str">
        <f t="shared" si="20"/>
        <v>STOCKOUT</v>
      </c>
      <c r="S72" s="69" t="str">
        <f t="shared" si="21"/>
        <v>N/A</v>
      </c>
      <c r="T72" s="60"/>
    </row>
    <row r="73" spans="1:20" ht="16.5" customHeight="1" x14ac:dyDescent="0.35">
      <c r="A73" s="71" t="str">
        <f>IF(JAN_26!A73="","",JAN_26!A73)</f>
        <v>Cloxacillin 500mg</v>
      </c>
      <c r="B73" s="71" t="str">
        <f>IF(JAN_26!B73="","",JAN_26!B73)</f>
        <v>tablet</v>
      </c>
      <c r="C73" s="53">
        <f>IF(JAN_26!C73="","",JAN_26!C73)</f>
        <v>80</v>
      </c>
      <c r="D73" s="53">
        <f>IF(JAN_26!A73="","",JAN_26!F73)</f>
        <v>460</v>
      </c>
      <c r="E73" s="61"/>
      <c r="F73" s="53">
        <f t="shared" si="11"/>
        <v>460</v>
      </c>
      <c r="G73" s="61"/>
      <c r="H73" s="61"/>
      <c r="I73" s="53">
        <f t="shared" si="12"/>
        <v>0</v>
      </c>
      <c r="J73" s="53" t="str">
        <f t="shared" si="13"/>
        <v/>
      </c>
      <c r="K73" s="53">
        <f t="shared" si="14"/>
        <v>0</v>
      </c>
      <c r="L73" s="53">
        <f t="shared" si="15"/>
        <v>36800</v>
      </c>
      <c r="M73" s="64">
        <f>IF(A73="",0,(IF(ISNUMBER(JAN_26!G73),JAN_26!G73,0)+IF(ISNUMBER(FEB_26!G73),FEB_26!G73,0))/2)</f>
        <v>20</v>
      </c>
      <c r="N73" s="64">
        <f t="shared" si="16"/>
        <v>10</v>
      </c>
      <c r="O73" s="64">
        <f t="shared" si="17"/>
        <v>60</v>
      </c>
      <c r="P73" s="64">
        <f t="shared" si="18"/>
        <v>20</v>
      </c>
      <c r="Q73" s="65">
        <f t="shared" si="19"/>
        <v>23</v>
      </c>
      <c r="R73" s="66" t="str">
        <f t="shared" si="20"/>
        <v>OVERSTOCK</v>
      </c>
      <c r="S73" s="66" t="str">
        <f t="shared" si="21"/>
        <v>N/A</v>
      </c>
      <c r="T73" s="60"/>
    </row>
    <row r="74" spans="1:20" ht="16.5" customHeight="1" x14ac:dyDescent="0.35">
      <c r="A74" s="72" t="str">
        <f>IF(JAN_26!A74="","",JAN_26!A74)</f>
        <v>Cloxacillin 500mg inj</v>
      </c>
      <c r="B74" s="72" t="str">
        <f>IF(JAN_26!B74="","",JAN_26!B74)</f>
        <v>inj</v>
      </c>
      <c r="C74" s="55">
        <f>IF(JAN_26!C74="","",JAN_26!C74)</f>
        <v>500</v>
      </c>
      <c r="D74" s="55">
        <f>IF(JAN_26!A74="","",JAN_26!F74)</f>
        <v>55</v>
      </c>
      <c r="E74" s="61"/>
      <c r="F74" s="55">
        <f t="shared" si="11"/>
        <v>55</v>
      </c>
      <c r="G74" s="61"/>
      <c r="H74" s="61"/>
      <c r="I74" s="55">
        <f t="shared" si="12"/>
        <v>0</v>
      </c>
      <c r="J74" s="55" t="str">
        <f t="shared" si="13"/>
        <v/>
      </c>
      <c r="K74" s="55">
        <f t="shared" si="14"/>
        <v>0</v>
      </c>
      <c r="L74" s="55">
        <f t="shared" si="15"/>
        <v>27500</v>
      </c>
      <c r="M74" s="67">
        <f>IF(A74="",0,(IF(ISNUMBER(JAN_26!G74),JAN_26!G74,0)+IF(ISNUMBER(FEB_26!G74),FEB_26!G74,0))/2)</f>
        <v>7.5</v>
      </c>
      <c r="N74" s="67">
        <f t="shared" si="16"/>
        <v>3.75</v>
      </c>
      <c r="O74" s="67">
        <f t="shared" si="17"/>
        <v>22.5</v>
      </c>
      <c r="P74" s="67">
        <f t="shared" si="18"/>
        <v>7.5</v>
      </c>
      <c r="Q74" s="68">
        <f t="shared" si="19"/>
        <v>7.3</v>
      </c>
      <c r="R74" s="69" t="str">
        <f t="shared" si="20"/>
        <v>OVERSTOCK</v>
      </c>
      <c r="S74" s="69" t="str">
        <f t="shared" si="21"/>
        <v>N/A</v>
      </c>
      <c r="T74" s="60"/>
    </row>
    <row r="75" spans="1:20" ht="16.5" customHeight="1" x14ac:dyDescent="0.35">
      <c r="A75" s="71" t="str">
        <f>IF(JAN_26!A75="","",JAN_26!A75)</f>
        <v>Co-trimaxole</v>
      </c>
      <c r="B75" s="71" t="str">
        <f>IF(JAN_26!B75="","",JAN_26!B75)</f>
        <v>tablet</v>
      </c>
      <c r="C75" s="53">
        <f>IF(JAN_26!C75="","",JAN_26!C75)</f>
        <v>15</v>
      </c>
      <c r="D75" s="53">
        <f>IF(JAN_26!A75="","",JAN_26!F75)</f>
        <v>660</v>
      </c>
      <c r="E75" s="61"/>
      <c r="F75" s="53">
        <f t="shared" si="11"/>
        <v>660</v>
      </c>
      <c r="G75" s="61"/>
      <c r="H75" s="61"/>
      <c r="I75" s="53">
        <f t="shared" si="12"/>
        <v>0</v>
      </c>
      <c r="J75" s="53" t="str">
        <f t="shared" si="13"/>
        <v/>
      </c>
      <c r="K75" s="53">
        <f t="shared" si="14"/>
        <v>0</v>
      </c>
      <c r="L75" s="53">
        <f t="shared" si="15"/>
        <v>9900</v>
      </c>
      <c r="M75" s="64">
        <f>IF(A75="",0,(IF(ISNUMBER(JAN_26!G75),JAN_26!G75,0)+IF(ISNUMBER(FEB_26!G75),FEB_26!G75,0))/2)</f>
        <v>10</v>
      </c>
      <c r="N75" s="64">
        <f t="shared" si="16"/>
        <v>5</v>
      </c>
      <c r="O75" s="64">
        <f t="shared" si="17"/>
        <v>30</v>
      </c>
      <c r="P75" s="64">
        <f t="shared" si="18"/>
        <v>10</v>
      </c>
      <c r="Q75" s="65">
        <f t="shared" si="19"/>
        <v>66</v>
      </c>
      <c r="R75" s="66" t="str">
        <f t="shared" si="20"/>
        <v>OVERSTOCK</v>
      </c>
      <c r="S75" s="66" t="str">
        <f t="shared" si="21"/>
        <v>N/A</v>
      </c>
      <c r="T75" s="60"/>
    </row>
    <row r="76" spans="1:20" ht="16.5" customHeight="1" x14ac:dyDescent="0.35">
      <c r="A76" s="72" t="str">
        <f>IF(JAN_26!A76="","",JAN_26!A76)</f>
        <v>cofflin</v>
      </c>
      <c r="B76" s="72" t="str">
        <f>IF(JAN_26!B76="","",JAN_26!B76)</f>
        <v>item</v>
      </c>
      <c r="C76" s="55">
        <f>IF(JAN_26!C76="","",JAN_26!C76)</f>
        <v>1500</v>
      </c>
      <c r="D76" s="55">
        <f>IF(JAN_26!A76="","",JAN_26!F76)</f>
        <v>0</v>
      </c>
      <c r="E76" s="61"/>
      <c r="F76" s="55">
        <f t="shared" si="11"/>
        <v>0</v>
      </c>
      <c r="G76" s="61"/>
      <c r="H76" s="61"/>
      <c r="I76" s="55">
        <f t="shared" si="12"/>
        <v>0</v>
      </c>
      <c r="J76" s="55" t="str">
        <f t="shared" si="13"/>
        <v/>
      </c>
      <c r="K76" s="55">
        <f t="shared" si="14"/>
        <v>0</v>
      </c>
      <c r="L76" s="55">
        <f t="shared" si="15"/>
        <v>0</v>
      </c>
      <c r="M76" s="67">
        <f>IF(A76="",0,(IF(ISNUMBER(JAN_26!G76),JAN_26!G76,0)+IF(ISNUMBER(FEB_26!G76),FEB_26!G76,0))/2)</f>
        <v>0</v>
      </c>
      <c r="N76" s="67">
        <f t="shared" si="16"/>
        <v>0</v>
      </c>
      <c r="O76" s="67">
        <f t="shared" si="17"/>
        <v>0</v>
      </c>
      <c r="P76" s="67">
        <f t="shared" si="18"/>
        <v>0</v>
      </c>
      <c r="Q76" s="68" t="str">
        <f t="shared" si="19"/>
        <v/>
      </c>
      <c r="R76" s="69" t="str">
        <f t="shared" si="20"/>
        <v>STOCKOUT</v>
      </c>
      <c r="S76" s="69" t="str">
        <f t="shared" si="21"/>
        <v>N/A</v>
      </c>
      <c r="T76" s="60"/>
    </row>
    <row r="77" spans="1:20" ht="16.5" customHeight="1" x14ac:dyDescent="0.35">
      <c r="A77" s="71" t="str">
        <f>IF(JAN_26!A77="","",JAN_26!A77)</f>
        <v>cold cap</v>
      </c>
      <c r="B77" s="71" t="str">
        <f>IF(JAN_26!B77="","",JAN_26!B77)</f>
        <v>syrup</v>
      </c>
      <c r="C77" s="53">
        <f>IF(JAN_26!C77="","",JAN_26!C77)</f>
        <v>25</v>
      </c>
      <c r="D77" s="53">
        <f>IF(JAN_26!A77="","",JAN_26!F77)</f>
        <v>0</v>
      </c>
      <c r="E77" s="61"/>
      <c r="F77" s="53">
        <f t="shared" si="11"/>
        <v>0</v>
      </c>
      <c r="G77" s="61"/>
      <c r="H77" s="61"/>
      <c r="I77" s="53">
        <f t="shared" si="12"/>
        <v>0</v>
      </c>
      <c r="J77" s="53" t="str">
        <f t="shared" si="13"/>
        <v/>
      </c>
      <c r="K77" s="53">
        <f t="shared" si="14"/>
        <v>0</v>
      </c>
      <c r="L77" s="53">
        <f t="shared" si="15"/>
        <v>0</v>
      </c>
      <c r="M77" s="64">
        <f>IF(A77="",0,(IF(ISNUMBER(JAN_26!G77),JAN_26!G77,0)+IF(ISNUMBER(FEB_26!G77),FEB_26!G77,0))/2)</f>
        <v>0</v>
      </c>
      <c r="N77" s="64">
        <f t="shared" si="16"/>
        <v>0</v>
      </c>
      <c r="O77" s="64">
        <f t="shared" si="17"/>
        <v>0</v>
      </c>
      <c r="P77" s="64">
        <f t="shared" si="18"/>
        <v>0</v>
      </c>
      <c r="Q77" s="65" t="str">
        <f t="shared" si="19"/>
        <v/>
      </c>
      <c r="R77" s="66" t="str">
        <f t="shared" si="20"/>
        <v>STOCKOUT</v>
      </c>
      <c r="S77" s="66" t="str">
        <f t="shared" si="21"/>
        <v>N/A</v>
      </c>
      <c r="T77" s="60"/>
    </row>
    <row r="78" spans="1:20" ht="16.5" customHeight="1" x14ac:dyDescent="0.35">
      <c r="A78" s="72" t="str">
        <f>IF(JAN_26!A78="","",JAN_26!A78)</f>
        <v>combiart 20/120 - 12</v>
      </c>
      <c r="B78" s="72" t="str">
        <f>IF(JAN_26!B78="","",JAN_26!B78)</f>
        <v>tablet</v>
      </c>
      <c r="C78" s="55">
        <f>IF(JAN_26!C78="","",JAN_26!C78)</f>
        <v>80</v>
      </c>
      <c r="D78" s="55">
        <f>IF(JAN_26!A78="","",JAN_26!F78)</f>
        <v>157</v>
      </c>
      <c r="E78" s="61"/>
      <c r="F78" s="55">
        <f t="shared" si="11"/>
        <v>157</v>
      </c>
      <c r="G78" s="61"/>
      <c r="H78" s="61"/>
      <c r="I78" s="55">
        <f t="shared" si="12"/>
        <v>0</v>
      </c>
      <c r="J78" s="55" t="str">
        <f t="shared" si="13"/>
        <v/>
      </c>
      <c r="K78" s="55">
        <f t="shared" si="14"/>
        <v>0</v>
      </c>
      <c r="L78" s="55">
        <f t="shared" si="15"/>
        <v>12560</v>
      </c>
      <c r="M78" s="67">
        <f>IF(A78="",0,(IF(ISNUMBER(JAN_26!G78),JAN_26!G78,0)+IF(ISNUMBER(FEB_26!G78),FEB_26!G78,0))/2)</f>
        <v>0.5</v>
      </c>
      <c r="N78" s="67">
        <f t="shared" si="16"/>
        <v>0.25</v>
      </c>
      <c r="O78" s="67">
        <f t="shared" si="17"/>
        <v>1.5</v>
      </c>
      <c r="P78" s="67">
        <f t="shared" si="18"/>
        <v>0.5</v>
      </c>
      <c r="Q78" s="68">
        <f t="shared" si="19"/>
        <v>314</v>
      </c>
      <c r="R78" s="69" t="str">
        <f t="shared" si="20"/>
        <v>OVERSTOCK</v>
      </c>
      <c r="S78" s="69" t="str">
        <f t="shared" si="21"/>
        <v>N/A</v>
      </c>
      <c r="T78" s="60"/>
    </row>
    <row r="79" spans="1:20" ht="16.5" customHeight="1" x14ac:dyDescent="0.35">
      <c r="A79" s="71" t="str">
        <f>IF(JAN_26!A79="","",JAN_26!A79)</f>
        <v>combiart 20/120 - 18</v>
      </c>
      <c r="B79" s="71" t="str">
        <f>IF(JAN_26!B79="","",JAN_26!B79)</f>
        <v>tablet</v>
      </c>
      <c r="C79" s="53">
        <f>IF(JAN_26!C79="","",JAN_26!C79)</f>
        <v>55</v>
      </c>
      <c r="D79" s="53">
        <f>IF(JAN_26!A79="","",JAN_26!F79)</f>
        <v>179</v>
      </c>
      <c r="E79" s="61"/>
      <c r="F79" s="53">
        <f t="shared" si="11"/>
        <v>179</v>
      </c>
      <c r="G79" s="61"/>
      <c r="H79" s="61"/>
      <c r="I79" s="53">
        <f t="shared" si="12"/>
        <v>0</v>
      </c>
      <c r="J79" s="53" t="str">
        <f t="shared" si="13"/>
        <v/>
      </c>
      <c r="K79" s="53">
        <f t="shared" si="14"/>
        <v>0</v>
      </c>
      <c r="L79" s="53">
        <f t="shared" si="15"/>
        <v>9845</v>
      </c>
      <c r="M79" s="64">
        <f>IF(A79="",0,(IF(ISNUMBER(JAN_26!G79),JAN_26!G79,0)+IF(ISNUMBER(FEB_26!G79),FEB_26!G79,0))/2)</f>
        <v>0.5</v>
      </c>
      <c r="N79" s="64">
        <f t="shared" si="16"/>
        <v>0.25</v>
      </c>
      <c r="O79" s="64">
        <f t="shared" si="17"/>
        <v>1.5</v>
      </c>
      <c r="P79" s="64">
        <f t="shared" si="18"/>
        <v>0.5</v>
      </c>
      <c r="Q79" s="65">
        <f t="shared" si="19"/>
        <v>358</v>
      </c>
      <c r="R79" s="66" t="str">
        <f t="shared" si="20"/>
        <v>OVERSTOCK</v>
      </c>
      <c r="S79" s="66" t="str">
        <f t="shared" si="21"/>
        <v>N/A</v>
      </c>
      <c r="T79" s="60"/>
    </row>
    <row r="80" spans="1:20" ht="16.5" customHeight="1" x14ac:dyDescent="0.35">
      <c r="A80" s="72" t="str">
        <f>IF(JAN_26!A80="","",JAN_26!A80)</f>
        <v>combiart 20/120 - 24</v>
      </c>
      <c r="B80" s="72" t="str">
        <f>IF(JAN_26!B80="","",JAN_26!B80)</f>
        <v>tablet</v>
      </c>
      <c r="C80" s="55">
        <f>IF(JAN_26!C80="","",JAN_26!C80)</f>
        <v>41</v>
      </c>
      <c r="D80" s="55">
        <f>IF(JAN_26!A80="","",JAN_26!F80)</f>
        <v>379</v>
      </c>
      <c r="E80" s="61"/>
      <c r="F80" s="55">
        <f t="shared" si="11"/>
        <v>379</v>
      </c>
      <c r="G80" s="61"/>
      <c r="H80" s="61"/>
      <c r="I80" s="55">
        <f t="shared" si="12"/>
        <v>0</v>
      </c>
      <c r="J80" s="55" t="str">
        <f t="shared" si="13"/>
        <v/>
      </c>
      <c r="K80" s="55">
        <f t="shared" si="14"/>
        <v>0</v>
      </c>
      <c r="L80" s="55">
        <f t="shared" si="15"/>
        <v>15539</v>
      </c>
      <c r="M80" s="67">
        <f>IF(A80="",0,(IF(ISNUMBER(JAN_26!G80),JAN_26!G80,0)+IF(ISNUMBER(FEB_26!G80),FEB_26!G80,0))/2)</f>
        <v>3.5</v>
      </c>
      <c r="N80" s="67">
        <f t="shared" si="16"/>
        <v>1.75</v>
      </c>
      <c r="O80" s="67">
        <f t="shared" si="17"/>
        <v>10.5</v>
      </c>
      <c r="P80" s="67">
        <f t="shared" si="18"/>
        <v>3.5</v>
      </c>
      <c r="Q80" s="68">
        <f t="shared" si="19"/>
        <v>108.3</v>
      </c>
      <c r="R80" s="69" t="str">
        <f t="shared" si="20"/>
        <v>OVERSTOCK</v>
      </c>
      <c r="S80" s="69" t="str">
        <f t="shared" si="21"/>
        <v>N/A</v>
      </c>
      <c r="T80" s="60"/>
    </row>
    <row r="81" spans="1:20" ht="16.5" customHeight="1" x14ac:dyDescent="0.35">
      <c r="A81" s="71" t="str">
        <f>IF(JAN_26!A81="","",JAN_26!A81)</f>
        <v>combiart 20/120 - 6</v>
      </c>
      <c r="B81" s="71" t="str">
        <f>IF(JAN_26!B81="","",JAN_26!B81)</f>
        <v>tablet</v>
      </c>
      <c r="C81" s="53" t="str">
        <f>IF(JAN_26!C81="","",JAN_26!C81)</f>
        <v/>
      </c>
      <c r="D81" s="53">
        <f>IF(JAN_26!A81="","",JAN_26!F81)</f>
        <v>150</v>
      </c>
      <c r="E81" s="61"/>
      <c r="F81" s="53">
        <f t="shared" si="11"/>
        <v>150</v>
      </c>
      <c r="G81" s="61"/>
      <c r="H81" s="61"/>
      <c r="I81" s="53">
        <f t="shared" si="12"/>
        <v>0</v>
      </c>
      <c r="J81" s="53" t="str">
        <f t="shared" si="13"/>
        <v/>
      </c>
      <c r="K81" s="53">
        <f t="shared" si="14"/>
        <v>0</v>
      </c>
      <c r="L81" s="53">
        <f t="shared" si="15"/>
        <v>0</v>
      </c>
      <c r="M81" s="64">
        <f>IF(A81="",0,(IF(ISNUMBER(JAN_26!G81),JAN_26!G81,0)+IF(ISNUMBER(FEB_26!G81),FEB_26!G81,0))/2)</f>
        <v>0.5</v>
      </c>
      <c r="N81" s="64">
        <f t="shared" si="16"/>
        <v>0.25</v>
      </c>
      <c r="O81" s="64">
        <f t="shared" si="17"/>
        <v>1.5</v>
      </c>
      <c r="P81" s="64">
        <f t="shared" si="18"/>
        <v>0.5</v>
      </c>
      <c r="Q81" s="65">
        <f t="shared" si="19"/>
        <v>300</v>
      </c>
      <c r="R81" s="66" t="str">
        <f t="shared" si="20"/>
        <v>OVERSTOCK</v>
      </c>
      <c r="S81" s="66" t="str">
        <f t="shared" si="21"/>
        <v>N/A</v>
      </c>
      <c r="T81" s="60"/>
    </row>
    <row r="82" spans="1:20" ht="16.5" customHeight="1" x14ac:dyDescent="0.35">
      <c r="A82" s="72" t="str">
        <f>IF(JAN_26!A82="","",JAN_26!A82)</f>
        <v>combiart 80/480</v>
      </c>
      <c r="B82" s="72" t="str">
        <f>IF(JAN_26!B82="","",JAN_26!B82)</f>
        <v>tablet</v>
      </c>
      <c r="C82" s="55">
        <f>IF(JAN_26!C82="","",JAN_26!C82)</f>
        <v>250</v>
      </c>
      <c r="D82" s="55">
        <f>IF(JAN_26!A82="","",JAN_26!F82)</f>
        <v>0</v>
      </c>
      <c r="E82" s="61"/>
      <c r="F82" s="55">
        <f t="shared" si="11"/>
        <v>0</v>
      </c>
      <c r="G82" s="61"/>
      <c r="H82" s="61"/>
      <c r="I82" s="55">
        <f t="shared" si="12"/>
        <v>0</v>
      </c>
      <c r="J82" s="55" t="str">
        <f t="shared" si="13"/>
        <v/>
      </c>
      <c r="K82" s="55">
        <f t="shared" si="14"/>
        <v>0</v>
      </c>
      <c r="L82" s="55">
        <f t="shared" si="15"/>
        <v>0</v>
      </c>
      <c r="M82" s="67">
        <f>IF(A82="",0,(IF(ISNUMBER(JAN_26!G82),JAN_26!G82,0)+IF(ISNUMBER(FEB_26!G82),FEB_26!G82,0))/2)</f>
        <v>0</v>
      </c>
      <c r="N82" s="67">
        <f t="shared" si="16"/>
        <v>0</v>
      </c>
      <c r="O82" s="67">
        <f t="shared" si="17"/>
        <v>0</v>
      </c>
      <c r="P82" s="67">
        <f t="shared" si="18"/>
        <v>0</v>
      </c>
      <c r="Q82" s="68" t="str">
        <f t="shared" si="19"/>
        <v/>
      </c>
      <c r="R82" s="69" t="str">
        <f t="shared" si="20"/>
        <v>STOCKOUT</v>
      </c>
      <c r="S82" s="69" t="str">
        <f t="shared" si="21"/>
        <v>N/A</v>
      </c>
      <c r="T82" s="60"/>
    </row>
    <row r="83" spans="1:20" ht="16.5" customHeight="1" x14ac:dyDescent="0.35">
      <c r="A83" s="71" t="str">
        <f>IF(JAN_26!A83="","",JAN_26!A83)</f>
        <v>Condom (male)</v>
      </c>
      <c r="B83" s="71" t="str">
        <f>IF(JAN_26!B83="","",JAN_26!B83)</f>
        <v/>
      </c>
      <c r="C83" s="53" t="str">
        <f>IF(JAN_26!C83="","",JAN_26!C83)</f>
        <v/>
      </c>
      <c r="D83" s="53">
        <f>IF(JAN_26!A83="","",JAN_26!F83)</f>
        <v>0</v>
      </c>
      <c r="E83" s="61"/>
      <c r="F83" s="53">
        <f t="shared" si="11"/>
        <v>0</v>
      </c>
      <c r="G83" s="61"/>
      <c r="H83" s="61"/>
      <c r="I83" s="53">
        <f t="shared" si="12"/>
        <v>0</v>
      </c>
      <c r="J83" s="53" t="str">
        <f t="shared" si="13"/>
        <v/>
      </c>
      <c r="K83" s="53">
        <f t="shared" si="14"/>
        <v>0</v>
      </c>
      <c r="L83" s="53">
        <f t="shared" si="15"/>
        <v>0</v>
      </c>
      <c r="M83" s="64">
        <f>IF(A83="",0,(IF(ISNUMBER(JAN_26!G83),JAN_26!G83,0)+IF(ISNUMBER(FEB_26!G83),FEB_26!G83,0))/2)</f>
        <v>0</v>
      </c>
      <c r="N83" s="64">
        <f t="shared" si="16"/>
        <v>0</v>
      </c>
      <c r="O83" s="64">
        <f t="shared" si="17"/>
        <v>0</v>
      </c>
      <c r="P83" s="64">
        <f t="shared" si="18"/>
        <v>0</v>
      </c>
      <c r="Q83" s="65" t="str">
        <f t="shared" si="19"/>
        <v/>
      </c>
      <c r="R83" s="66" t="str">
        <f t="shared" si="20"/>
        <v>STOCKOUT</v>
      </c>
      <c r="S83" s="66" t="str">
        <f t="shared" si="21"/>
        <v>N/A</v>
      </c>
      <c r="T83" s="60"/>
    </row>
    <row r="84" spans="1:20" ht="16.5" customHeight="1" x14ac:dyDescent="0.35">
      <c r="A84" s="72" t="str">
        <f>IF(JAN_26!A84="","",JAN_26!A84)</f>
        <v>cord clamp</v>
      </c>
      <c r="B84" s="72" t="str">
        <f>IF(JAN_26!B84="","",JAN_26!B84)</f>
        <v>item</v>
      </c>
      <c r="C84" s="55">
        <f>IF(JAN_26!C84="","",JAN_26!C84)</f>
        <v>300</v>
      </c>
      <c r="D84" s="55">
        <f>IF(JAN_26!A84="","",JAN_26!F84)</f>
        <v>0</v>
      </c>
      <c r="E84" s="61"/>
      <c r="F84" s="55">
        <f t="shared" si="11"/>
        <v>0</v>
      </c>
      <c r="G84" s="61"/>
      <c r="H84" s="61"/>
      <c r="I84" s="55">
        <f t="shared" si="12"/>
        <v>0</v>
      </c>
      <c r="J84" s="55" t="str">
        <f t="shared" si="13"/>
        <v/>
      </c>
      <c r="K84" s="55">
        <f t="shared" si="14"/>
        <v>0</v>
      </c>
      <c r="L84" s="55">
        <f t="shared" si="15"/>
        <v>0</v>
      </c>
      <c r="M84" s="67">
        <f>IF(A84="",0,(IF(ISNUMBER(JAN_26!G84),JAN_26!G84,0)+IF(ISNUMBER(FEB_26!G84),FEB_26!G84,0))/2)</f>
        <v>0</v>
      </c>
      <c r="N84" s="67">
        <f t="shared" si="16"/>
        <v>0</v>
      </c>
      <c r="O84" s="67">
        <f t="shared" si="17"/>
        <v>0</v>
      </c>
      <c r="P84" s="67">
        <f t="shared" si="18"/>
        <v>0</v>
      </c>
      <c r="Q84" s="68" t="str">
        <f t="shared" si="19"/>
        <v/>
      </c>
      <c r="R84" s="69" t="str">
        <f t="shared" si="20"/>
        <v>STOCKOUT</v>
      </c>
      <c r="S84" s="69" t="str">
        <f t="shared" si="21"/>
        <v>N/A</v>
      </c>
      <c r="T84" s="60"/>
    </row>
    <row r="85" spans="1:20" ht="16.5" customHeight="1" x14ac:dyDescent="0.35">
      <c r="A85" s="71" t="str">
        <f>IF(JAN_26!A85="","",JAN_26!A85)</f>
        <v>cotrim sp</v>
      </c>
      <c r="B85" s="71" t="str">
        <f>IF(JAN_26!B85="","",JAN_26!B85)</f>
        <v>syrup</v>
      </c>
      <c r="C85" s="53">
        <f>IF(JAN_26!C85="","",JAN_26!C85)</f>
        <v>1000</v>
      </c>
      <c r="D85" s="53">
        <f>IF(JAN_26!A85="","",JAN_26!F85)</f>
        <v>100</v>
      </c>
      <c r="E85" s="61"/>
      <c r="F85" s="53">
        <f t="shared" si="11"/>
        <v>100</v>
      </c>
      <c r="G85" s="61"/>
      <c r="H85" s="61"/>
      <c r="I85" s="53">
        <f t="shared" si="12"/>
        <v>0</v>
      </c>
      <c r="J85" s="53" t="str">
        <f t="shared" si="13"/>
        <v/>
      </c>
      <c r="K85" s="53">
        <f t="shared" si="14"/>
        <v>0</v>
      </c>
      <c r="L85" s="53">
        <f t="shared" si="15"/>
        <v>100000</v>
      </c>
      <c r="M85" s="64">
        <f>IF(A85="",0,(IF(ISNUMBER(JAN_26!G85),JAN_26!G85,0)+IF(ISNUMBER(FEB_26!G85),FEB_26!G85,0))/2)</f>
        <v>0</v>
      </c>
      <c r="N85" s="64">
        <f t="shared" si="16"/>
        <v>0</v>
      </c>
      <c r="O85" s="64">
        <f t="shared" si="17"/>
        <v>0</v>
      </c>
      <c r="P85" s="64">
        <f t="shared" si="18"/>
        <v>0</v>
      </c>
      <c r="Q85" s="65" t="str">
        <f t="shared" si="19"/>
        <v/>
      </c>
      <c r="R85" s="66" t="str">
        <f t="shared" si="20"/>
        <v>OVERSTOCK</v>
      </c>
      <c r="S85" s="66" t="str">
        <f t="shared" si="21"/>
        <v>N/A</v>
      </c>
      <c r="T85" s="60"/>
    </row>
    <row r="86" spans="1:20" ht="16.5" customHeight="1" x14ac:dyDescent="0.35">
      <c r="A86" s="72" t="str">
        <f>IF(JAN_26!A86="","",JAN_26!A86)</f>
        <v>Cotton Absorbent  500g roll</v>
      </c>
      <c r="B86" s="72" t="str">
        <f>IF(JAN_26!B86="","",JAN_26!B86)</f>
        <v>roll</v>
      </c>
      <c r="C86" s="55" t="str">
        <f>IF(JAN_26!C86="","",JAN_26!C86)</f>
        <v/>
      </c>
      <c r="D86" s="55">
        <f>IF(JAN_26!A86="","",JAN_26!F86)</f>
        <v>0</v>
      </c>
      <c r="E86" s="61"/>
      <c r="F86" s="55">
        <f t="shared" si="11"/>
        <v>0</v>
      </c>
      <c r="G86" s="61"/>
      <c r="H86" s="61"/>
      <c r="I86" s="55">
        <f t="shared" si="12"/>
        <v>0</v>
      </c>
      <c r="J86" s="55" t="str">
        <f t="shared" si="13"/>
        <v/>
      </c>
      <c r="K86" s="55">
        <f t="shared" si="14"/>
        <v>13.5</v>
      </c>
      <c r="L86" s="55">
        <f t="shared" si="15"/>
        <v>0</v>
      </c>
      <c r="M86" s="67">
        <f>IF(A86="",0,(IF(ISNUMBER(JAN_26!G86),JAN_26!G86,0)+IF(ISNUMBER(FEB_26!G86),FEB_26!G86,0))/2)</f>
        <v>4.5</v>
      </c>
      <c r="N86" s="67">
        <f t="shared" si="16"/>
        <v>2.25</v>
      </c>
      <c r="O86" s="67">
        <f t="shared" si="17"/>
        <v>13.5</v>
      </c>
      <c r="P86" s="67">
        <f t="shared" si="18"/>
        <v>4.5</v>
      </c>
      <c r="Q86" s="68" t="str">
        <f t="shared" si="19"/>
        <v/>
      </c>
      <c r="R86" s="69" t="str">
        <f t="shared" si="20"/>
        <v>STOCKOUT</v>
      </c>
      <c r="S86" s="69" t="str">
        <f t="shared" si="21"/>
        <v>N/A</v>
      </c>
      <c r="T86" s="60"/>
    </row>
    <row r="87" spans="1:20" ht="16.5" customHeight="1" x14ac:dyDescent="0.35">
      <c r="A87" s="71" t="str">
        <f>IF(JAN_26!A87="","",JAN_26!A87)</f>
        <v>Crepe bandage 10cm x 4m</v>
      </c>
      <c r="B87" s="71" t="str">
        <f>IF(JAN_26!B87="","",JAN_26!B87)</f>
        <v>roll</v>
      </c>
      <c r="C87" s="53">
        <f>IF(JAN_26!C87="","",JAN_26!C87)</f>
        <v>500</v>
      </c>
      <c r="D87" s="53">
        <f>IF(JAN_26!A87="","",JAN_26!F87)</f>
        <v>88</v>
      </c>
      <c r="E87" s="61"/>
      <c r="F87" s="53">
        <f t="shared" si="11"/>
        <v>88</v>
      </c>
      <c r="G87" s="61"/>
      <c r="H87" s="61"/>
      <c r="I87" s="53">
        <f t="shared" si="12"/>
        <v>0</v>
      </c>
      <c r="J87" s="53" t="str">
        <f t="shared" si="13"/>
        <v/>
      </c>
      <c r="K87" s="53">
        <f t="shared" si="14"/>
        <v>0</v>
      </c>
      <c r="L87" s="53">
        <f t="shared" si="15"/>
        <v>44000</v>
      </c>
      <c r="M87" s="64">
        <f>IF(A87="",0,(IF(ISNUMBER(JAN_26!G87),JAN_26!G87,0)+IF(ISNUMBER(FEB_26!G87),FEB_26!G87,0))/2)</f>
        <v>7.5</v>
      </c>
      <c r="N87" s="64">
        <f t="shared" si="16"/>
        <v>3.75</v>
      </c>
      <c r="O87" s="64">
        <f t="shared" si="17"/>
        <v>22.5</v>
      </c>
      <c r="P87" s="64">
        <f t="shared" si="18"/>
        <v>7.5</v>
      </c>
      <c r="Q87" s="65">
        <f t="shared" si="19"/>
        <v>11.7</v>
      </c>
      <c r="R87" s="66" t="str">
        <f t="shared" si="20"/>
        <v>OVERSTOCK</v>
      </c>
      <c r="S87" s="66" t="str">
        <f t="shared" si="21"/>
        <v>N/A</v>
      </c>
      <c r="T87" s="60"/>
    </row>
    <row r="88" spans="1:20" ht="16.5" customHeight="1" x14ac:dyDescent="0.35">
      <c r="A88" s="72" t="str">
        <f>IF(JAN_26!A88="","",JAN_26!A88)</f>
        <v>Cromsol</v>
      </c>
      <c r="B88" s="72" t="str">
        <f>IF(JAN_26!B88="","",JAN_26!B88)</f>
        <v>item</v>
      </c>
      <c r="C88" s="55">
        <f>IF(JAN_26!C88="","",JAN_26!C88)</f>
        <v>1500</v>
      </c>
      <c r="D88" s="55">
        <f>IF(JAN_26!A88="","",JAN_26!F88)</f>
        <v>0</v>
      </c>
      <c r="E88" s="61"/>
      <c r="F88" s="55">
        <f t="shared" si="11"/>
        <v>0</v>
      </c>
      <c r="G88" s="61"/>
      <c r="H88" s="61"/>
      <c r="I88" s="55">
        <f t="shared" si="12"/>
        <v>0</v>
      </c>
      <c r="J88" s="55" t="str">
        <f t="shared" si="13"/>
        <v/>
      </c>
      <c r="K88" s="55">
        <f t="shared" si="14"/>
        <v>0</v>
      </c>
      <c r="L88" s="55">
        <f t="shared" si="15"/>
        <v>0</v>
      </c>
      <c r="M88" s="67">
        <f>IF(A88="",0,(IF(ISNUMBER(JAN_26!G88),JAN_26!G88,0)+IF(ISNUMBER(FEB_26!G88),FEB_26!G88,0))/2)</f>
        <v>0</v>
      </c>
      <c r="N88" s="67">
        <f t="shared" si="16"/>
        <v>0</v>
      </c>
      <c r="O88" s="67">
        <f t="shared" si="17"/>
        <v>0</v>
      </c>
      <c r="P88" s="67">
        <f t="shared" si="18"/>
        <v>0</v>
      </c>
      <c r="Q88" s="68" t="str">
        <f t="shared" si="19"/>
        <v/>
      </c>
      <c r="R88" s="69" t="str">
        <f t="shared" si="20"/>
        <v>STOCKOUT</v>
      </c>
      <c r="S88" s="69" t="str">
        <f t="shared" si="21"/>
        <v>N/A</v>
      </c>
      <c r="T88" s="60"/>
    </row>
    <row r="89" spans="1:20" ht="16.5" customHeight="1" x14ac:dyDescent="0.35">
      <c r="A89" s="71" t="str">
        <f>IF(JAN_26!A89="","",JAN_26!A89)</f>
        <v>Cytotex</v>
      </c>
      <c r="B89" s="71" t="str">
        <f>IF(JAN_26!B89="","",JAN_26!B89)</f>
        <v>tablet</v>
      </c>
      <c r="C89" s="53">
        <f>IF(JAN_26!C89="","",JAN_26!C89)</f>
        <v>700</v>
      </c>
      <c r="D89" s="53">
        <f>IF(JAN_26!A89="","",JAN_26!F89)</f>
        <v>0</v>
      </c>
      <c r="E89" s="61"/>
      <c r="F89" s="53">
        <f t="shared" si="11"/>
        <v>0</v>
      </c>
      <c r="G89" s="61"/>
      <c r="H89" s="61"/>
      <c r="I89" s="53">
        <f t="shared" si="12"/>
        <v>0</v>
      </c>
      <c r="J89" s="53" t="str">
        <f t="shared" si="13"/>
        <v/>
      </c>
      <c r="K89" s="53">
        <f t="shared" si="14"/>
        <v>0</v>
      </c>
      <c r="L89" s="53">
        <f t="shared" si="15"/>
        <v>0</v>
      </c>
      <c r="M89" s="64">
        <f>IF(A89="",0,(IF(ISNUMBER(JAN_26!G89),JAN_26!G89,0)+IF(ISNUMBER(FEB_26!G89),FEB_26!G89,0))/2)</f>
        <v>0</v>
      </c>
      <c r="N89" s="64">
        <f t="shared" si="16"/>
        <v>0</v>
      </c>
      <c r="O89" s="64">
        <f t="shared" si="17"/>
        <v>0</v>
      </c>
      <c r="P89" s="64">
        <f t="shared" si="18"/>
        <v>0</v>
      </c>
      <c r="Q89" s="65" t="str">
        <f t="shared" si="19"/>
        <v/>
      </c>
      <c r="R89" s="66" t="str">
        <f t="shared" si="20"/>
        <v>STOCKOUT</v>
      </c>
      <c r="S89" s="66" t="str">
        <f t="shared" si="21"/>
        <v>N/A</v>
      </c>
      <c r="T89" s="60"/>
    </row>
    <row r="90" spans="1:20" ht="16.5" customHeight="1" x14ac:dyDescent="0.35">
      <c r="A90" s="72" t="str">
        <f>IF(JAN_26!A90="","",JAN_26!A90)</f>
        <v>Delivery Kit</v>
      </c>
      <c r="B90" s="72" t="str">
        <f>IF(JAN_26!B90="","",JAN_26!B90)</f>
        <v>item</v>
      </c>
      <c r="C90" s="55">
        <f>IF(JAN_26!C90="","",JAN_26!C90)</f>
        <v>6000</v>
      </c>
      <c r="D90" s="55">
        <f>IF(JAN_26!A90="","",JAN_26!F90)</f>
        <v>0</v>
      </c>
      <c r="E90" s="61"/>
      <c r="F90" s="55">
        <f t="shared" si="11"/>
        <v>0</v>
      </c>
      <c r="G90" s="61"/>
      <c r="H90" s="61"/>
      <c r="I90" s="55">
        <f t="shared" si="12"/>
        <v>0</v>
      </c>
      <c r="J90" s="55" t="str">
        <f t="shared" si="13"/>
        <v/>
      </c>
      <c r="K90" s="55">
        <f t="shared" si="14"/>
        <v>0</v>
      </c>
      <c r="L90" s="55">
        <f t="shared" si="15"/>
        <v>0</v>
      </c>
      <c r="M90" s="67">
        <f>IF(A90="",0,(IF(ISNUMBER(JAN_26!G90),JAN_26!G90,0)+IF(ISNUMBER(FEB_26!G90),FEB_26!G90,0))/2)</f>
        <v>0</v>
      </c>
      <c r="N90" s="67">
        <f t="shared" si="16"/>
        <v>0</v>
      </c>
      <c r="O90" s="67">
        <f t="shared" si="17"/>
        <v>0</v>
      </c>
      <c r="P90" s="67">
        <f t="shared" si="18"/>
        <v>0</v>
      </c>
      <c r="Q90" s="68" t="str">
        <f t="shared" si="19"/>
        <v/>
      </c>
      <c r="R90" s="69" t="str">
        <f t="shared" si="20"/>
        <v>STOCKOUT</v>
      </c>
      <c r="S90" s="69" t="str">
        <f t="shared" si="21"/>
        <v>N/A</v>
      </c>
      <c r="T90" s="60"/>
    </row>
    <row r="91" spans="1:20" ht="16.5" customHeight="1" x14ac:dyDescent="0.35">
      <c r="A91" s="71" t="str">
        <f>IF(JAN_26!A91="","",JAN_26!A91)</f>
        <v>depo</v>
      </c>
      <c r="B91" s="71" t="str">
        <f>IF(JAN_26!B91="","",JAN_26!B91)</f>
        <v>amp</v>
      </c>
      <c r="C91" s="53">
        <f>IF(JAN_26!C91="","",JAN_26!C91)</f>
        <v>1500</v>
      </c>
      <c r="D91" s="53">
        <f>IF(JAN_26!A91="","",JAN_26!F91)</f>
        <v>0</v>
      </c>
      <c r="E91" s="61"/>
      <c r="F91" s="53">
        <f t="shared" si="11"/>
        <v>0</v>
      </c>
      <c r="G91" s="61"/>
      <c r="H91" s="61"/>
      <c r="I91" s="53">
        <f t="shared" si="12"/>
        <v>0</v>
      </c>
      <c r="J91" s="53" t="str">
        <f t="shared" si="13"/>
        <v/>
      </c>
      <c r="K91" s="53">
        <f t="shared" si="14"/>
        <v>0</v>
      </c>
      <c r="L91" s="53">
        <f t="shared" si="15"/>
        <v>0</v>
      </c>
      <c r="M91" s="64">
        <f>IF(A91="",0,(IF(ISNUMBER(JAN_26!G91),JAN_26!G91,0)+IF(ISNUMBER(FEB_26!G91),FEB_26!G91,0))/2)</f>
        <v>0</v>
      </c>
      <c r="N91" s="64">
        <f t="shared" si="16"/>
        <v>0</v>
      </c>
      <c r="O91" s="64">
        <f t="shared" si="17"/>
        <v>0</v>
      </c>
      <c r="P91" s="64">
        <f t="shared" si="18"/>
        <v>0</v>
      </c>
      <c r="Q91" s="65" t="str">
        <f t="shared" si="19"/>
        <v/>
      </c>
      <c r="R91" s="66" t="str">
        <f t="shared" si="20"/>
        <v>STOCKOUT</v>
      </c>
      <c r="S91" s="66" t="str">
        <f t="shared" si="21"/>
        <v>N/A</v>
      </c>
      <c r="T91" s="60"/>
    </row>
    <row r="92" spans="1:20" ht="16.5" customHeight="1" x14ac:dyDescent="0.35">
      <c r="A92" s="72" t="str">
        <f>IF(JAN_26!A92="","",JAN_26!A92)</f>
        <v>Dermobacter Solution 300 ml</v>
      </c>
      <c r="B92" s="72" t="str">
        <f>IF(JAN_26!B92="","",JAN_26!B92)</f>
        <v/>
      </c>
      <c r="C92" s="55" t="str">
        <f>IF(JAN_26!C92="","",JAN_26!C92)</f>
        <v/>
      </c>
      <c r="D92" s="55">
        <f>IF(JAN_26!A92="","",JAN_26!F92)</f>
        <v>0</v>
      </c>
      <c r="E92" s="61"/>
      <c r="F92" s="55">
        <f t="shared" si="11"/>
        <v>0</v>
      </c>
      <c r="G92" s="61"/>
      <c r="H92" s="61"/>
      <c r="I92" s="55">
        <f t="shared" si="12"/>
        <v>0</v>
      </c>
      <c r="J92" s="55" t="str">
        <f t="shared" si="13"/>
        <v/>
      </c>
      <c r="K92" s="55">
        <f t="shared" si="14"/>
        <v>0</v>
      </c>
      <c r="L92" s="55">
        <f t="shared" si="15"/>
        <v>0</v>
      </c>
      <c r="M92" s="67">
        <f>IF(A92="",0,(IF(ISNUMBER(JAN_26!G92),JAN_26!G92,0)+IF(ISNUMBER(FEB_26!G92),FEB_26!G92,0))/2)</f>
        <v>0</v>
      </c>
      <c r="N92" s="67">
        <f t="shared" si="16"/>
        <v>0</v>
      </c>
      <c r="O92" s="67">
        <f t="shared" si="17"/>
        <v>0</v>
      </c>
      <c r="P92" s="67">
        <f t="shared" si="18"/>
        <v>0</v>
      </c>
      <c r="Q92" s="68" t="str">
        <f t="shared" si="19"/>
        <v/>
      </c>
      <c r="R92" s="69" t="str">
        <f t="shared" si="20"/>
        <v>STOCKOUT</v>
      </c>
      <c r="S92" s="69" t="str">
        <f t="shared" si="21"/>
        <v>N/A</v>
      </c>
      <c r="T92" s="60"/>
    </row>
    <row r="93" spans="1:20" ht="16.5" customHeight="1" x14ac:dyDescent="0.35">
      <c r="A93" s="71" t="str">
        <f>IF(JAN_26!A93="","",JAN_26!A93)</f>
        <v>Dexamethazone injection</v>
      </c>
      <c r="B93" s="71" t="str">
        <f>IF(JAN_26!B93="","",JAN_26!B93)</f>
        <v>amp</v>
      </c>
      <c r="C93" s="53">
        <f>IF(JAN_26!C93="","",JAN_26!C93)</f>
        <v>200</v>
      </c>
      <c r="D93" s="53">
        <f>IF(JAN_26!A93="","",JAN_26!F93)</f>
        <v>5</v>
      </c>
      <c r="E93" s="61"/>
      <c r="F93" s="53">
        <f t="shared" si="11"/>
        <v>5</v>
      </c>
      <c r="G93" s="61"/>
      <c r="H93" s="61"/>
      <c r="I93" s="53">
        <f t="shared" si="12"/>
        <v>0</v>
      </c>
      <c r="J93" s="53" t="str">
        <f t="shared" si="13"/>
        <v/>
      </c>
      <c r="K93" s="53">
        <f t="shared" si="14"/>
        <v>29.5</v>
      </c>
      <c r="L93" s="53">
        <f t="shared" si="15"/>
        <v>1000</v>
      </c>
      <c r="M93" s="64">
        <f>IF(A93="",0,(IF(ISNUMBER(JAN_26!G93),JAN_26!G93,0)+IF(ISNUMBER(FEB_26!G93),FEB_26!G93,0))/2)</f>
        <v>11.5</v>
      </c>
      <c r="N93" s="64">
        <f t="shared" si="16"/>
        <v>5.75</v>
      </c>
      <c r="O93" s="64">
        <f t="shared" si="17"/>
        <v>34.5</v>
      </c>
      <c r="P93" s="64">
        <f t="shared" si="18"/>
        <v>11.5</v>
      </c>
      <c r="Q93" s="65">
        <f t="shared" si="19"/>
        <v>0.4</v>
      </c>
      <c r="R93" s="66" t="str">
        <f t="shared" si="20"/>
        <v>LOW STOCK</v>
      </c>
      <c r="S93" s="66" t="str">
        <f t="shared" si="21"/>
        <v>N/A</v>
      </c>
      <c r="T93" s="60"/>
    </row>
    <row r="94" spans="1:20" ht="16.5" customHeight="1" x14ac:dyDescent="0.35">
      <c r="A94" s="72" t="str">
        <f>IF(JAN_26!A94="","",JAN_26!A94)</f>
        <v>Dexamethazone tablet</v>
      </c>
      <c r="B94" s="72" t="str">
        <f>IF(JAN_26!B94="","",JAN_26!B94)</f>
        <v>tablet</v>
      </c>
      <c r="C94" s="55">
        <f>IF(JAN_26!C94="","",JAN_26!C94)</f>
        <v>10</v>
      </c>
      <c r="D94" s="55">
        <f>IF(JAN_26!A94="","",JAN_26!F94)</f>
        <v>0</v>
      </c>
      <c r="E94" s="61"/>
      <c r="F94" s="55">
        <f t="shared" si="11"/>
        <v>0</v>
      </c>
      <c r="G94" s="61"/>
      <c r="H94" s="61"/>
      <c r="I94" s="55">
        <f t="shared" si="12"/>
        <v>0</v>
      </c>
      <c r="J94" s="55" t="str">
        <f t="shared" si="13"/>
        <v/>
      </c>
      <c r="K94" s="55">
        <f t="shared" si="14"/>
        <v>0</v>
      </c>
      <c r="L94" s="55">
        <f t="shared" si="15"/>
        <v>0</v>
      </c>
      <c r="M94" s="67">
        <f>IF(A94="",0,(IF(ISNUMBER(JAN_26!G94),JAN_26!G94,0)+IF(ISNUMBER(FEB_26!G94),FEB_26!G94,0))/2)</f>
        <v>0</v>
      </c>
      <c r="N94" s="67">
        <f t="shared" si="16"/>
        <v>0</v>
      </c>
      <c r="O94" s="67">
        <f t="shared" si="17"/>
        <v>0</v>
      </c>
      <c r="P94" s="67">
        <f t="shared" si="18"/>
        <v>0</v>
      </c>
      <c r="Q94" s="68" t="str">
        <f t="shared" si="19"/>
        <v/>
      </c>
      <c r="R94" s="69" t="str">
        <f t="shared" si="20"/>
        <v>STOCKOUT</v>
      </c>
      <c r="S94" s="69" t="str">
        <f t="shared" si="21"/>
        <v>N/A</v>
      </c>
      <c r="T94" s="60"/>
    </row>
    <row r="95" spans="1:20" ht="16.5" customHeight="1" x14ac:dyDescent="0.35">
      <c r="A95" s="71" t="str">
        <f>IF(JAN_26!A95="","",JAN_26!A95)</f>
        <v>Dextrose  5% 250ml</v>
      </c>
      <c r="B95" s="71" t="str">
        <f>IF(JAN_26!B95="","",JAN_26!B95)</f>
        <v/>
      </c>
      <c r="C95" s="53">
        <f>IF(JAN_26!C95="","",JAN_26!C95)</f>
        <v>1000</v>
      </c>
      <c r="D95" s="53">
        <f>IF(JAN_26!A95="","",JAN_26!F95)</f>
        <v>114</v>
      </c>
      <c r="E95" s="61"/>
      <c r="F95" s="53">
        <f t="shared" si="11"/>
        <v>114</v>
      </c>
      <c r="G95" s="61"/>
      <c r="H95" s="61"/>
      <c r="I95" s="53">
        <f t="shared" si="12"/>
        <v>0</v>
      </c>
      <c r="J95" s="53" t="str">
        <f t="shared" si="13"/>
        <v/>
      </c>
      <c r="K95" s="53">
        <f t="shared" si="14"/>
        <v>0</v>
      </c>
      <c r="L95" s="53">
        <f t="shared" si="15"/>
        <v>114000</v>
      </c>
      <c r="M95" s="64">
        <f>IF(A95="",0,(IF(ISNUMBER(JAN_26!G95),JAN_26!G95,0)+IF(ISNUMBER(FEB_26!G95),FEB_26!G95,0))/2)</f>
        <v>0</v>
      </c>
      <c r="N95" s="64">
        <f t="shared" si="16"/>
        <v>0</v>
      </c>
      <c r="O95" s="64">
        <f t="shared" si="17"/>
        <v>0</v>
      </c>
      <c r="P95" s="64">
        <f t="shared" si="18"/>
        <v>0</v>
      </c>
      <c r="Q95" s="65" t="str">
        <f t="shared" si="19"/>
        <v/>
      </c>
      <c r="R95" s="66" t="str">
        <f t="shared" si="20"/>
        <v>OVERSTOCK</v>
      </c>
      <c r="S95" s="66" t="str">
        <f t="shared" si="21"/>
        <v>N/A</v>
      </c>
      <c r="T95" s="60"/>
    </row>
    <row r="96" spans="1:20" ht="16.5" customHeight="1" x14ac:dyDescent="0.35">
      <c r="A96" s="72" t="str">
        <f>IF(JAN_26!A96="","",JAN_26!A96)</f>
        <v>diazepam inj</v>
      </c>
      <c r="B96" s="72" t="str">
        <f>IF(JAN_26!B96="","",JAN_26!B96)</f>
        <v>amp</v>
      </c>
      <c r="C96" s="55">
        <f>IF(JAN_26!C96="","",JAN_26!C96)</f>
        <v>500</v>
      </c>
      <c r="D96" s="55">
        <f>IF(JAN_26!A96="","",JAN_26!F96)</f>
        <v>98</v>
      </c>
      <c r="E96" s="61"/>
      <c r="F96" s="55">
        <f t="shared" si="11"/>
        <v>98</v>
      </c>
      <c r="G96" s="61"/>
      <c r="H96" s="61"/>
      <c r="I96" s="55">
        <f t="shared" si="12"/>
        <v>0</v>
      </c>
      <c r="J96" s="55" t="str">
        <f t="shared" si="13"/>
        <v/>
      </c>
      <c r="K96" s="55">
        <f t="shared" si="14"/>
        <v>0</v>
      </c>
      <c r="L96" s="55">
        <f t="shared" si="15"/>
        <v>49000</v>
      </c>
      <c r="M96" s="67">
        <f>IF(A96="",0,(IF(ISNUMBER(JAN_26!G96),JAN_26!G96,0)+IF(ISNUMBER(FEB_26!G96),FEB_26!G96,0))/2)</f>
        <v>1</v>
      </c>
      <c r="N96" s="67">
        <f t="shared" si="16"/>
        <v>0.5</v>
      </c>
      <c r="O96" s="67">
        <f t="shared" si="17"/>
        <v>3</v>
      </c>
      <c r="P96" s="67">
        <f t="shared" si="18"/>
        <v>1</v>
      </c>
      <c r="Q96" s="68">
        <f t="shared" si="19"/>
        <v>98</v>
      </c>
      <c r="R96" s="69" t="str">
        <f t="shared" si="20"/>
        <v>OVERSTOCK</v>
      </c>
      <c r="S96" s="69" t="str">
        <f t="shared" si="21"/>
        <v>N/A</v>
      </c>
      <c r="T96" s="60"/>
    </row>
    <row r="97" spans="1:20" ht="16.5" customHeight="1" x14ac:dyDescent="0.35">
      <c r="A97" s="71" t="str">
        <f>IF(JAN_26!A97="","",JAN_26!A97)</f>
        <v>Diclofena tablets</v>
      </c>
      <c r="B97" s="71" t="str">
        <f>IF(JAN_26!B97="","",JAN_26!B97)</f>
        <v>tablet</v>
      </c>
      <c r="C97" s="53">
        <f>IF(JAN_26!C97="","",JAN_26!C97)</f>
        <v>15</v>
      </c>
      <c r="D97" s="53">
        <f>IF(JAN_26!A97="","",JAN_26!F97)</f>
        <v>630</v>
      </c>
      <c r="E97" s="61"/>
      <c r="F97" s="53">
        <f t="shared" si="11"/>
        <v>630</v>
      </c>
      <c r="G97" s="61"/>
      <c r="H97" s="61"/>
      <c r="I97" s="53">
        <f t="shared" si="12"/>
        <v>0</v>
      </c>
      <c r="J97" s="53" t="str">
        <f t="shared" si="13"/>
        <v/>
      </c>
      <c r="K97" s="53">
        <f t="shared" si="14"/>
        <v>0</v>
      </c>
      <c r="L97" s="53">
        <f t="shared" si="15"/>
        <v>9450</v>
      </c>
      <c r="M97" s="64">
        <f>IF(A97="",0,(IF(ISNUMBER(JAN_26!G97),JAN_26!G97,0)+IF(ISNUMBER(FEB_26!G97),FEB_26!G97,0))/2)</f>
        <v>35</v>
      </c>
      <c r="N97" s="64">
        <f t="shared" si="16"/>
        <v>17.5</v>
      </c>
      <c r="O97" s="64">
        <f t="shared" si="17"/>
        <v>105</v>
      </c>
      <c r="P97" s="64">
        <f t="shared" si="18"/>
        <v>35</v>
      </c>
      <c r="Q97" s="65">
        <f t="shared" si="19"/>
        <v>18</v>
      </c>
      <c r="R97" s="66" t="str">
        <f t="shared" si="20"/>
        <v>OVERSTOCK</v>
      </c>
      <c r="S97" s="66" t="str">
        <f t="shared" si="21"/>
        <v>N/A</v>
      </c>
      <c r="T97" s="60"/>
    </row>
    <row r="98" spans="1:20" ht="16.5" customHeight="1" x14ac:dyDescent="0.35">
      <c r="A98" s="72" t="str">
        <f>IF(JAN_26!A98="","",JAN_26!A98)</f>
        <v>Diclofenac gel</v>
      </c>
      <c r="B98" s="72" t="str">
        <f>IF(JAN_26!B98="","",JAN_26!B98)</f>
        <v>pomade</v>
      </c>
      <c r="C98" s="55">
        <f>IF(JAN_26!C98="","",JAN_26!C98)</f>
        <v>1000</v>
      </c>
      <c r="D98" s="55">
        <f>IF(JAN_26!A98="","",JAN_26!F98)</f>
        <v>0</v>
      </c>
      <c r="E98" s="61"/>
      <c r="F98" s="55">
        <f t="shared" si="11"/>
        <v>0</v>
      </c>
      <c r="G98" s="61"/>
      <c r="H98" s="61"/>
      <c r="I98" s="55">
        <f t="shared" si="12"/>
        <v>0</v>
      </c>
      <c r="J98" s="55" t="str">
        <f t="shared" si="13"/>
        <v/>
      </c>
      <c r="K98" s="55">
        <f t="shared" si="14"/>
        <v>0</v>
      </c>
      <c r="L98" s="55">
        <f t="shared" si="15"/>
        <v>0</v>
      </c>
      <c r="M98" s="67">
        <f>IF(A98="",0,(IF(ISNUMBER(JAN_26!G98),JAN_26!G98,0)+IF(ISNUMBER(FEB_26!G98),FEB_26!G98,0))/2)</f>
        <v>0</v>
      </c>
      <c r="N98" s="67">
        <f t="shared" si="16"/>
        <v>0</v>
      </c>
      <c r="O98" s="67">
        <f t="shared" si="17"/>
        <v>0</v>
      </c>
      <c r="P98" s="67">
        <f t="shared" si="18"/>
        <v>0</v>
      </c>
      <c r="Q98" s="68" t="str">
        <f t="shared" si="19"/>
        <v/>
      </c>
      <c r="R98" s="69" t="str">
        <f t="shared" si="20"/>
        <v>STOCKOUT</v>
      </c>
      <c r="S98" s="69" t="str">
        <f t="shared" si="21"/>
        <v>N/A</v>
      </c>
      <c r="T98" s="60"/>
    </row>
    <row r="99" spans="1:20" ht="16.5" customHeight="1" x14ac:dyDescent="0.35">
      <c r="A99" s="71" t="str">
        <f>IF(JAN_26!A99="","",JAN_26!A99)</f>
        <v>Diclofenac injection</v>
      </c>
      <c r="B99" s="71" t="str">
        <f>IF(JAN_26!B99="","",JAN_26!B99)</f>
        <v>amps</v>
      </c>
      <c r="C99" s="53">
        <f>IF(JAN_26!C99="","",JAN_26!C99)</f>
        <v>200</v>
      </c>
      <c r="D99" s="53">
        <f>IF(JAN_26!A99="","",JAN_26!F99)</f>
        <v>501</v>
      </c>
      <c r="E99" s="61"/>
      <c r="F99" s="53">
        <f t="shared" si="11"/>
        <v>501</v>
      </c>
      <c r="G99" s="61"/>
      <c r="H99" s="61"/>
      <c r="I99" s="53">
        <f t="shared" si="12"/>
        <v>0</v>
      </c>
      <c r="J99" s="53" t="str">
        <f t="shared" si="13"/>
        <v/>
      </c>
      <c r="K99" s="53">
        <f t="shared" si="14"/>
        <v>0</v>
      </c>
      <c r="L99" s="53">
        <f t="shared" si="15"/>
        <v>100200</v>
      </c>
      <c r="M99" s="64">
        <f>IF(A99="",0,(IF(ISNUMBER(JAN_26!G99),JAN_26!G99,0)+IF(ISNUMBER(FEB_26!G99),FEB_26!G99,0))/2)</f>
        <v>10.5</v>
      </c>
      <c r="N99" s="64">
        <f t="shared" si="16"/>
        <v>5.25</v>
      </c>
      <c r="O99" s="64">
        <f t="shared" si="17"/>
        <v>31.5</v>
      </c>
      <c r="P99" s="64">
        <f t="shared" si="18"/>
        <v>10.5</v>
      </c>
      <c r="Q99" s="65">
        <f t="shared" si="19"/>
        <v>47.7</v>
      </c>
      <c r="R99" s="66" t="str">
        <f t="shared" si="20"/>
        <v>OVERSTOCK</v>
      </c>
      <c r="S99" s="66" t="str">
        <f t="shared" si="21"/>
        <v>N/A</v>
      </c>
      <c r="T99" s="60"/>
    </row>
    <row r="100" spans="1:20" ht="16.5" customHeight="1" x14ac:dyDescent="0.35">
      <c r="A100" s="72" t="str">
        <f>IF(JAN_26!A100="","",JAN_26!A100)</f>
        <v>diprostene</v>
      </c>
      <c r="B100" s="72" t="str">
        <f>IF(JAN_26!B100="","",JAN_26!B100)</f>
        <v>amp</v>
      </c>
      <c r="C100" s="55">
        <f>IF(JAN_26!C100="","",JAN_26!C100)</f>
        <v>4500</v>
      </c>
      <c r="D100" s="55">
        <f>IF(JAN_26!A100="","",JAN_26!F100)</f>
        <v>0</v>
      </c>
      <c r="E100" s="61"/>
      <c r="F100" s="55">
        <f t="shared" si="11"/>
        <v>0</v>
      </c>
      <c r="G100" s="61"/>
      <c r="H100" s="61"/>
      <c r="I100" s="55">
        <f t="shared" si="12"/>
        <v>0</v>
      </c>
      <c r="J100" s="55" t="str">
        <f t="shared" si="13"/>
        <v/>
      </c>
      <c r="K100" s="55">
        <f t="shared" si="14"/>
        <v>0</v>
      </c>
      <c r="L100" s="55">
        <f t="shared" si="15"/>
        <v>0</v>
      </c>
      <c r="M100" s="67">
        <f>IF(A100="",0,(IF(ISNUMBER(JAN_26!G100),JAN_26!G100,0)+IF(ISNUMBER(FEB_26!G100),FEB_26!G100,0))/2)</f>
        <v>0</v>
      </c>
      <c r="N100" s="67">
        <f t="shared" si="16"/>
        <v>0</v>
      </c>
      <c r="O100" s="67">
        <f t="shared" si="17"/>
        <v>0</v>
      </c>
      <c r="P100" s="67">
        <f t="shared" si="18"/>
        <v>0</v>
      </c>
      <c r="Q100" s="68" t="str">
        <f t="shared" si="19"/>
        <v/>
      </c>
      <c r="R100" s="69" t="str">
        <f t="shared" si="20"/>
        <v>STOCKOUT</v>
      </c>
      <c r="S100" s="69" t="str">
        <f t="shared" si="21"/>
        <v>N/A</v>
      </c>
      <c r="T100" s="60"/>
    </row>
    <row r="101" spans="1:20" ht="16.5" customHeight="1" x14ac:dyDescent="0.35">
      <c r="A101" s="71" t="str">
        <f>IF(JAN_26!A101="","",JAN_26!A101)</f>
        <v>disposable gloves</v>
      </c>
      <c r="B101" s="71" t="str">
        <f>IF(JAN_26!B101="","",JAN_26!B101)</f>
        <v>box</v>
      </c>
      <c r="C101" s="53">
        <f>IF(JAN_26!C101="","",JAN_26!C101)</f>
        <v>100</v>
      </c>
      <c r="D101" s="53">
        <f>IF(JAN_26!A101="","",JAN_26!F101)</f>
        <v>300</v>
      </c>
      <c r="E101" s="61"/>
      <c r="F101" s="53">
        <f t="shared" si="11"/>
        <v>300</v>
      </c>
      <c r="G101" s="61"/>
      <c r="H101" s="61"/>
      <c r="I101" s="53">
        <f t="shared" si="12"/>
        <v>0</v>
      </c>
      <c r="J101" s="53" t="str">
        <f t="shared" si="13"/>
        <v/>
      </c>
      <c r="K101" s="53">
        <f t="shared" si="14"/>
        <v>0</v>
      </c>
      <c r="L101" s="53">
        <f t="shared" si="15"/>
        <v>30000</v>
      </c>
      <c r="M101" s="64">
        <f>IF(A101="",0,(IF(ISNUMBER(JAN_26!G101),JAN_26!G101,0)+IF(ISNUMBER(FEB_26!G101),FEB_26!G101,0))/2)</f>
        <v>0</v>
      </c>
      <c r="N101" s="64">
        <f t="shared" si="16"/>
        <v>0</v>
      </c>
      <c r="O101" s="64">
        <f t="shared" si="17"/>
        <v>0</v>
      </c>
      <c r="P101" s="64">
        <f t="shared" si="18"/>
        <v>0</v>
      </c>
      <c r="Q101" s="65" t="str">
        <f t="shared" si="19"/>
        <v/>
      </c>
      <c r="R101" s="66" t="str">
        <f t="shared" si="20"/>
        <v>OVERSTOCK</v>
      </c>
      <c r="S101" s="66" t="str">
        <f t="shared" si="21"/>
        <v>N/A</v>
      </c>
      <c r="T101" s="60"/>
    </row>
    <row r="102" spans="1:20" ht="16.5" customHeight="1" x14ac:dyDescent="0.35">
      <c r="A102" s="72" t="str">
        <f>IF(JAN_26!A102="","",JAN_26!A102)</f>
        <v>Disposable syringe 10ml</v>
      </c>
      <c r="B102" s="72" t="str">
        <f>IF(JAN_26!B102="","",JAN_26!B102)</f>
        <v>piece</v>
      </c>
      <c r="C102" s="55">
        <f>IF(JAN_26!C102="","",JAN_26!C102)</f>
        <v>100</v>
      </c>
      <c r="D102" s="55">
        <f>IF(JAN_26!A102="","",JAN_26!F102)</f>
        <v>18</v>
      </c>
      <c r="E102" s="61"/>
      <c r="F102" s="55">
        <f t="shared" si="11"/>
        <v>18</v>
      </c>
      <c r="G102" s="61"/>
      <c r="H102" s="61"/>
      <c r="I102" s="55">
        <f t="shared" si="12"/>
        <v>0</v>
      </c>
      <c r="J102" s="55" t="str">
        <f t="shared" si="13"/>
        <v/>
      </c>
      <c r="K102" s="55">
        <f t="shared" si="14"/>
        <v>117</v>
      </c>
      <c r="L102" s="55">
        <f t="shared" si="15"/>
        <v>1800</v>
      </c>
      <c r="M102" s="67">
        <f>IF(A102="",0,(IF(ISNUMBER(JAN_26!G102),JAN_26!G102,0)+IF(ISNUMBER(FEB_26!G102),FEB_26!G102,0))/2)</f>
        <v>45</v>
      </c>
      <c r="N102" s="67">
        <f t="shared" si="16"/>
        <v>22.5</v>
      </c>
      <c r="O102" s="67">
        <f t="shared" si="17"/>
        <v>135</v>
      </c>
      <c r="P102" s="67">
        <f t="shared" si="18"/>
        <v>45</v>
      </c>
      <c r="Q102" s="68">
        <f t="shared" si="19"/>
        <v>0.4</v>
      </c>
      <c r="R102" s="69" t="str">
        <f t="shared" si="20"/>
        <v>LOW STOCK</v>
      </c>
      <c r="S102" s="69" t="str">
        <f t="shared" si="21"/>
        <v>N/A</v>
      </c>
      <c r="T102" s="60"/>
    </row>
    <row r="103" spans="1:20" ht="16.5" customHeight="1" x14ac:dyDescent="0.35">
      <c r="A103" s="71" t="str">
        <f>IF(JAN_26!A103="","",JAN_26!A103)</f>
        <v>Disposable syringe 2.5ml</v>
      </c>
      <c r="B103" s="71" t="str">
        <f>IF(JAN_26!B103="","",JAN_26!B103)</f>
        <v>piece</v>
      </c>
      <c r="C103" s="53">
        <f>IF(JAN_26!C103="","",JAN_26!C103)</f>
        <v>100</v>
      </c>
      <c r="D103" s="53">
        <f>IF(JAN_26!A103="","",JAN_26!F103)</f>
        <v>157</v>
      </c>
      <c r="E103" s="61"/>
      <c r="F103" s="53">
        <f t="shared" si="11"/>
        <v>157</v>
      </c>
      <c r="G103" s="61"/>
      <c r="H103" s="61"/>
      <c r="I103" s="53">
        <f t="shared" si="12"/>
        <v>0</v>
      </c>
      <c r="J103" s="53" t="str">
        <f t="shared" si="13"/>
        <v/>
      </c>
      <c r="K103" s="53">
        <f t="shared" si="14"/>
        <v>0</v>
      </c>
      <c r="L103" s="53">
        <f t="shared" si="15"/>
        <v>15700</v>
      </c>
      <c r="M103" s="64">
        <f>IF(A103="",0,(IF(ISNUMBER(JAN_26!G103),JAN_26!G103,0)+IF(ISNUMBER(FEB_26!G103),FEB_26!G103,0))/2)</f>
        <v>11.5</v>
      </c>
      <c r="N103" s="64">
        <f t="shared" si="16"/>
        <v>5.75</v>
      </c>
      <c r="O103" s="64">
        <f t="shared" si="17"/>
        <v>34.5</v>
      </c>
      <c r="P103" s="64">
        <f t="shared" si="18"/>
        <v>11.5</v>
      </c>
      <c r="Q103" s="65">
        <f t="shared" si="19"/>
        <v>13.7</v>
      </c>
      <c r="R103" s="66" t="str">
        <f t="shared" si="20"/>
        <v>OVERSTOCK</v>
      </c>
      <c r="S103" s="66" t="str">
        <f t="shared" si="21"/>
        <v>N/A</v>
      </c>
      <c r="T103" s="60"/>
    </row>
    <row r="104" spans="1:20" ht="16.5" customHeight="1" x14ac:dyDescent="0.35">
      <c r="A104" s="72" t="str">
        <f>IF(JAN_26!A104="","",JAN_26!A104)</f>
        <v>Disposable syringe 5ml</v>
      </c>
      <c r="B104" s="72" t="str">
        <f>IF(JAN_26!B104="","",JAN_26!B104)</f>
        <v>piece</v>
      </c>
      <c r="C104" s="55">
        <f>IF(JAN_26!C104="","",JAN_26!C104)</f>
        <v>100</v>
      </c>
      <c r="D104" s="55">
        <f>IF(JAN_26!A104="","",JAN_26!F104)</f>
        <v>128</v>
      </c>
      <c r="E104" s="61"/>
      <c r="F104" s="55">
        <f t="shared" si="11"/>
        <v>128</v>
      </c>
      <c r="G104" s="61"/>
      <c r="H104" s="61"/>
      <c r="I104" s="55">
        <f t="shared" si="12"/>
        <v>0</v>
      </c>
      <c r="J104" s="55" t="str">
        <f t="shared" si="13"/>
        <v/>
      </c>
      <c r="K104" s="55">
        <f t="shared" si="14"/>
        <v>0</v>
      </c>
      <c r="L104" s="55">
        <f t="shared" si="15"/>
        <v>12800</v>
      </c>
      <c r="M104" s="67">
        <f>IF(A104="",0,(IF(ISNUMBER(JAN_26!G104),JAN_26!G104,0)+IF(ISNUMBER(FEB_26!G104),FEB_26!G104,0))/2)</f>
        <v>8</v>
      </c>
      <c r="N104" s="67">
        <f t="shared" si="16"/>
        <v>4</v>
      </c>
      <c r="O104" s="67">
        <f t="shared" si="17"/>
        <v>24</v>
      </c>
      <c r="P104" s="67">
        <f t="shared" si="18"/>
        <v>8</v>
      </c>
      <c r="Q104" s="68">
        <f t="shared" si="19"/>
        <v>16</v>
      </c>
      <c r="R104" s="69" t="str">
        <f t="shared" si="20"/>
        <v>OVERSTOCK</v>
      </c>
      <c r="S104" s="69" t="str">
        <f t="shared" si="21"/>
        <v>N/A</v>
      </c>
      <c r="T104" s="60"/>
    </row>
    <row r="105" spans="1:20" ht="16.5" customHeight="1" x14ac:dyDescent="0.35">
      <c r="A105" s="71" t="str">
        <f>IF(JAN_26!A105="","",JAN_26!A105)</f>
        <v>distem</v>
      </c>
      <c r="B105" s="71" t="str">
        <f>IF(JAN_26!B105="","",JAN_26!B105)</f>
        <v>tablet</v>
      </c>
      <c r="C105" s="53">
        <f>IF(JAN_26!C105="","",JAN_26!C105)</f>
        <v>90</v>
      </c>
      <c r="D105" s="53">
        <f>IF(JAN_26!A105="","",JAN_26!F105)</f>
        <v>0</v>
      </c>
      <c r="E105" s="61"/>
      <c r="F105" s="53">
        <f t="shared" si="11"/>
        <v>0</v>
      </c>
      <c r="G105" s="61"/>
      <c r="H105" s="61"/>
      <c r="I105" s="53">
        <f t="shared" si="12"/>
        <v>0</v>
      </c>
      <c r="J105" s="53" t="str">
        <f t="shared" si="13"/>
        <v/>
      </c>
      <c r="K105" s="53">
        <f t="shared" si="14"/>
        <v>0</v>
      </c>
      <c r="L105" s="53">
        <f t="shared" si="15"/>
        <v>0</v>
      </c>
      <c r="M105" s="64">
        <f>IF(A105="",0,(IF(ISNUMBER(JAN_26!G105),JAN_26!G105,0)+IF(ISNUMBER(FEB_26!G105),FEB_26!G105,0))/2)</f>
        <v>0</v>
      </c>
      <c r="N105" s="64">
        <f t="shared" si="16"/>
        <v>0</v>
      </c>
      <c r="O105" s="64">
        <f t="shared" si="17"/>
        <v>0</v>
      </c>
      <c r="P105" s="64">
        <f t="shared" si="18"/>
        <v>0</v>
      </c>
      <c r="Q105" s="65" t="str">
        <f t="shared" si="19"/>
        <v/>
      </c>
      <c r="R105" s="66" t="str">
        <f t="shared" si="20"/>
        <v>STOCKOUT</v>
      </c>
      <c r="S105" s="66" t="str">
        <f t="shared" si="21"/>
        <v>N/A</v>
      </c>
      <c r="T105" s="60"/>
    </row>
    <row r="106" spans="1:20" ht="16.5" customHeight="1" x14ac:dyDescent="0.35">
      <c r="A106" s="72" t="str">
        <f>IF(JAN_26!A106="","",JAN_26!A106)</f>
        <v>dolospam</v>
      </c>
      <c r="B106" s="72" t="str">
        <f>IF(JAN_26!B106="","",JAN_26!B106)</f>
        <v>tabs</v>
      </c>
      <c r="C106" s="55">
        <f>IF(JAN_26!C106="","",JAN_26!C106)</f>
        <v>200</v>
      </c>
      <c r="D106" s="55">
        <f>IF(JAN_26!A106="","",JAN_26!F106)</f>
        <v>0</v>
      </c>
      <c r="E106" s="61"/>
      <c r="F106" s="55">
        <f t="shared" si="11"/>
        <v>0</v>
      </c>
      <c r="G106" s="61"/>
      <c r="H106" s="61"/>
      <c r="I106" s="55">
        <f t="shared" si="12"/>
        <v>0</v>
      </c>
      <c r="J106" s="55" t="str">
        <f t="shared" si="13"/>
        <v/>
      </c>
      <c r="K106" s="55">
        <f t="shared" si="14"/>
        <v>0</v>
      </c>
      <c r="L106" s="55">
        <f t="shared" si="15"/>
        <v>0</v>
      </c>
      <c r="M106" s="67">
        <f>IF(A106="",0,(IF(ISNUMBER(JAN_26!G106),JAN_26!G106,0)+IF(ISNUMBER(FEB_26!G106),FEB_26!G106,0))/2)</f>
        <v>0</v>
      </c>
      <c r="N106" s="67">
        <f t="shared" si="16"/>
        <v>0</v>
      </c>
      <c r="O106" s="67">
        <f t="shared" si="17"/>
        <v>0</v>
      </c>
      <c r="P106" s="67">
        <f t="shared" si="18"/>
        <v>0</v>
      </c>
      <c r="Q106" s="68" t="str">
        <f t="shared" si="19"/>
        <v/>
      </c>
      <c r="R106" s="69" t="str">
        <f t="shared" si="20"/>
        <v>STOCKOUT</v>
      </c>
      <c r="S106" s="69" t="str">
        <f t="shared" si="21"/>
        <v>N/A</v>
      </c>
      <c r="T106" s="60"/>
    </row>
    <row r="107" spans="1:20" ht="16.5" customHeight="1" x14ac:dyDescent="0.35">
      <c r="A107" s="71" t="str">
        <f>IF(JAN_26!A107="","",JAN_26!A107)</f>
        <v>Doxycicline</v>
      </c>
      <c r="B107" s="71" t="str">
        <f>IF(JAN_26!B107="","",JAN_26!B107)</f>
        <v>tablet</v>
      </c>
      <c r="C107" s="53">
        <f>IF(JAN_26!C107="","",JAN_26!C107)</f>
        <v>30</v>
      </c>
      <c r="D107" s="53">
        <f>IF(JAN_26!A107="","",JAN_26!F107)</f>
        <v>390</v>
      </c>
      <c r="E107" s="61"/>
      <c r="F107" s="53">
        <f t="shared" si="11"/>
        <v>390</v>
      </c>
      <c r="G107" s="61"/>
      <c r="H107" s="61"/>
      <c r="I107" s="53">
        <f t="shared" si="12"/>
        <v>0</v>
      </c>
      <c r="J107" s="53" t="str">
        <f t="shared" si="13"/>
        <v/>
      </c>
      <c r="K107" s="53">
        <f t="shared" si="14"/>
        <v>0</v>
      </c>
      <c r="L107" s="53">
        <f t="shared" si="15"/>
        <v>11700</v>
      </c>
      <c r="M107" s="64">
        <f>IF(A107="",0,(IF(ISNUMBER(JAN_26!G107),JAN_26!G107,0)+IF(ISNUMBER(FEB_26!G107),FEB_26!G107,0))/2)</f>
        <v>0</v>
      </c>
      <c r="N107" s="64">
        <f t="shared" si="16"/>
        <v>0</v>
      </c>
      <c r="O107" s="64">
        <f t="shared" si="17"/>
        <v>0</v>
      </c>
      <c r="P107" s="64">
        <f t="shared" si="18"/>
        <v>0</v>
      </c>
      <c r="Q107" s="65" t="str">
        <f t="shared" si="19"/>
        <v/>
      </c>
      <c r="R107" s="66" t="str">
        <f t="shared" si="20"/>
        <v>OVERSTOCK</v>
      </c>
      <c r="S107" s="66" t="str">
        <f t="shared" si="21"/>
        <v>N/A</v>
      </c>
      <c r="T107" s="60"/>
    </row>
    <row r="108" spans="1:20" ht="16.5" customHeight="1" x14ac:dyDescent="0.35">
      <c r="A108" s="72" t="str">
        <f>IF(JAN_26!A108="","",JAN_26!A108)</f>
        <v>Drip set</v>
      </c>
      <c r="B108" s="72" t="str">
        <f>IF(JAN_26!B108="","",JAN_26!B108)</f>
        <v>Item</v>
      </c>
      <c r="C108" s="55">
        <f>IF(JAN_26!C108="","",JAN_26!C108)</f>
        <v>300</v>
      </c>
      <c r="D108" s="55">
        <f>IF(JAN_26!A108="","",JAN_26!F108)</f>
        <v>76</v>
      </c>
      <c r="E108" s="61"/>
      <c r="F108" s="55">
        <f t="shared" si="11"/>
        <v>76</v>
      </c>
      <c r="G108" s="61"/>
      <c r="H108" s="61"/>
      <c r="I108" s="55">
        <f t="shared" si="12"/>
        <v>0</v>
      </c>
      <c r="J108" s="55" t="str">
        <f t="shared" si="13"/>
        <v/>
      </c>
      <c r="K108" s="55">
        <f t="shared" si="14"/>
        <v>0</v>
      </c>
      <c r="L108" s="55">
        <f t="shared" si="15"/>
        <v>22800</v>
      </c>
      <c r="M108" s="67">
        <f>IF(A108="",0,(IF(ISNUMBER(JAN_26!G108),JAN_26!G108,0)+IF(ISNUMBER(FEB_26!G108),FEB_26!G108,0))/2)</f>
        <v>14</v>
      </c>
      <c r="N108" s="67">
        <f t="shared" si="16"/>
        <v>7</v>
      </c>
      <c r="O108" s="67">
        <f t="shared" si="17"/>
        <v>42</v>
      </c>
      <c r="P108" s="67">
        <f t="shared" si="18"/>
        <v>14</v>
      </c>
      <c r="Q108" s="68">
        <f t="shared" si="19"/>
        <v>5.4</v>
      </c>
      <c r="R108" s="69" t="str">
        <f t="shared" si="20"/>
        <v>OVERSTOCK</v>
      </c>
      <c r="S108" s="69" t="str">
        <f t="shared" si="21"/>
        <v>N/A</v>
      </c>
      <c r="T108" s="60"/>
    </row>
    <row r="109" spans="1:20" ht="16.5" customHeight="1" x14ac:dyDescent="0.35">
      <c r="A109" s="71" t="str">
        <f>IF(JAN_26!A109="","",JAN_26!A109)</f>
        <v>Drug envelope</v>
      </c>
      <c r="B109" s="71" t="str">
        <f>IF(JAN_26!B109="","",JAN_26!B109)</f>
        <v>item</v>
      </c>
      <c r="C109" s="53" t="str">
        <f>IF(JAN_26!C109="","",JAN_26!C109)</f>
        <v/>
      </c>
      <c r="D109" s="53">
        <f>IF(JAN_26!A109="","",JAN_26!F109)</f>
        <v>0</v>
      </c>
      <c r="E109" s="61"/>
      <c r="F109" s="53">
        <f t="shared" si="11"/>
        <v>0</v>
      </c>
      <c r="G109" s="61"/>
      <c r="H109" s="61"/>
      <c r="I109" s="53">
        <f t="shared" si="12"/>
        <v>0</v>
      </c>
      <c r="J109" s="53" t="str">
        <f t="shared" si="13"/>
        <v/>
      </c>
      <c r="K109" s="53">
        <f t="shared" si="14"/>
        <v>0</v>
      </c>
      <c r="L109" s="53">
        <f t="shared" si="15"/>
        <v>0</v>
      </c>
      <c r="M109" s="64">
        <f>IF(A109="",0,(IF(ISNUMBER(JAN_26!G109),JAN_26!G109,0)+IF(ISNUMBER(FEB_26!G109),FEB_26!G109,0))/2)</f>
        <v>0</v>
      </c>
      <c r="N109" s="64">
        <f t="shared" si="16"/>
        <v>0</v>
      </c>
      <c r="O109" s="64">
        <f t="shared" si="17"/>
        <v>0</v>
      </c>
      <c r="P109" s="64">
        <f t="shared" si="18"/>
        <v>0</v>
      </c>
      <c r="Q109" s="65" t="str">
        <f t="shared" si="19"/>
        <v/>
      </c>
      <c r="R109" s="66" t="str">
        <f t="shared" si="20"/>
        <v>STOCKOUT</v>
      </c>
      <c r="S109" s="66" t="str">
        <f t="shared" si="21"/>
        <v>N/A</v>
      </c>
      <c r="T109" s="60"/>
    </row>
    <row r="110" spans="1:20" ht="16.5" customHeight="1" x14ac:dyDescent="0.35">
      <c r="A110" s="72" t="str">
        <f>IF(JAN_26!A110="","",JAN_26!A110)</f>
        <v>Duphalax (Microlax)</v>
      </c>
      <c r="B110" s="72" t="str">
        <f>IF(JAN_26!B110="","",JAN_26!B110)</f>
        <v>sachet</v>
      </c>
      <c r="C110" s="55">
        <f>IF(JAN_26!C110="","",JAN_26!C110)</f>
        <v>250</v>
      </c>
      <c r="D110" s="55">
        <f>IF(JAN_26!A110="","",JAN_26!F110)</f>
        <v>0</v>
      </c>
      <c r="E110" s="61"/>
      <c r="F110" s="55">
        <f t="shared" si="11"/>
        <v>0</v>
      </c>
      <c r="G110" s="61"/>
      <c r="H110" s="61"/>
      <c r="I110" s="55">
        <f t="shared" si="12"/>
        <v>0</v>
      </c>
      <c r="J110" s="55" t="str">
        <f t="shared" si="13"/>
        <v/>
      </c>
      <c r="K110" s="55">
        <f t="shared" si="14"/>
        <v>0</v>
      </c>
      <c r="L110" s="55">
        <f t="shared" si="15"/>
        <v>0</v>
      </c>
      <c r="M110" s="67">
        <f>IF(A110="",0,(IF(ISNUMBER(JAN_26!G110),JAN_26!G110,0)+IF(ISNUMBER(FEB_26!G110),FEB_26!G110,0))/2)</f>
        <v>0</v>
      </c>
      <c r="N110" s="67">
        <f t="shared" si="16"/>
        <v>0</v>
      </c>
      <c r="O110" s="67">
        <f t="shared" si="17"/>
        <v>0</v>
      </c>
      <c r="P110" s="67">
        <f t="shared" si="18"/>
        <v>0</v>
      </c>
      <c r="Q110" s="68" t="str">
        <f t="shared" si="19"/>
        <v/>
      </c>
      <c r="R110" s="69" t="str">
        <f t="shared" si="20"/>
        <v>STOCKOUT</v>
      </c>
      <c r="S110" s="69" t="str">
        <f t="shared" si="21"/>
        <v>N/A</v>
      </c>
      <c r="T110" s="60"/>
    </row>
    <row r="111" spans="1:20" ht="16.5" customHeight="1" x14ac:dyDescent="0.35">
      <c r="A111" s="71" t="str">
        <f>IF(JAN_26!A111="","",JAN_26!A111)</f>
        <v>Entamizole</v>
      </c>
      <c r="B111" s="71" t="str">
        <f>IF(JAN_26!B111="","",JAN_26!B111)</f>
        <v>tab</v>
      </c>
      <c r="C111" s="53">
        <f>IF(JAN_26!C111="","",JAN_26!C111)</f>
        <v>110</v>
      </c>
      <c r="D111" s="53">
        <f>IF(JAN_26!A111="","",JAN_26!F111)</f>
        <v>0</v>
      </c>
      <c r="E111" s="61"/>
      <c r="F111" s="53">
        <f t="shared" si="11"/>
        <v>0</v>
      </c>
      <c r="G111" s="61"/>
      <c r="H111" s="61"/>
      <c r="I111" s="53">
        <f t="shared" si="12"/>
        <v>0</v>
      </c>
      <c r="J111" s="53" t="str">
        <f t="shared" si="13"/>
        <v/>
      </c>
      <c r="K111" s="53">
        <f t="shared" si="14"/>
        <v>0</v>
      </c>
      <c r="L111" s="53">
        <f t="shared" si="15"/>
        <v>0</v>
      </c>
      <c r="M111" s="64">
        <f>IF(A111="",0,(IF(ISNUMBER(JAN_26!G111),JAN_26!G111,0)+IF(ISNUMBER(FEB_26!G111),FEB_26!G111,0))/2)</f>
        <v>0</v>
      </c>
      <c r="N111" s="64">
        <f t="shared" si="16"/>
        <v>0</v>
      </c>
      <c r="O111" s="64">
        <f t="shared" si="17"/>
        <v>0</v>
      </c>
      <c r="P111" s="64">
        <f t="shared" si="18"/>
        <v>0</v>
      </c>
      <c r="Q111" s="65" t="str">
        <f t="shared" si="19"/>
        <v/>
      </c>
      <c r="R111" s="66" t="str">
        <f t="shared" si="20"/>
        <v>STOCKOUT</v>
      </c>
      <c r="S111" s="66" t="str">
        <f t="shared" si="21"/>
        <v>N/A</v>
      </c>
      <c r="T111" s="60"/>
    </row>
    <row r="112" spans="1:20" ht="16.5" customHeight="1" x14ac:dyDescent="0.35">
      <c r="A112" s="72" t="str">
        <f>IF(JAN_26!A112="","",JAN_26!A112)</f>
        <v>ergometrin</v>
      </c>
      <c r="B112" s="72" t="str">
        <f>IF(JAN_26!B112="","",JAN_26!B112)</f>
        <v>amp</v>
      </c>
      <c r="C112" s="55">
        <f>IF(JAN_26!C112="","",JAN_26!C112)</f>
        <v>500</v>
      </c>
      <c r="D112" s="55">
        <f>IF(JAN_26!A112="","",JAN_26!F112)</f>
        <v>0</v>
      </c>
      <c r="E112" s="61"/>
      <c r="F112" s="55">
        <f t="shared" si="11"/>
        <v>0</v>
      </c>
      <c r="G112" s="61"/>
      <c r="H112" s="61"/>
      <c r="I112" s="55">
        <f t="shared" si="12"/>
        <v>0</v>
      </c>
      <c r="J112" s="55" t="str">
        <f t="shared" si="13"/>
        <v/>
      </c>
      <c r="K112" s="55">
        <f t="shared" si="14"/>
        <v>0</v>
      </c>
      <c r="L112" s="55">
        <f t="shared" si="15"/>
        <v>0</v>
      </c>
      <c r="M112" s="67">
        <f>IF(A112="",0,(IF(ISNUMBER(JAN_26!G112),JAN_26!G112,0)+IF(ISNUMBER(FEB_26!G112),FEB_26!G112,0))/2)</f>
        <v>0</v>
      </c>
      <c r="N112" s="67">
        <f t="shared" si="16"/>
        <v>0</v>
      </c>
      <c r="O112" s="67">
        <f t="shared" si="17"/>
        <v>0</v>
      </c>
      <c r="P112" s="67">
        <f t="shared" si="18"/>
        <v>0</v>
      </c>
      <c r="Q112" s="68" t="str">
        <f t="shared" si="19"/>
        <v/>
      </c>
      <c r="R112" s="69" t="str">
        <f t="shared" si="20"/>
        <v>STOCKOUT</v>
      </c>
      <c r="S112" s="69" t="str">
        <f t="shared" si="21"/>
        <v>N/A</v>
      </c>
      <c r="T112" s="60"/>
    </row>
    <row r="113" spans="1:20" ht="16.5" customHeight="1" x14ac:dyDescent="0.35">
      <c r="A113" s="71" t="str">
        <f>IF(JAN_26!A113="","",JAN_26!A113)</f>
        <v>Erythromycin</v>
      </c>
      <c r="B113" s="71" t="str">
        <f>IF(JAN_26!B113="","",JAN_26!B113)</f>
        <v>inj</v>
      </c>
      <c r="C113" s="53">
        <f>IF(JAN_26!C113="","",JAN_26!C113)</f>
        <v>500</v>
      </c>
      <c r="D113" s="53">
        <f>IF(JAN_26!A113="","",JAN_26!F113)</f>
        <v>0</v>
      </c>
      <c r="E113" s="61"/>
      <c r="F113" s="53">
        <f t="shared" si="11"/>
        <v>0</v>
      </c>
      <c r="G113" s="61"/>
      <c r="H113" s="61"/>
      <c r="I113" s="53">
        <f t="shared" si="12"/>
        <v>0</v>
      </c>
      <c r="J113" s="53" t="str">
        <f t="shared" si="13"/>
        <v/>
      </c>
      <c r="K113" s="53">
        <f t="shared" si="14"/>
        <v>0</v>
      </c>
      <c r="L113" s="53">
        <f t="shared" si="15"/>
        <v>0</v>
      </c>
      <c r="M113" s="64">
        <f>IF(A113="",0,(IF(ISNUMBER(JAN_26!G113),JAN_26!G113,0)+IF(ISNUMBER(FEB_26!G113),FEB_26!G113,0))/2)</f>
        <v>0</v>
      </c>
      <c r="N113" s="64">
        <f t="shared" si="16"/>
        <v>0</v>
      </c>
      <c r="O113" s="64">
        <f t="shared" si="17"/>
        <v>0</v>
      </c>
      <c r="P113" s="64">
        <f t="shared" si="18"/>
        <v>0</v>
      </c>
      <c r="Q113" s="65" t="str">
        <f t="shared" si="19"/>
        <v/>
      </c>
      <c r="R113" s="66" t="str">
        <f t="shared" si="20"/>
        <v>STOCKOUT</v>
      </c>
      <c r="S113" s="66" t="str">
        <f t="shared" si="21"/>
        <v>N/A</v>
      </c>
      <c r="T113" s="60"/>
    </row>
    <row r="114" spans="1:20" ht="16.5" customHeight="1" x14ac:dyDescent="0.35">
      <c r="A114" s="72" t="str">
        <f>IF(JAN_26!A114="","",JAN_26!A114)</f>
        <v>Erythromycine 500mg</v>
      </c>
      <c r="B114" s="72" t="str">
        <f>IF(JAN_26!B114="","",JAN_26!B114)</f>
        <v>tabs</v>
      </c>
      <c r="C114" s="55">
        <f>IF(JAN_26!C114="","",JAN_26!C114)</f>
        <v>80</v>
      </c>
      <c r="D114" s="55">
        <f>IF(JAN_26!A114="","",JAN_26!F114)</f>
        <v>150</v>
      </c>
      <c r="E114" s="61"/>
      <c r="F114" s="55">
        <f t="shared" si="11"/>
        <v>150</v>
      </c>
      <c r="G114" s="61"/>
      <c r="H114" s="61"/>
      <c r="I114" s="55">
        <f t="shared" si="12"/>
        <v>0</v>
      </c>
      <c r="J114" s="55" t="str">
        <f t="shared" si="13"/>
        <v/>
      </c>
      <c r="K114" s="55">
        <f t="shared" si="14"/>
        <v>0</v>
      </c>
      <c r="L114" s="55">
        <f t="shared" si="15"/>
        <v>12000</v>
      </c>
      <c r="M114" s="67">
        <f>IF(A114="",0,(IF(ISNUMBER(JAN_26!G114),JAN_26!G114,0)+IF(ISNUMBER(FEB_26!G114),FEB_26!G114,0))/2)</f>
        <v>0</v>
      </c>
      <c r="N114" s="67">
        <f t="shared" si="16"/>
        <v>0</v>
      </c>
      <c r="O114" s="67">
        <f t="shared" si="17"/>
        <v>0</v>
      </c>
      <c r="P114" s="67">
        <f t="shared" si="18"/>
        <v>0</v>
      </c>
      <c r="Q114" s="68" t="str">
        <f t="shared" si="19"/>
        <v/>
      </c>
      <c r="R114" s="69" t="str">
        <f t="shared" si="20"/>
        <v>OVERSTOCK</v>
      </c>
      <c r="S114" s="69" t="str">
        <f t="shared" si="21"/>
        <v>N/A</v>
      </c>
      <c r="T114" s="60"/>
    </row>
    <row r="115" spans="1:20" ht="16.5" customHeight="1" x14ac:dyDescent="0.35">
      <c r="A115" s="71" t="str">
        <f>IF(JAN_26!A115="","",JAN_26!A115)</f>
        <v>FENA</v>
      </c>
      <c r="B115" s="71" t="str">
        <f>IF(JAN_26!B115="","",JAN_26!B115)</f>
        <v>tabs</v>
      </c>
      <c r="C115" s="53">
        <f>IF(JAN_26!C115="","",JAN_26!C115)</f>
        <v>200</v>
      </c>
      <c r="D115" s="53">
        <f>IF(JAN_26!A115="","",JAN_26!F115)</f>
        <v>0</v>
      </c>
      <c r="E115" s="61"/>
      <c r="F115" s="53">
        <f t="shared" si="11"/>
        <v>0</v>
      </c>
      <c r="G115" s="61"/>
      <c r="H115" s="61"/>
      <c r="I115" s="53">
        <f t="shared" si="12"/>
        <v>0</v>
      </c>
      <c r="J115" s="53" t="str">
        <f t="shared" si="13"/>
        <v/>
      </c>
      <c r="K115" s="53">
        <f t="shared" si="14"/>
        <v>0</v>
      </c>
      <c r="L115" s="53">
        <f t="shared" si="15"/>
        <v>0</v>
      </c>
      <c r="M115" s="64">
        <f>IF(A115="",0,(IF(ISNUMBER(JAN_26!G115),JAN_26!G115,0)+IF(ISNUMBER(FEB_26!G115),FEB_26!G115,0))/2)</f>
        <v>0</v>
      </c>
      <c r="N115" s="64">
        <f t="shared" si="16"/>
        <v>0</v>
      </c>
      <c r="O115" s="64">
        <f t="shared" si="17"/>
        <v>0</v>
      </c>
      <c r="P115" s="64">
        <f t="shared" si="18"/>
        <v>0</v>
      </c>
      <c r="Q115" s="65" t="str">
        <f t="shared" si="19"/>
        <v/>
      </c>
      <c r="R115" s="66" t="str">
        <f t="shared" si="20"/>
        <v>STOCKOUT</v>
      </c>
      <c r="S115" s="66" t="str">
        <f t="shared" si="21"/>
        <v>N/A</v>
      </c>
      <c r="T115" s="60"/>
    </row>
    <row r="116" spans="1:20" ht="16.5" customHeight="1" x14ac:dyDescent="0.35">
      <c r="A116" s="72" t="str">
        <f>IF(JAN_26!A116="","",JAN_26!A116)</f>
        <v>Ferosulphate</v>
      </c>
      <c r="B116" s="72" t="str">
        <f>IF(JAN_26!B116="","",JAN_26!B116)</f>
        <v>tab</v>
      </c>
      <c r="C116" s="55">
        <f>IF(JAN_26!C116="","",JAN_26!C116)</f>
        <v>10</v>
      </c>
      <c r="D116" s="55">
        <f>IF(JAN_26!A116="","",JAN_26!F116)</f>
        <v>0</v>
      </c>
      <c r="E116" s="61"/>
      <c r="F116" s="55">
        <f t="shared" si="11"/>
        <v>0</v>
      </c>
      <c r="G116" s="61"/>
      <c r="H116" s="61"/>
      <c r="I116" s="55">
        <f t="shared" si="12"/>
        <v>0</v>
      </c>
      <c r="J116" s="55" t="str">
        <f t="shared" si="13"/>
        <v/>
      </c>
      <c r="K116" s="55">
        <f t="shared" si="14"/>
        <v>1950</v>
      </c>
      <c r="L116" s="55">
        <f t="shared" si="15"/>
        <v>0</v>
      </c>
      <c r="M116" s="67">
        <f>IF(A116="",0,(IF(ISNUMBER(JAN_26!G116),JAN_26!G116,0)+IF(ISNUMBER(FEB_26!G116),FEB_26!G116,0))/2)</f>
        <v>650</v>
      </c>
      <c r="N116" s="67">
        <f t="shared" si="16"/>
        <v>325</v>
      </c>
      <c r="O116" s="67">
        <f t="shared" si="17"/>
        <v>1950</v>
      </c>
      <c r="P116" s="67">
        <f t="shared" si="18"/>
        <v>650</v>
      </c>
      <c r="Q116" s="68" t="str">
        <f t="shared" si="19"/>
        <v/>
      </c>
      <c r="R116" s="69" t="str">
        <f t="shared" si="20"/>
        <v>STOCKOUT</v>
      </c>
      <c r="S116" s="69" t="str">
        <f t="shared" si="21"/>
        <v>N/A</v>
      </c>
      <c r="T116" s="60"/>
    </row>
    <row r="117" spans="1:20" ht="16.5" customHeight="1" x14ac:dyDescent="0.35">
      <c r="A117" s="71" t="str">
        <f>IF(JAN_26!A117="","",JAN_26!A117)</f>
        <v>ferrous sulfate</v>
      </c>
      <c r="B117" s="71" t="str">
        <f>IF(JAN_26!B117="","",JAN_26!B117)</f>
        <v>tab</v>
      </c>
      <c r="C117" s="53">
        <f>IF(JAN_26!C117="","",JAN_26!C117)</f>
        <v>10</v>
      </c>
      <c r="D117" s="53">
        <f>IF(JAN_26!A117="","",JAN_26!F117)</f>
        <v>0</v>
      </c>
      <c r="E117" s="61"/>
      <c r="F117" s="53">
        <f t="shared" si="11"/>
        <v>0</v>
      </c>
      <c r="G117" s="61"/>
      <c r="H117" s="61"/>
      <c r="I117" s="53">
        <f t="shared" si="12"/>
        <v>0</v>
      </c>
      <c r="J117" s="53" t="str">
        <f t="shared" si="13"/>
        <v/>
      </c>
      <c r="K117" s="53">
        <f t="shared" si="14"/>
        <v>0</v>
      </c>
      <c r="L117" s="53">
        <f t="shared" si="15"/>
        <v>0</v>
      </c>
      <c r="M117" s="64">
        <f>IF(A117="",0,(IF(ISNUMBER(JAN_26!G117),JAN_26!G117,0)+IF(ISNUMBER(FEB_26!G117),FEB_26!G117,0))/2)</f>
        <v>0</v>
      </c>
      <c r="N117" s="64">
        <f t="shared" si="16"/>
        <v>0</v>
      </c>
      <c r="O117" s="64">
        <f t="shared" si="17"/>
        <v>0</v>
      </c>
      <c r="P117" s="64">
        <f t="shared" si="18"/>
        <v>0</v>
      </c>
      <c r="Q117" s="65" t="str">
        <f t="shared" si="19"/>
        <v/>
      </c>
      <c r="R117" s="66" t="str">
        <f t="shared" si="20"/>
        <v>STOCKOUT</v>
      </c>
      <c r="S117" s="66" t="str">
        <f t="shared" si="21"/>
        <v>N/A</v>
      </c>
      <c r="T117" s="60"/>
    </row>
    <row r="118" spans="1:20" ht="16.5" customHeight="1" x14ac:dyDescent="0.35">
      <c r="A118" s="72" t="str">
        <f>IF(JAN_26!A118="","",JAN_26!A118)</f>
        <v>files</v>
      </c>
      <c r="B118" s="72" t="str">
        <f>IF(JAN_26!B118="","",JAN_26!B118)</f>
        <v>item</v>
      </c>
      <c r="C118" s="55">
        <f>IF(JAN_26!C118="","",JAN_26!C118)</f>
        <v>1000</v>
      </c>
      <c r="D118" s="55">
        <f>IF(JAN_26!A118="","",JAN_26!F118)</f>
        <v>0</v>
      </c>
      <c r="E118" s="61"/>
      <c r="F118" s="55">
        <f t="shared" si="11"/>
        <v>0</v>
      </c>
      <c r="G118" s="61"/>
      <c r="H118" s="61"/>
      <c r="I118" s="55">
        <f t="shared" si="12"/>
        <v>0</v>
      </c>
      <c r="J118" s="55" t="str">
        <f t="shared" si="13"/>
        <v/>
      </c>
      <c r="K118" s="55">
        <f t="shared" si="14"/>
        <v>0</v>
      </c>
      <c r="L118" s="55">
        <f t="shared" si="15"/>
        <v>0</v>
      </c>
      <c r="M118" s="67">
        <f>IF(A118="",0,(IF(ISNUMBER(JAN_26!G118),JAN_26!G118,0)+IF(ISNUMBER(FEB_26!G118),FEB_26!G118,0))/2)</f>
        <v>0</v>
      </c>
      <c r="N118" s="67">
        <f t="shared" si="16"/>
        <v>0</v>
      </c>
      <c r="O118" s="67">
        <f t="shared" si="17"/>
        <v>0</v>
      </c>
      <c r="P118" s="67">
        <f t="shared" si="18"/>
        <v>0</v>
      </c>
      <c r="Q118" s="68" t="str">
        <f t="shared" si="19"/>
        <v/>
      </c>
      <c r="R118" s="69" t="str">
        <f t="shared" si="20"/>
        <v>STOCKOUT</v>
      </c>
      <c r="S118" s="69" t="str">
        <f t="shared" si="21"/>
        <v>N/A</v>
      </c>
      <c r="T118" s="60"/>
    </row>
    <row r="119" spans="1:20" ht="16.5" customHeight="1" x14ac:dyDescent="0.35">
      <c r="A119" s="71" t="str">
        <f>IF(JAN_26!A119="","",JAN_26!A119)</f>
        <v>Fluconazole 200mg</v>
      </c>
      <c r="B119" s="71" t="str">
        <f>IF(JAN_26!B119="","",JAN_26!B119)</f>
        <v>tablet</v>
      </c>
      <c r="C119" s="53">
        <f>IF(JAN_26!C119="","",JAN_26!C119)</f>
        <v>400</v>
      </c>
      <c r="D119" s="53">
        <f>IF(JAN_26!A119="","",JAN_26!F119)</f>
        <v>0</v>
      </c>
      <c r="E119" s="61"/>
      <c r="F119" s="53">
        <f t="shared" si="11"/>
        <v>0</v>
      </c>
      <c r="G119" s="61"/>
      <c r="H119" s="61"/>
      <c r="I119" s="53">
        <f t="shared" si="12"/>
        <v>0</v>
      </c>
      <c r="J119" s="53" t="str">
        <f t="shared" si="13"/>
        <v/>
      </c>
      <c r="K119" s="53">
        <f t="shared" si="14"/>
        <v>0</v>
      </c>
      <c r="L119" s="53">
        <f t="shared" si="15"/>
        <v>0</v>
      </c>
      <c r="M119" s="64">
        <f>IF(A119="",0,(IF(ISNUMBER(JAN_26!G119),JAN_26!G119,0)+IF(ISNUMBER(FEB_26!G119),FEB_26!G119,0))/2)</f>
        <v>0</v>
      </c>
      <c r="N119" s="64">
        <f t="shared" si="16"/>
        <v>0</v>
      </c>
      <c r="O119" s="64">
        <f t="shared" si="17"/>
        <v>0</v>
      </c>
      <c r="P119" s="64">
        <f t="shared" si="18"/>
        <v>0</v>
      </c>
      <c r="Q119" s="65" t="str">
        <f t="shared" si="19"/>
        <v/>
      </c>
      <c r="R119" s="66" t="str">
        <f t="shared" si="20"/>
        <v>STOCKOUT</v>
      </c>
      <c r="S119" s="66" t="str">
        <f t="shared" si="21"/>
        <v>N/A</v>
      </c>
      <c r="T119" s="60"/>
    </row>
    <row r="120" spans="1:20" ht="16.5" customHeight="1" x14ac:dyDescent="0.35">
      <c r="A120" s="72" t="str">
        <f>IF(JAN_26!A120="","",JAN_26!A120)</f>
        <v>Fluconazole syrup</v>
      </c>
      <c r="B120" s="72" t="str">
        <f>IF(JAN_26!B120="","",JAN_26!B120)</f>
        <v>syrup</v>
      </c>
      <c r="C120" s="55">
        <f>IF(JAN_26!C120="","",JAN_26!C120)</f>
        <v>2150</v>
      </c>
      <c r="D120" s="55">
        <f>IF(JAN_26!A120="","",JAN_26!F120)</f>
        <v>0</v>
      </c>
      <c r="E120" s="61"/>
      <c r="F120" s="55">
        <f t="shared" si="11"/>
        <v>0</v>
      </c>
      <c r="G120" s="61"/>
      <c r="H120" s="61"/>
      <c r="I120" s="55">
        <f t="shared" si="12"/>
        <v>0</v>
      </c>
      <c r="J120" s="55" t="str">
        <f t="shared" si="13"/>
        <v/>
      </c>
      <c r="K120" s="55">
        <f t="shared" si="14"/>
        <v>0</v>
      </c>
      <c r="L120" s="55">
        <f t="shared" si="15"/>
        <v>0</v>
      </c>
      <c r="M120" s="67">
        <f>IF(A120="",0,(IF(ISNUMBER(JAN_26!G120),JAN_26!G120,0)+IF(ISNUMBER(FEB_26!G120),FEB_26!G120,0))/2)</f>
        <v>0</v>
      </c>
      <c r="N120" s="67">
        <f t="shared" si="16"/>
        <v>0</v>
      </c>
      <c r="O120" s="67">
        <f t="shared" si="17"/>
        <v>0</v>
      </c>
      <c r="P120" s="67">
        <f t="shared" si="18"/>
        <v>0</v>
      </c>
      <c r="Q120" s="68" t="str">
        <f t="shared" si="19"/>
        <v/>
      </c>
      <c r="R120" s="69" t="str">
        <f t="shared" si="20"/>
        <v>STOCKOUT</v>
      </c>
      <c r="S120" s="69" t="str">
        <f t="shared" si="21"/>
        <v>N/A</v>
      </c>
      <c r="T120" s="60"/>
    </row>
    <row r="121" spans="1:20" ht="16.5" customHeight="1" x14ac:dyDescent="0.35">
      <c r="A121" s="71" t="str">
        <f>IF(JAN_26!A121="","",JAN_26!A121)</f>
        <v>Frusemide injection</v>
      </c>
      <c r="B121" s="71" t="str">
        <f>IF(JAN_26!B121="","",JAN_26!B121)</f>
        <v>amp</v>
      </c>
      <c r="C121" s="53">
        <f>IF(JAN_26!C121="","",JAN_26!C121)</f>
        <v>100</v>
      </c>
      <c r="D121" s="53">
        <f>IF(JAN_26!A121="","",JAN_26!F121)</f>
        <v>100</v>
      </c>
      <c r="E121" s="61"/>
      <c r="F121" s="53">
        <f t="shared" si="11"/>
        <v>100</v>
      </c>
      <c r="G121" s="61"/>
      <c r="H121" s="61"/>
      <c r="I121" s="53">
        <f t="shared" si="12"/>
        <v>0</v>
      </c>
      <c r="J121" s="53" t="str">
        <f t="shared" si="13"/>
        <v/>
      </c>
      <c r="K121" s="53">
        <f t="shared" si="14"/>
        <v>0</v>
      </c>
      <c r="L121" s="53">
        <f t="shared" si="15"/>
        <v>10000</v>
      </c>
      <c r="M121" s="64">
        <f>IF(A121="",0,(IF(ISNUMBER(JAN_26!G121),JAN_26!G121,0)+IF(ISNUMBER(FEB_26!G121),FEB_26!G121,0))/2)</f>
        <v>0</v>
      </c>
      <c r="N121" s="64">
        <f t="shared" si="16"/>
        <v>0</v>
      </c>
      <c r="O121" s="64">
        <f t="shared" si="17"/>
        <v>0</v>
      </c>
      <c r="P121" s="64">
        <f t="shared" si="18"/>
        <v>0</v>
      </c>
      <c r="Q121" s="65" t="str">
        <f t="shared" si="19"/>
        <v/>
      </c>
      <c r="R121" s="66" t="str">
        <f t="shared" si="20"/>
        <v>OVERSTOCK</v>
      </c>
      <c r="S121" s="66" t="str">
        <f t="shared" si="21"/>
        <v>N/A</v>
      </c>
      <c r="T121" s="60"/>
    </row>
    <row r="122" spans="1:20" ht="16.5" customHeight="1" x14ac:dyDescent="0.35">
      <c r="A122" s="72" t="str">
        <f>IF(JAN_26!A122="","",JAN_26!A122)</f>
        <v>Frusemide tablets</v>
      </c>
      <c r="B122" s="72" t="str">
        <f>IF(JAN_26!B122="","",JAN_26!B122)</f>
        <v>tablet</v>
      </c>
      <c r="C122" s="55">
        <f>IF(JAN_26!C122="","",JAN_26!C122)</f>
        <v>10</v>
      </c>
      <c r="D122" s="55">
        <f>IF(JAN_26!A122="","",JAN_26!F122)</f>
        <v>300</v>
      </c>
      <c r="E122" s="61"/>
      <c r="F122" s="55">
        <f t="shared" si="11"/>
        <v>300</v>
      </c>
      <c r="G122" s="61"/>
      <c r="H122" s="61"/>
      <c r="I122" s="55">
        <f t="shared" si="12"/>
        <v>0</v>
      </c>
      <c r="J122" s="55" t="str">
        <f t="shared" si="13"/>
        <v/>
      </c>
      <c r="K122" s="55">
        <f t="shared" si="14"/>
        <v>0</v>
      </c>
      <c r="L122" s="55">
        <f t="shared" si="15"/>
        <v>3000</v>
      </c>
      <c r="M122" s="67">
        <f>IF(A122="",0,(IF(ISNUMBER(JAN_26!G122),JAN_26!G122,0)+IF(ISNUMBER(FEB_26!G122),FEB_26!G122,0))/2)</f>
        <v>0</v>
      </c>
      <c r="N122" s="67">
        <f t="shared" si="16"/>
        <v>0</v>
      </c>
      <c r="O122" s="67">
        <f t="shared" si="17"/>
        <v>0</v>
      </c>
      <c r="P122" s="67">
        <f t="shared" si="18"/>
        <v>0</v>
      </c>
      <c r="Q122" s="68" t="str">
        <f t="shared" si="19"/>
        <v/>
      </c>
      <c r="R122" s="69" t="str">
        <f t="shared" si="20"/>
        <v>OVERSTOCK</v>
      </c>
      <c r="S122" s="69" t="str">
        <f t="shared" si="21"/>
        <v>N/A</v>
      </c>
      <c r="T122" s="60"/>
    </row>
    <row r="123" spans="1:20" ht="16.5" customHeight="1" x14ac:dyDescent="0.35">
      <c r="A123" s="71" t="str">
        <f>IF(JAN_26!A123="","",JAN_26!A123)</f>
        <v>G- tablets</v>
      </c>
      <c r="B123" s="71" t="str">
        <f>IF(JAN_26!B123="","",JAN_26!B123)</f>
        <v>tablet</v>
      </c>
      <c r="C123" s="53">
        <f>IF(JAN_26!C123="","",JAN_26!C123)</f>
        <v>15</v>
      </c>
      <c r="D123" s="53">
        <f>IF(JAN_26!A123="","",JAN_26!F123)</f>
        <v>0</v>
      </c>
      <c r="E123" s="61"/>
      <c r="F123" s="53">
        <f t="shared" si="11"/>
        <v>0</v>
      </c>
      <c r="G123" s="61"/>
      <c r="H123" s="61"/>
      <c r="I123" s="53">
        <f t="shared" si="12"/>
        <v>0</v>
      </c>
      <c r="J123" s="53" t="str">
        <f t="shared" si="13"/>
        <v/>
      </c>
      <c r="K123" s="53">
        <f t="shared" si="14"/>
        <v>0</v>
      </c>
      <c r="L123" s="53">
        <f t="shared" si="15"/>
        <v>0</v>
      </c>
      <c r="M123" s="64">
        <f>IF(A123="",0,(IF(ISNUMBER(JAN_26!G123),JAN_26!G123,0)+IF(ISNUMBER(FEB_26!G123),FEB_26!G123,0))/2)</f>
        <v>0</v>
      </c>
      <c r="N123" s="64">
        <f t="shared" si="16"/>
        <v>0</v>
      </c>
      <c r="O123" s="64">
        <f t="shared" si="17"/>
        <v>0</v>
      </c>
      <c r="P123" s="64">
        <f t="shared" si="18"/>
        <v>0</v>
      </c>
      <c r="Q123" s="65" t="str">
        <f t="shared" si="19"/>
        <v/>
      </c>
      <c r="R123" s="66" t="str">
        <f t="shared" si="20"/>
        <v>STOCKOUT</v>
      </c>
      <c r="S123" s="66" t="str">
        <f t="shared" si="21"/>
        <v>N/A</v>
      </c>
      <c r="T123" s="60"/>
    </row>
    <row r="124" spans="1:20" ht="16.5" customHeight="1" x14ac:dyDescent="0.35">
      <c r="A124" s="72" t="str">
        <f>IF(JAN_26!A124="","",JAN_26!A124)</f>
        <v>gastrokit</v>
      </c>
      <c r="B124" s="72" t="str">
        <f>IF(JAN_26!B124="","",JAN_26!B124)</f>
        <v>tablet</v>
      </c>
      <c r="C124" s="55">
        <f>IF(JAN_26!C124="","",JAN_26!C124)</f>
        <v>1150</v>
      </c>
      <c r="D124" s="55">
        <f>IF(JAN_26!A124="","",JAN_26!F124)</f>
        <v>0</v>
      </c>
      <c r="E124" s="61"/>
      <c r="F124" s="55">
        <f t="shared" si="11"/>
        <v>0</v>
      </c>
      <c r="G124" s="61"/>
      <c r="H124" s="61"/>
      <c r="I124" s="55">
        <f t="shared" si="12"/>
        <v>0</v>
      </c>
      <c r="J124" s="55" t="str">
        <f t="shared" si="13"/>
        <v/>
      </c>
      <c r="K124" s="55">
        <f t="shared" si="14"/>
        <v>0</v>
      </c>
      <c r="L124" s="55">
        <f t="shared" si="15"/>
        <v>0</v>
      </c>
      <c r="M124" s="67">
        <f>IF(A124="",0,(IF(ISNUMBER(JAN_26!G124),JAN_26!G124,0)+IF(ISNUMBER(FEB_26!G124),FEB_26!G124,0))/2)</f>
        <v>0</v>
      </c>
      <c r="N124" s="67">
        <f t="shared" si="16"/>
        <v>0</v>
      </c>
      <c r="O124" s="67">
        <f t="shared" si="17"/>
        <v>0</v>
      </c>
      <c r="P124" s="67">
        <f t="shared" si="18"/>
        <v>0</v>
      </c>
      <c r="Q124" s="68" t="str">
        <f t="shared" si="19"/>
        <v/>
      </c>
      <c r="R124" s="69" t="str">
        <f t="shared" si="20"/>
        <v>STOCKOUT</v>
      </c>
      <c r="S124" s="69" t="str">
        <f t="shared" si="21"/>
        <v>N/A</v>
      </c>
      <c r="T124" s="60"/>
    </row>
    <row r="125" spans="1:20" ht="16.5" customHeight="1" x14ac:dyDescent="0.35">
      <c r="A125" s="71" t="str">
        <f>IF(JAN_26!A125="","",JAN_26!A125)</f>
        <v>Genta (250mg)</v>
      </c>
      <c r="B125" s="71" t="str">
        <f>IF(JAN_26!B125="","",JAN_26!B125)</f>
        <v>amp</v>
      </c>
      <c r="C125" s="53">
        <f>IF(JAN_26!C125="","",JAN_26!C125)</f>
        <v>250</v>
      </c>
      <c r="D125" s="53">
        <f>IF(JAN_26!A125="","",JAN_26!F125)</f>
        <v>0</v>
      </c>
      <c r="E125" s="61"/>
      <c r="F125" s="53">
        <f t="shared" si="11"/>
        <v>0</v>
      </c>
      <c r="G125" s="61"/>
      <c r="H125" s="61"/>
      <c r="I125" s="53">
        <f t="shared" si="12"/>
        <v>0</v>
      </c>
      <c r="J125" s="53" t="str">
        <f t="shared" si="13"/>
        <v/>
      </c>
      <c r="K125" s="53">
        <f t="shared" si="14"/>
        <v>0</v>
      </c>
      <c r="L125" s="53">
        <f t="shared" si="15"/>
        <v>0</v>
      </c>
      <c r="M125" s="64">
        <f>IF(A125="",0,(IF(ISNUMBER(JAN_26!G125),JAN_26!G125,0)+IF(ISNUMBER(FEB_26!G125),FEB_26!G125,0))/2)</f>
        <v>0</v>
      </c>
      <c r="N125" s="64">
        <f t="shared" si="16"/>
        <v>0</v>
      </c>
      <c r="O125" s="64">
        <f t="shared" si="17"/>
        <v>0</v>
      </c>
      <c r="P125" s="64">
        <f t="shared" si="18"/>
        <v>0</v>
      </c>
      <c r="Q125" s="65" t="str">
        <f t="shared" si="19"/>
        <v/>
      </c>
      <c r="R125" s="66" t="str">
        <f t="shared" si="20"/>
        <v>STOCKOUT</v>
      </c>
      <c r="S125" s="66" t="str">
        <f t="shared" si="21"/>
        <v>N/A</v>
      </c>
      <c r="T125" s="60"/>
    </row>
    <row r="126" spans="1:20" ht="16.5" customHeight="1" x14ac:dyDescent="0.35">
      <c r="A126" s="72" t="str">
        <f>IF(JAN_26!A126="","",JAN_26!A126)</f>
        <v>genta eydrop</v>
      </c>
      <c r="B126" s="72" t="str">
        <f>IF(JAN_26!B126="","",JAN_26!B126)</f>
        <v>syrup</v>
      </c>
      <c r="C126" s="55">
        <f>IF(JAN_26!C126="","",JAN_26!C126)</f>
        <v>500</v>
      </c>
      <c r="D126" s="55">
        <f>IF(JAN_26!A126="","",JAN_26!F126)</f>
        <v>0</v>
      </c>
      <c r="E126" s="61"/>
      <c r="F126" s="55">
        <f t="shared" si="11"/>
        <v>0</v>
      </c>
      <c r="G126" s="61"/>
      <c r="H126" s="61"/>
      <c r="I126" s="55">
        <f t="shared" si="12"/>
        <v>0</v>
      </c>
      <c r="J126" s="55" t="str">
        <f t="shared" si="13"/>
        <v/>
      </c>
      <c r="K126" s="55">
        <f t="shared" si="14"/>
        <v>0</v>
      </c>
      <c r="L126" s="55">
        <f t="shared" si="15"/>
        <v>0</v>
      </c>
      <c r="M126" s="67">
        <f>IF(A126="",0,(IF(ISNUMBER(JAN_26!G126),JAN_26!G126,0)+IF(ISNUMBER(FEB_26!G126),FEB_26!G126,0))/2)</f>
        <v>0</v>
      </c>
      <c r="N126" s="67">
        <f t="shared" si="16"/>
        <v>0</v>
      </c>
      <c r="O126" s="67">
        <f t="shared" si="17"/>
        <v>0</v>
      </c>
      <c r="P126" s="67">
        <f t="shared" si="18"/>
        <v>0</v>
      </c>
      <c r="Q126" s="68" t="str">
        <f t="shared" si="19"/>
        <v/>
      </c>
      <c r="R126" s="69" t="str">
        <f t="shared" si="20"/>
        <v>STOCKOUT</v>
      </c>
      <c r="S126" s="69" t="str">
        <f t="shared" si="21"/>
        <v>N/A</v>
      </c>
      <c r="T126" s="60"/>
    </row>
    <row r="127" spans="1:20" ht="16.5" customHeight="1" x14ac:dyDescent="0.35">
      <c r="A127" s="71" t="str">
        <f>IF(JAN_26!A127="","",JAN_26!A127)</f>
        <v>Gentamycine Injection</v>
      </c>
      <c r="B127" s="71" t="str">
        <f>IF(JAN_26!B127="","",JAN_26!B127)</f>
        <v>amp</v>
      </c>
      <c r="C127" s="53">
        <f>IF(JAN_26!C127="","",JAN_26!C127)</f>
        <v>200</v>
      </c>
      <c r="D127" s="53">
        <f>IF(JAN_26!A127="","",JAN_26!F127)</f>
        <v>355</v>
      </c>
      <c r="E127" s="61"/>
      <c r="F127" s="53">
        <f t="shared" si="11"/>
        <v>355</v>
      </c>
      <c r="G127" s="61"/>
      <c r="H127" s="61"/>
      <c r="I127" s="53">
        <f t="shared" si="12"/>
        <v>0</v>
      </c>
      <c r="J127" s="53" t="str">
        <f t="shared" si="13"/>
        <v/>
      </c>
      <c r="K127" s="53">
        <f t="shared" si="14"/>
        <v>0</v>
      </c>
      <c r="L127" s="53">
        <f t="shared" si="15"/>
        <v>71000</v>
      </c>
      <c r="M127" s="64">
        <f>IF(A127="",0,(IF(ISNUMBER(JAN_26!G127),JAN_26!G127,0)+IF(ISNUMBER(FEB_26!G127),FEB_26!G127,0))/2)</f>
        <v>39.5</v>
      </c>
      <c r="N127" s="64">
        <f t="shared" si="16"/>
        <v>19.75</v>
      </c>
      <c r="O127" s="64">
        <f t="shared" si="17"/>
        <v>118.5</v>
      </c>
      <c r="P127" s="64">
        <f t="shared" si="18"/>
        <v>39.5</v>
      </c>
      <c r="Q127" s="65">
        <f t="shared" si="19"/>
        <v>9</v>
      </c>
      <c r="R127" s="66" t="str">
        <f t="shared" si="20"/>
        <v>OVERSTOCK</v>
      </c>
      <c r="S127" s="66" t="str">
        <f t="shared" si="21"/>
        <v>N/A</v>
      </c>
      <c r="T127" s="60"/>
    </row>
    <row r="128" spans="1:20" ht="16.5" customHeight="1" x14ac:dyDescent="0.35">
      <c r="A128" s="72" t="str">
        <f>IF(JAN_26!A128="","",JAN_26!A128)</f>
        <v>Gentian violet</v>
      </c>
      <c r="B128" s="72" t="str">
        <f>IF(JAN_26!B128="","",JAN_26!B128)</f>
        <v>bottle</v>
      </c>
      <c r="C128" s="55">
        <f>IF(JAN_26!C128="","",JAN_26!C128)</f>
        <v>1000</v>
      </c>
      <c r="D128" s="55">
        <f>IF(JAN_26!A128="","",JAN_26!F128)</f>
        <v>0</v>
      </c>
      <c r="E128" s="61"/>
      <c r="F128" s="55">
        <f t="shared" si="11"/>
        <v>0</v>
      </c>
      <c r="G128" s="61"/>
      <c r="H128" s="61"/>
      <c r="I128" s="55">
        <f t="shared" si="12"/>
        <v>0</v>
      </c>
      <c r="J128" s="55" t="str">
        <f t="shared" si="13"/>
        <v/>
      </c>
      <c r="K128" s="55">
        <f t="shared" si="14"/>
        <v>0</v>
      </c>
      <c r="L128" s="55">
        <f t="shared" si="15"/>
        <v>0</v>
      </c>
      <c r="M128" s="67">
        <f>IF(A128="",0,(IF(ISNUMBER(JAN_26!G128),JAN_26!G128,0)+IF(ISNUMBER(FEB_26!G128),FEB_26!G128,0))/2)</f>
        <v>0</v>
      </c>
      <c r="N128" s="67">
        <f t="shared" si="16"/>
        <v>0</v>
      </c>
      <c r="O128" s="67">
        <f t="shared" si="17"/>
        <v>0</v>
      </c>
      <c r="P128" s="67">
        <f t="shared" si="18"/>
        <v>0</v>
      </c>
      <c r="Q128" s="68" t="str">
        <f t="shared" si="19"/>
        <v/>
      </c>
      <c r="R128" s="69" t="str">
        <f t="shared" si="20"/>
        <v>STOCKOUT</v>
      </c>
      <c r="S128" s="69" t="str">
        <f t="shared" si="21"/>
        <v>N/A</v>
      </c>
      <c r="T128" s="60"/>
    </row>
    <row r="129" spans="1:20" ht="16.5" customHeight="1" x14ac:dyDescent="0.35">
      <c r="A129" s="71" t="str">
        <f>IF(JAN_26!A129="","",JAN_26!A129)</f>
        <v>Glibenclamide</v>
      </c>
      <c r="B129" s="71" t="str">
        <f>IF(JAN_26!B129="","",JAN_26!B129)</f>
        <v>tab</v>
      </c>
      <c r="C129" s="53">
        <f>IF(JAN_26!C129="","",JAN_26!C129)</f>
        <v>10</v>
      </c>
      <c r="D129" s="53">
        <f>IF(JAN_26!A129="","",JAN_26!F129)</f>
        <v>100</v>
      </c>
      <c r="E129" s="61"/>
      <c r="F129" s="53">
        <f t="shared" si="11"/>
        <v>100</v>
      </c>
      <c r="G129" s="61"/>
      <c r="H129" s="61"/>
      <c r="I129" s="53">
        <f t="shared" si="12"/>
        <v>0</v>
      </c>
      <c r="J129" s="53" t="str">
        <f t="shared" si="13"/>
        <v/>
      </c>
      <c r="K129" s="53">
        <f t="shared" si="14"/>
        <v>0</v>
      </c>
      <c r="L129" s="53">
        <f t="shared" si="15"/>
        <v>1000</v>
      </c>
      <c r="M129" s="64">
        <f>IF(A129="",0,(IF(ISNUMBER(JAN_26!G129),JAN_26!G129,0)+IF(ISNUMBER(FEB_26!G129),FEB_26!G129,0))/2)</f>
        <v>0</v>
      </c>
      <c r="N129" s="64">
        <f t="shared" si="16"/>
        <v>0</v>
      </c>
      <c r="O129" s="64">
        <f t="shared" si="17"/>
        <v>0</v>
      </c>
      <c r="P129" s="64">
        <f t="shared" si="18"/>
        <v>0</v>
      </c>
      <c r="Q129" s="65" t="str">
        <f t="shared" si="19"/>
        <v/>
      </c>
      <c r="R129" s="66" t="str">
        <f t="shared" si="20"/>
        <v>OVERSTOCK</v>
      </c>
      <c r="S129" s="66" t="str">
        <f t="shared" si="21"/>
        <v>N/A</v>
      </c>
      <c r="T129" s="60"/>
    </row>
    <row r="130" spans="1:20" ht="16.5" customHeight="1" x14ac:dyDescent="0.35">
      <c r="A130" s="72" t="str">
        <f>IF(JAN_26!A130="","",JAN_26!A130)</f>
        <v>Glocuse 10%</v>
      </c>
      <c r="B130" s="72" t="str">
        <f>IF(JAN_26!B130="","",JAN_26!B130)</f>
        <v>Item</v>
      </c>
      <c r="C130" s="55">
        <f>IF(JAN_26!C130="","",JAN_26!C130)</f>
        <v>1000</v>
      </c>
      <c r="D130" s="55">
        <f>IF(JAN_26!A130="","",JAN_26!F130)</f>
        <v>10</v>
      </c>
      <c r="E130" s="61"/>
      <c r="F130" s="55">
        <f t="shared" si="11"/>
        <v>10</v>
      </c>
      <c r="G130" s="61"/>
      <c r="H130" s="61"/>
      <c r="I130" s="55">
        <f t="shared" si="12"/>
        <v>0</v>
      </c>
      <c r="J130" s="55" t="str">
        <f t="shared" si="13"/>
        <v/>
      </c>
      <c r="K130" s="55">
        <f t="shared" si="14"/>
        <v>0</v>
      </c>
      <c r="L130" s="55">
        <f t="shared" si="15"/>
        <v>10000</v>
      </c>
      <c r="M130" s="67">
        <f>IF(A130="",0,(IF(ISNUMBER(JAN_26!G130),JAN_26!G130,0)+IF(ISNUMBER(FEB_26!G130),FEB_26!G130,0))/2)</f>
        <v>0</v>
      </c>
      <c r="N130" s="67">
        <f t="shared" si="16"/>
        <v>0</v>
      </c>
      <c r="O130" s="67">
        <f t="shared" si="17"/>
        <v>0</v>
      </c>
      <c r="P130" s="67">
        <f t="shared" si="18"/>
        <v>0</v>
      </c>
      <c r="Q130" s="68" t="str">
        <f t="shared" si="19"/>
        <v/>
      </c>
      <c r="R130" s="69" t="str">
        <f t="shared" si="20"/>
        <v>OVERSTOCK</v>
      </c>
      <c r="S130" s="69" t="str">
        <f t="shared" si="21"/>
        <v>N/A</v>
      </c>
      <c r="T130" s="60"/>
    </row>
    <row r="131" spans="1:20" ht="16.5" customHeight="1" x14ac:dyDescent="0.35">
      <c r="A131" s="71" t="str">
        <f>IF(JAN_26!A131="","",JAN_26!A131)</f>
        <v>Glovessterile size 7.5 (pair)</v>
      </c>
      <c r="B131" s="71" t="str">
        <f>IF(JAN_26!B131="","",JAN_26!B131)</f>
        <v>pair/piece</v>
      </c>
      <c r="C131" s="53">
        <f>IF(JAN_26!C131="","",JAN_26!C131)</f>
        <v>300</v>
      </c>
      <c r="D131" s="53">
        <f>IF(JAN_26!A131="","",JAN_26!F131)</f>
        <v>123</v>
      </c>
      <c r="E131" s="61"/>
      <c r="F131" s="53">
        <f t="shared" ref="F131:F194" si="22">IF(A131="","",D131+IF(ISNUMBER(E131),E131,0)-IF(ISNUMBER(G131),G131,0))</f>
        <v>123</v>
      </c>
      <c r="G131" s="61"/>
      <c r="H131" s="61"/>
      <c r="I131" s="53">
        <f t="shared" ref="I131:I194" si="23">IF(AND(ISNUMBER(G131),ISNUMBER(C131)),G131*C131,0)</f>
        <v>0</v>
      </c>
      <c r="J131" s="53" t="str">
        <f t="shared" ref="J131:J194" si="24">IF(AND(ISNUMBER(G131),ISNUMBER(H131)),H131-I131,"")</f>
        <v/>
      </c>
      <c r="K131" s="53">
        <f t="shared" ref="K131:K194" si="25">IF(OR(A131="",M131=0),0,MAX(O131-F131,0))</f>
        <v>0</v>
      </c>
      <c r="L131" s="53">
        <f t="shared" ref="L131:L194" si="26">IF(AND(ISNUMBER(C131),ISNUMBER(F131)),F131*C131,0)</f>
        <v>36900</v>
      </c>
      <c r="M131" s="64">
        <f>IF(A131="",0,(IF(ISNUMBER(JAN_26!G131),JAN_26!G131,0)+IF(ISNUMBER(FEB_26!G131),FEB_26!G131,0))/2)</f>
        <v>21</v>
      </c>
      <c r="N131" s="64">
        <f t="shared" ref="N131:N194" si="27">IF(M131=0,0,M131*Lead_Time_Months)</f>
        <v>10.5</v>
      </c>
      <c r="O131" s="64">
        <f t="shared" ref="O131:O194" si="28">IF(M131=0,0,M131*Max_Stock_Months)</f>
        <v>63</v>
      </c>
      <c r="P131" s="64">
        <f t="shared" ref="P131:P194" si="29">IF(M131=0,0,M131*Security_Stock_Months)</f>
        <v>21</v>
      </c>
      <c r="Q131" s="65">
        <f t="shared" ref="Q131:Q194" si="30">IF(OR(A131="",M131=0,F131&lt;=0),"",ROUND(F131/M131,1))</f>
        <v>5.9</v>
      </c>
      <c r="R131" s="66" t="str">
        <f t="shared" ref="R131:R194" si="31">IF(A131="","",IF(F131&lt;=0,"STOCKOUT",IF(F131&lt;=P131,"LOW STOCK",IF(F131&gt;O131,"OVERSTOCK","ADEQUATE"))))</f>
        <v>OVERSTOCK</v>
      </c>
      <c r="S131" s="66" t="str">
        <f t="shared" ref="S131:S194" si="32">IF(AND(ISNUMBER(G131),ISNUMBER(H131)),IF(J131&gt;=0,"BALANCED","DEFICIT"),"N/A")</f>
        <v>N/A</v>
      </c>
      <c r="T131" s="60"/>
    </row>
    <row r="132" spans="1:20" ht="16.5" customHeight="1" x14ac:dyDescent="0.35">
      <c r="A132" s="72" t="str">
        <f>IF(JAN_26!A132="","",JAN_26!A132)</f>
        <v>Glovessterile size 8 (pair)</v>
      </c>
      <c r="B132" s="72" t="str">
        <f>IF(JAN_26!B132="","",JAN_26!B132)</f>
        <v>pair/piece</v>
      </c>
      <c r="C132" s="55">
        <f>IF(JAN_26!C132="","",JAN_26!C132)</f>
        <v>300</v>
      </c>
      <c r="D132" s="55">
        <f>IF(JAN_26!A132="","",JAN_26!F132)</f>
        <v>100</v>
      </c>
      <c r="E132" s="61"/>
      <c r="F132" s="55">
        <f t="shared" si="22"/>
        <v>100</v>
      </c>
      <c r="G132" s="61"/>
      <c r="H132" s="61"/>
      <c r="I132" s="55">
        <f t="shared" si="23"/>
        <v>0</v>
      </c>
      <c r="J132" s="55" t="str">
        <f t="shared" si="24"/>
        <v/>
      </c>
      <c r="K132" s="55">
        <f t="shared" si="25"/>
        <v>0</v>
      </c>
      <c r="L132" s="55">
        <f t="shared" si="26"/>
        <v>30000</v>
      </c>
      <c r="M132" s="67">
        <f>IF(A132="",0,(IF(ISNUMBER(JAN_26!G132),JAN_26!G132,0)+IF(ISNUMBER(FEB_26!G132),FEB_26!G132,0))/2)</f>
        <v>0</v>
      </c>
      <c r="N132" s="67">
        <f t="shared" si="27"/>
        <v>0</v>
      </c>
      <c r="O132" s="67">
        <f t="shared" si="28"/>
        <v>0</v>
      </c>
      <c r="P132" s="67">
        <f t="shared" si="29"/>
        <v>0</v>
      </c>
      <c r="Q132" s="68" t="str">
        <f t="shared" si="30"/>
        <v/>
      </c>
      <c r="R132" s="69" t="str">
        <f t="shared" si="31"/>
        <v>OVERSTOCK</v>
      </c>
      <c r="S132" s="69" t="str">
        <f t="shared" si="32"/>
        <v>N/A</v>
      </c>
      <c r="T132" s="60"/>
    </row>
    <row r="133" spans="1:20" ht="16.5" customHeight="1" x14ac:dyDescent="0.35">
      <c r="A133" s="71" t="str">
        <f>IF(JAN_26!A133="","",JAN_26!A133)</f>
        <v>Glucose 5%</v>
      </c>
      <c r="B133" s="71" t="str">
        <f>IF(JAN_26!B133="","",JAN_26!B133)</f>
        <v>Item</v>
      </c>
      <c r="C133" s="53">
        <f>IF(JAN_26!C133="","",JAN_26!C133)</f>
        <v>1000</v>
      </c>
      <c r="D133" s="53">
        <f>IF(JAN_26!A133="","",JAN_26!F133)</f>
        <v>420</v>
      </c>
      <c r="E133" s="61"/>
      <c r="F133" s="53">
        <f t="shared" si="22"/>
        <v>420</v>
      </c>
      <c r="G133" s="61"/>
      <c r="H133" s="61"/>
      <c r="I133" s="53">
        <f t="shared" si="23"/>
        <v>0</v>
      </c>
      <c r="J133" s="53" t="str">
        <f t="shared" si="24"/>
        <v/>
      </c>
      <c r="K133" s="53">
        <f t="shared" si="25"/>
        <v>0</v>
      </c>
      <c r="L133" s="53">
        <f t="shared" si="26"/>
        <v>420000</v>
      </c>
      <c r="M133" s="64">
        <f>IF(A133="",0,(IF(ISNUMBER(JAN_26!G133),JAN_26!G133,0)+IF(ISNUMBER(FEB_26!G133),FEB_26!G133,0))/2)</f>
        <v>0</v>
      </c>
      <c r="N133" s="64">
        <f t="shared" si="27"/>
        <v>0</v>
      </c>
      <c r="O133" s="64">
        <f t="shared" si="28"/>
        <v>0</v>
      </c>
      <c r="P133" s="64">
        <f t="shared" si="29"/>
        <v>0</v>
      </c>
      <c r="Q133" s="65" t="str">
        <f t="shared" si="30"/>
        <v/>
      </c>
      <c r="R133" s="66" t="str">
        <f t="shared" si="31"/>
        <v>OVERSTOCK</v>
      </c>
      <c r="S133" s="66" t="str">
        <f t="shared" si="32"/>
        <v>N/A</v>
      </c>
      <c r="T133" s="60"/>
    </row>
    <row r="134" spans="1:20" ht="16.5" customHeight="1" x14ac:dyDescent="0.35">
      <c r="A134" s="72" t="str">
        <f>IF(JAN_26!A134="","",JAN_26!A134)</f>
        <v>Griseoflovine</v>
      </c>
      <c r="B134" s="72" t="str">
        <f>IF(JAN_26!B134="","",JAN_26!B134)</f>
        <v>tablet</v>
      </c>
      <c r="C134" s="55">
        <f>IF(JAN_26!C134="","",JAN_26!C134)</f>
        <v>50</v>
      </c>
      <c r="D134" s="55">
        <f>IF(JAN_26!A134="","",JAN_26!F134)</f>
        <v>70</v>
      </c>
      <c r="E134" s="61"/>
      <c r="F134" s="55">
        <f t="shared" si="22"/>
        <v>70</v>
      </c>
      <c r="G134" s="61"/>
      <c r="H134" s="61"/>
      <c r="I134" s="55">
        <f t="shared" si="23"/>
        <v>0</v>
      </c>
      <c r="J134" s="55" t="str">
        <f t="shared" si="24"/>
        <v/>
      </c>
      <c r="K134" s="55">
        <f t="shared" si="25"/>
        <v>0</v>
      </c>
      <c r="L134" s="55">
        <f t="shared" si="26"/>
        <v>3500</v>
      </c>
      <c r="M134" s="67">
        <f>IF(A134="",0,(IF(ISNUMBER(JAN_26!G134),JAN_26!G134,0)+IF(ISNUMBER(FEB_26!G134),FEB_26!G134,0))/2)</f>
        <v>15</v>
      </c>
      <c r="N134" s="67">
        <f t="shared" si="27"/>
        <v>7.5</v>
      </c>
      <c r="O134" s="67">
        <f t="shared" si="28"/>
        <v>45</v>
      </c>
      <c r="P134" s="67">
        <f t="shared" si="29"/>
        <v>15</v>
      </c>
      <c r="Q134" s="68">
        <f t="shared" si="30"/>
        <v>4.7</v>
      </c>
      <c r="R134" s="69" t="str">
        <f t="shared" si="31"/>
        <v>OVERSTOCK</v>
      </c>
      <c r="S134" s="69" t="str">
        <f t="shared" si="32"/>
        <v>N/A</v>
      </c>
      <c r="T134" s="60"/>
    </row>
    <row r="135" spans="1:20" ht="16.5" customHeight="1" x14ac:dyDescent="0.35">
      <c r="A135" s="71" t="str">
        <f>IF(JAN_26!A135="","",JAN_26!A135)</f>
        <v>guaze</v>
      </c>
      <c r="B135" s="71" t="str">
        <f>IF(JAN_26!B135="","",JAN_26!B135)</f>
        <v>item</v>
      </c>
      <c r="C135" s="53">
        <f>IF(JAN_26!C135="","",JAN_26!C135)</f>
        <v>100</v>
      </c>
      <c r="D135" s="53">
        <f>IF(JAN_26!A135="","",JAN_26!F135)</f>
        <v>0</v>
      </c>
      <c r="E135" s="61"/>
      <c r="F135" s="53">
        <f t="shared" si="22"/>
        <v>0</v>
      </c>
      <c r="G135" s="61"/>
      <c r="H135" s="61"/>
      <c r="I135" s="53">
        <f t="shared" si="23"/>
        <v>0</v>
      </c>
      <c r="J135" s="53" t="str">
        <f t="shared" si="24"/>
        <v/>
      </c>
      <c r="K135" s="53">
        <f t="shared" si="25"/>
        <v>0</v>
      </c>
      <c r="L135" s="53">
        <f t="shared" si="26"/>
        <v>0</v>
      </c>
      <c r="M135" s="64">
        <f>IF(A135="",0,(IF(ISNUMBER(JAN_26!G135),JAN_26!G135,0)+IF(ISNUMBER(FEB_26!G135),FEB_26!G135,0))/2)</f>
        <v>0</v>
      </c>
      <c r="N135" s="64">
        <f t="shared" si="27"/>
        <v>0</v>
      </c>
      <c r="O135" s="64">
        <f t="shared" si="28"/>
        <v>0</v>
      </c>
      <c r="P135" s="64">
        <f t="shared" si="29"/>
        <v>0</v>
      </c>
      <c r="Q135" s="65" t="str">
        <f t="shared" si="30"/>
        <v/>
      </c>
      <c r="R135" s="66" t="str">
        <f t="shared" si="31"/>
        <v>STOCKOUT</v>
      </c>
      <c r="S135" s="66" t="str">
        <f t="shared" si="32"/>
        <v>N/A</v>
      </c>
      <c r="T135" s="60"/>
    </row>
    <row r="136" spans="1:20" ht="16.5" customHeight="1" x14ac:dyDescent="0.35">
      <c r="A136" s="72" t="str">
        <f>IF(JAN_26!A136="","",JAN_26!A136)</f>
        <v>GYNANFORT</v>
      </c>
      <c r="B136" s="72" t="str">
        <f>IF(JAN_26!B136="","",JAN_26!B136)</f>
        <v>Ovule</v>
      </c>
      <c r="C136" s="55">
        <f>IF(JAN_26!C136="","",JAN_26!C136)</f>
        <v>350</v>
      </c>
      <c r="D136" s="55">
        <f>IF(JAN_26!A136="","",JAN_26!F136)</f>
        <v>0</v>
      </c>
      <c r="E136" s="61"/>
      <c r="F136" s="55">
        <f t="shared" si="22"/>
        <v>0</v>
      </c>
      <c r="G136" s="61"/>
      <c r="H136" s="61"/>
      <c r="I136" s="55">
        <f t="shared" si="23"/>
        <v>0</v>
      </c>
      <c r="J136" s="55" t="str">
        <f t="shared" si="24"/>
        <v/>
      </c>
      <c r="K136" s="55">
        <f t="shared" si="25"/>
        <v>0</v>
      </c>
      <c r="L136" s="55">
        <f t="shared" si="26"/>
        <v>0</v>
      </c>
      <c r="M136" s="67">
        <f>IF(A136="",0,(IF(ISNUMBER(JAN_26!G136),JAN_26!G136,0)+IF(ISNUMBER(FEB_26!G136),FEB_26!G136,0))/2)</f>
        <v>0</v>
      </c>
      <c r="N136" s="67">
        <f t="shared" si="27"/>
        <v>0</v>
      </c>
      <c r="O136" s="67">
        <f t="shared" si="28"/>
        <v>0</v>
      </c>
      <c r="P136" s="67">
        <f t="shared" si="29"/>
        <v>0</v>
      </c>
      <c r="Q136" s="68" t="str">
        <f t="shared" si="30"/>
        <v/>
      </c>
      <c r="R136" s="69" t="str">
        <f t="shared" si="31"/>
        <v>STOCKOUT</v>
      </c>
      <c r="S136" s="69" t="str">
        <f t="shared" si="32"/>
        <v>N/A</v>
      </c>
      <c r="T136" s="60"/>
    </row>
    <row r="137" spans="1:20" ht="16.5" customHeight="1" x14ac:dyDescent="0.35">
      <c r="A137" s="71" t="str">
        <f>IF(JAN_26!A137="","",JAN_26!A137)</f>
        <v>HCT</v>
      </c>
      <c r="B137" s="71" t="str">
        <f>IF(JAN_26!B137="","",JAN_26!B137)</f>
        <v>tablet</v>
      </c>
      <c r="C137" s="53">
        <f>IF(JAN_26!C137="","",JAN_26!C137)</f>
        <v>10</v>
      </c>
      <c r="D137" s="53">
        <f>IF(JAN_26!A137="","",JAN_26!F137)</f>
        <v>1010</v>
      </c>
      <c r="E137" s="61"/>
      <c r="F137" s="53">
        <f t="shared" si="22"/>
        <v>1010</v>
      </c>
      <c r="G137" s="61"/>
      <c r="H137" s="61"/>
      <c r="I137" s="53">
        <f t="shared" si="23"/>
        <v>0</v>
      </c>
      <c r="J137" s="53" t="str">
        <f t="shared" si="24"/>
        <v/>
      </c>
      <c r="K137" s="53">
        <f t="shared" si="25"/>
        <v>0</v>
      </c>
      <c r="L137" s="53">
        <f t="shared" si="26"/>
        <v>10100</v>
      </c>
      <c r="M137" s="64">
        <f>IF(A137="",0,(IF(ISNUMBER(JAN_26!G137),JAN_26!G137,0)+IF(ISNUMBER(FEB_26!G137),FEB_26!G137,0))/2)</f>
        <v>10</v>
      </c>
      <c r="N137" s="64">
        <f t="shared" si="27"/>
        <v>5</v>
      </c>
      <c r="O137" s="64">
        <f t="shared" si="28"/>
        <v>30</v>
      </c>
      <c r="P137" s="64">
        <f t="shared" si="29"/>
        <v>10</v>
      </c>
      <c r="Q137" s="65">
        <f t="shared" si="30"/>
        <v>101</v>
      </c>
      <c r="R137" s="66" t="str">
        <f t="shared" si="31"/>
        <v>OVERSTOCK</v>
      </c>
      <c r="S137" s="66" t="str">
        <f t="shared" si="32"/>
        <v>N/A</v>
      </c>
      <c r="T137" s="60"/>
    </row>
    <row r="138" spans="1:20" ht="16.5" customHeight="1" x14ac:dyDescent="0.35">
      <c r="A138" s="72" t="str">
        <f>IF(JAN_26!A138="","",JAN_26!A138)</f>
        <v>hydrogen peroxide</v>
      </c>
      <c r="B138" s="72" t="str">
        <f>IF(JAN_26!B138="","",JAN_26!B138)</f>
        <v>bottle</v>
      </c>
      <c r="C138" s="55">
        <f>IF(JAN_26!C138="","",JAN_26!C138)</f>
        <v>1500</v>
      </c>
      <c r="D138" s="55">
        <f>IF(JAN_26!A138="","",JAN_26!F138)</f>
        <v>0</v>
      </c>
      <c r="E138" s="61"/>
      <c r="F138" s="55">
        <f t="shared" si="22"/>
        <v>0</v>
      </c>
      <c r="G138" s="61"/>
      <c r="H138" s="61"/>
      <c r="I138" s="55">
        <f t="shared" si="23"/>
        <v>0</v>
      </c>
      <c r="J138" s="55" t="str">
        <f t="shared" si="24"/>
        <v/>
      </c>
      <c r="K138" s="55">
        <f t="shared" si="25"/>
        <v>0</v>
      </c>
      <c r="L138" s="55">
        <f t="shared" si="26"/>
        <v>0</v>
      </c>
      <c r="M138" s="67">
        <f>IF(A138="",0,(IF(ISNUMBER(JAN_26!G138),JAN_26!G138,0)+IF(ISNUMBER(FEB_26!G138),FEB_26!G138,0))/2)</f>
        <v>0</v>
      </c>
      <c r="N138" s="67">
        <f t="shared" si="27"/>
        <v>0</v>
      </c>
      <c r="O138" s="67">
        <f t="shared" si="28"/>
        <v>0</v>
      </c>
      <c r="P138" s="67">
        <f t="shared" si="29"/>
        <v>0</v>
      </c>
      <c r="Q138" s="68" t="str">
        <f t="shared" si="30"/>
        <v/>
      </c>
      <c r="R138" s="69" t="str">
        <f t="shared" si="31"/>
        <v>STOCKOUT</v>
      </c>
      <c r="S138" s="69" t="str">
        <f t="shared" si="32"/>
        <v>N/A</v>
      </c>
      <c r="T138" s="60"/>
    </row>
    <row r="139" spans="1:20" ht="16.5" customHeight="1" x14ac:dyDescent="0.35">
      <c r="A139" s="71" t="str">
        <f>IF(JAN_26!A139="","",JAN_26!A139)</f>
        <v>hyoscine inject</v>
      </c>
      <c r="B139" s="71" t="str">
        <f>IF(JAN_26!B139="","",JAN_26!B139)</f>
        <v>amp</v>
      </c>
      <c r="C139" s="53">
        <f>IF(JAN_26!C139="","",JAN_26!C139)</f>
        <v>400</v>
      </c>
      <c r="D139" s="53">
        <f>IF(JAN_26!A139="","",JAN_26!F139)</f>
        <v>0</v>
      </c>
      <c r="E139" s="61"/>
      <c r="F139" s="53">
        <f t="shared" si="22"/>
        <v>0</v>
      </c>
      <c r="G139" s="61"/>
      <c r="H139" s="61"/>
      <c r="I139" s="53">
        <f t="shared" si="23"/>
        <v>0</v>
      </c>
      <c r="J139" s="53" t="str">
        <f t="shared" si="24"/>
        <v/>
      </c>
      <c r="K139" s="53">
        <f t="shared" si="25"/>
        <v>0</v>
      </c>
      <c r="L139" s="53">
        <f t="shared" si="26"/>
        <v>0</v>
      </c>
      <c r="M139" s="64">
        <f>IF(A139="",0,(IF(ISNUMBER(JAN_26!G139),JAN_26!G139,0)+IF(ISNUMBER(FEB_26!G139),FEB_26!G139,0))/2)</f>
        <v>0</v>
      </c>
      <c r="N139" s="64">
        <f t="shared" si="27"/>
        <v>0</v>
      </c>
      <c r="O139" s="64">
        <f t="shared" si="28"/>
        <v>0</v>
      </c>
      <c r="P139" s="64">
        <f t="shared" si="29"/>
        <v>0</v>
      </c>
      <c r="Q139" s="65" t="str">
        <f t="shared" si="30"/>
        <v/>
      </c>
      <c r="R139" s="66" t="str">
        <f t="shared" si="31"/>
        <v>STOCKOUT</v>
      </c>
      <c r="S139" s="66" t="str">
        <f t="shared" si="32"/>
        <v>N/A</v>
      </c>
      <c r="T139" s="60"/>
    </row>
    <row r="140" spans="1:20" ht="16.5" customHeight="1" x14ac:dyDescent="0.35">
      <c r="A140" s="72" t="str">
        <f>IF(JAN_26!A140="","",JAN_26!A140)</f>
        <v>hyoscine tabs</v>
      </c>
      <c r="B140" s="72" t="str">
        <f>IF(JAN_26!B140="","",JAN_26!B140)</f>
        <v>tablet</v>
      </c>
      <c r="C140" s="55">
        <f>IF(JAN_26!C140="","",JAN_26!C140)</f>
        <v>25</v>
      </c>
      <c r="D140" s="55">
        <f>IF(JAN_26!A140="","",JAN_26!F140)</f>
        <v>0</v>
      </c>
      <c r="E140" s="61"/>
      <c r="F140" s="55">
        <f t="shared" si="22"/>
        <v>0</v>
      </c>
      <c r="G140" s="61"/>
      <c r="H140" s="61"/>
      <c r="I140" s="55">
        <f t="shared" si="23"/>
        <v>0</v>
      </c>
      <c r="J140" s="55" t="str">
        <f t="shared" si="24"/>
        <v/>
      </c>
      <c r="K140" s="55">
        <f t="shared" si="25"/>
        <v>0</v>
      </c>
      <c r="L140" s="55">
        <f t="shared" si="26"/>
        <v>0</v>
      </c>
      <c r="M140" s="67">
        <f>IF(A140="",0,(IF(ISNUMBER(JAN_26!G140),JAN_26!G140,0)+IF(ISNUMBER(FEB_26!G140),FEB_26!G140,0))/2)</f>
        <v>0</v>
      </c>
      <c r="N140" s="67">
        <f t="shared" si="27"/>
        <v>0</v>
      </c>
      <c r="O140" s="67">
        <f t="shared" si="28"/>
        <v>0</v>
      </c>
      <c r="P140" s="67">
        <f t="shared" si="29"/>
        <v>0</v>
      </c>
      <c r="Q140" s="68" t="str">
        <f t="shared" si="30"/>
        <v/>
      </c>
      <c r="R140" s="69" t="str">
        <f t="shared" si="31"/>
        <v>STOCKOUT</v>
      </c>
      <c r="S140" s="69" t="str">
        <f t="shared" si="32"/>
        <v>N/A</v>
      </c>
      <c r="T140" s="60"/>
    </row>
    <row r="141" spans="1:20" ht="16.5" customHeight="1" x14ac:dyDescent="0.35">
      <c r="A141" s="71" t="str">
        <f>IF(JAN_26!A141="","",JAN_26!A141)</f>
        <v>Ibumol (para + ibu) syrup</v>
      </c>
      <c r="B141" s="71" t="str">
        <f>IF(JAN_26!B141="","",JAN_26!B141)</f>
        <v>syrup</v>
      </c>
      <c r="C141" s="53">
        <f>IF(JAN_26!C141="","",JAN_26!C141)</f>
        <v>1500</v>
      </c>
      <c r="D141" s="53">
        <f>IF(JAN_26!A141="","",JAN_26!F141)</f>
        <v>0</v>
      </c>
      <c r="E141" s="61"/>
      <c r="F141" s="53">
        <f t="shared" si="22"/>
        <v>0</v>
      </c>
      <c r="G141" s="61"/>
      <c r="H141" s="61"/>
      <c r="I141" s="53">
        <f t="shared" si="23"/>
        <v>0</v>
      </c>
      <c r="J141" s="53" t="str">
        <f t="shared" si="24"/>
        <v/>
      </c>
      <c r="K141" s="53">
        <f t="shared" si="25"/>
        <v>0</v>
      </c>
      <c r="L141" s="53">
        <f t="shared" si="26"/>
        <v>0</v>
      </c>
      <c r="M141" s="64">
        <f>IF(A141="",0,(IF(ISNUMBER(JAN_26!G141),JAN_26!G141,0)+IF(ISNUMBER(FEB_26!G141),FEB_26!G141,0))/2)</f>
        <v>0</v>
      </c>
      <c r="N141" s="64">
        <f t="shared" si="27"/>
        <v>0</v>
      </c>
      <c r="O141" s="64">
        <f t="shared" si="28"/>
        <v>0</v>
      </c>
      <c r="P141" s="64">
        <f t="shared" si="29"/>
        <v>0</v>
      </c>
      <c r="Q141" s="65" t="str">
        <f t="shared" si="30"/>
        <v/>
      </c>
      <c r="R141" s="66" t="str">
        <f t="shared" si="31"/>
        <v>STOCKOUT</v>
      </c>
      <c r="S141" s="66" t="str">
        <f t="shared" si="32"/>
        <v>N/A</v>
      </c>
      <c r="T141" s="60"/>
    </row>
    <row r="142" spans="1:20" ht="16.5" customHeight="1" x14ac:dyDescent="0.35">
      <c r="A142" s="72" t="str">
        <f>IF(JAN_26!A142="","",JAN_26!A142)</f>
        <v>ibumol (para + ibu) tab</v>
      </c>
      <c r="B142" s="72" t="str">
        <f>IF(JAN_26!B142="","",JAN_26!B142)</f>
        <v>tablet</v>
      </c>
      <c r="C142" s="55">
        <f>IF(JAN_26!C142="","",JAN_26!C142)</f>
        <v>90</v>
      </c>
      <c r="D142" s="55">
        <f>IF(JAN_26!A142="","",JAN_26!F142)</f>
        <v>0</v>
      </c>
      <c r="E142" s="61"/>
      <c r="F142" s="55">
        <f t="shared" si="22"/>
        <v>0</v>
      </c>
      <c r="G142" s="61"/>
      <c r="H142" s="61"/>
      <c r="I142" s="55">
        <f t="shared" si="23"/>
        <v>0</v>
      </c>
      <c r="J142" s="55" t="str">
        <f t="shared" si="24"/>
        <v/>
      </c>
      <c r="K142" s="55">
        <f t="shared" si="25"/>
        <v>0</v>
      </c>
      <c r="L142" s="55">
        <f t="shared" si="26"/>
        <v>0</v>
      </c>
      <c r="M142" s="67">
        <f>IF(A142="",0,(IF(ISNUMBER(JAN_26!G142),JAN_26!G142,0)+IF(ISNUMBER(FEB_26!G142),FEB_26!G142,0))/2)</f>
        <v>0</v>
      </c>
      <c r="N142" s="67">
        <f t="shared" si="27"/>
        <v>0</v>
      </c>
      <c r="O142" s="67">
        <f t="shared" si="28"/>
        <v>0</v>
      </c>
      <c r="P142" s="67">
        <f t="shared" si="29"/>
        <v>0</v>
      </c>
      <c r="Q142" s="68" t="str">
        <f t="shared" si="30"/>
        <v/>
      </c>
      <c r="R142" s="69" t="str">
        <f t="shared" si="31"/>
        <v>STOCKOUT</v>
      </c>
      <c r="S142" s="69" t="str">
        <f t="shared" si="32"/>
        <v>N/A</v>
      </c>
      <c r="T142" s="60"/>
    </row>
    <row r="143" spans="1:20" ht="16.5" customHeight="1" x14ac:dyDescent="0.35">
      <c r="A143" s="71" t="str">
        <f>IF(JAN_26!A143="","",JAN_26!A143)</f>
        <v>Ibuprofen</v>
      </c>
      <c r="B143" s="71" t="str">
        <f>IF(JAN_26!B143="","",JAN_26!B143)</f>
        <v>tablet</v>
      </c>
      <c r="C143" s="53">
        <f>IF(JAN_26!C143="","",JAN_26!C143)</f>
        <v>15</v>
      </c>
      <c r="D143" s="53">
        <f>IF(JAN_26!A143="","",JAN_26!F143)</f>
        <v>880</v>
      </c>
      <c r="E143" s="61"/>
      <c r="F143" s="53">
        <f t="shared" si="22"/>
        <v>880</v>
      </c>
      <c r="G143" s="61"/>
      <c r="H143" s="61"/>
      <c r="I143" s="53">
        <f t="shared" si="23"/>
        <v>0</v>
      </c>
      <c r="J143" s="53" t="str">
        <f t="shared" si="24"/>
        <v/>
      </c>
      <c r="K143" s="53">
        <f t="shared" si="25"/>
        <v>0</v>
      </c>
      <c r="L143" s="53">
        <f t="shared" si="26"/>
        <v>13200</v>
      </c>
      <c r="M143" s="64">
        <f>IF(A143="",0,(IF(ISNUMBER(JAN_26!G143),JAN_26!G143,0)+IF(ISNUMBER(FEB_26!G143),FEB_26!G143,0))/2)</f>
        <v>10</v>
      </c>
      <c r="N143" s="64">
        <f t="shared" si="27"/>
        <v>5</v>
      </c>
      <c r="O143" s="64">
        <f t="shared" si="28"/>
        <v>30</v>
      </c>
      <c r="P143" s="64">
        <f t="shared" si="29"/>
        <v>10</v>
      </c>
      <c r="Q143" s="65">
        <f t="shared" si="30"/>
        <v>88</v>
      </c>
      <c r="R143" s="66" t="str">
        <f t="shared" si="31"/>
        <v>OVERSTOCK</v>
      </c>
      <c r="S143" s="66" t="str">
        <f t="shared" si="32"/>
        <v>N/A</v>
      </c>
      <c r="T143" s="60"/>
    </row>
    <row r="144" spans="1:20" ht="16.5" customHeight="1" x14ac:dyDescent="0.35">
      <c r="A144" s="72" t="str">
        <f>IF(JAN_26!A144="","",JAN_26!A144)</f>
        <v>ibuprofen syrup</v>
      </c>
      <c r="B144" s="72" t="str">
        <f>IF(JAN_26!B144="","",JAN_26!B144)</f>
        <v>bottle</v>
      </c>
      <c r="C144" s="55">
        <f>IF(JAN_26!C144="","",JAN_26!C144)</f>
        <v>1500</v>
      </c>
      <c r="D144" s="55">
        <f>IF(JAN_26!A144="","",JAN_26!F144)</f>
        <v>0</v>
      </c>
      <c r="E144" s="61"/>
      <c r="F144" s="55">
        <f t="shared" si="22"/>
        <v>0</v>
      </c>
      <c r="G144" s="61"/>
      <c r="H144" s="61"/>
      <c r="I144" s="55">
        <f t="shared" si="23"/>
        <v>0</v>
      </c>
      <c r="J144" s="55" t="str">
        <f t="shared" si="24"/>
        <v/>
      </c>
      <c r="K144" s="55">
        <f t="shared" si="25"/>
        <v>0</v>
      </c>
      <c r="L144" s="55">
        <f t="shared" si="26"/>
        <v>0</v>
      </c>
      <c r="M144" s="67">
        <f>IF(A144="",0,(IF(ISNUMBER(JAN_26!G144),JAN_26!G144,0)+IF(ISNUMBER(FEB_26!G144),FEB_26!G144,0))/2)</f>
        <v>0</v>
      </c>
      <c r="N144" s="67">
        <f t="shared" si="27"/>
        <v>0</v>
      </c>
      <c r="O144" s="67">
        <f t="shared" si="28"/>
        <v>0</v>
      </c>
      <c r="P144" s="67">
        <f t="shared" si="29"/>
        <v>0</v>
      </c>
      <c r="Q144" s="68" t="str">
        <f t="shared" si="30"/>
        <v/>
      </c>
      <c r="R144" s="69" t="str">
        <f t="shared" si="31"/>
        <v>STOCKOUT</v>
      </c>
      <c r="S144" s="69" t="str">
        <f t="shared" si="32"/>
        <v>N/A</v>
      </c>
      <c r="T144" s="60"/>
    </row>
    <row r="145" spans="1:20" ht="16.5" customHeight="1" x14ac:dyDescent="0.35">
      <c r="A145" s="71" t="str">
        <f>IF(JAN_26!A145="","",JAN_26!A145)</f>
        <v>iodine</v>
      </c>
      <c r="B145" s="71" t="str">
        <f>IF(JAN_26!B145="","",JAN_26!B145)</f>
        <v>bottle</v>
      </c>
      <c r="C145" s="53">
        <f>IF(JAN_26!C145="","",JAN_26!C145)</f>
        <v>1500</v>
      </c>
      <c r="D145" s="53">
        <f>IF(JAN_26!A145="","",JAN_26!F145)</f>
        <v>0</v>
      </c>
      <c r="E145" s="61"/>
      <c r="F145" s="53">
        <f t="shared" si="22"/>
        <v>0</v>
      </c>
      <c r="G145" s="61"/>
      <c r="H145" s="61"/>
      <c r="I145" s="53">
        <f t="shared" si="23"/>
        <v>0</v>
      </c>
      <c r="J145" s="53" t="str">
        <f t="shared" si="24"/>
        <v/>
      </c>
      <c r="K145" s="53">
        <f t="shared" si="25"/>
        <v>0</v>
      </c>
      <c r="L145" s="53">
        <f t="shared" si="26"/>
        <v>0</v>
      </c>
      <c r="M145" s="64">
        <f>IF(A145="",0,(IF(ISNUMBER(JAN_26!G145),JAN_26!G145,0)+IF(ISNUMBER(FEB_26!G145),FEB_26!G145,0))/2)</f>
        <v>0</v>
      </c>
      <c r="N145" s="64">
        <f t="shared" si="27"/>
        <v>0</v>
      </c>
      <c r="O145" s="64">
        <f t="shared" si="28"/>
        <v>0</v>
      </c>
      <c r="P145" s="64">
        <f t="shared" si="29"/>
        <v>0</v>
      </c>
      <c r="Q145" s="65" t="str">
        <f t="shared" si="30"/>
        <v/>
      </c>
      <c r="R145" s="66" t="str">
        <f t="shared" si="31"/>
        <v>STOCKOUT</v>
      </c>
      <c r="S145" s="66" t="str">
        <f t="shared" si="32"/>
        <v>N/A</v>
      </c>
      <c r="T145" s="60"/>
    </row>
    <row r="146" spans="1:20" ht="16.5" customHeight="1" x14ac:dyDescent="0.35">
      <c r="A146" s="72" t="str">
        <f>IF(JAN_26!A146="","",JAN_26!A146)</f>
        <v>Iron/Folicacid/vit B12 Syrup 200ml</v>
      </c>
      <c r="B146" s="72" t="str">
        <f>IF(JAN_26!B146="","",JAN_26!B146)</f>
        <v>bottle</v>
      </c>
      <c r="C146" s="55">
        <f>IF(JAN_26!C146="","",JAN_26!C146)</f>
        <v>1000</v>
      </c>
      <c r="D146" s="55">
        <f>IF(JAN_26!A146="","",JAN_26!F146)</f>
        <v>17</v>
      </c>
      <c r="E146" s="61"/>
      <c r="F146" s="55">
        <f t="shared" si="22"/>
        <v>17</v>
      </c>
      <c r="G146" s="61"/>
      <c r="H146" s="61"/>
      <c r="I146" s="55">
        <f t="shared" si="23"/>
        <v>0</v>
      </c>
      <c r="J146" s="55" t="str">
        <f t="shared" si="24"/>
        <v/>
      </c>
      <c r="K146" s="55">
        <f t="shared" si="25"/>
        <v>0</v>
      </c>
      <c r="L146" s="55">
        <f t="shared" si="26"/>
        <v>17000</v>
      </c>
      <c r="M146" s="67">
        <f>IF(A146="",0,(IF(ISNUMBER(JAN_26!G146),JAN_26!G146,0)+IF(ISNUMBER(FEB_26!G146),FEB_26!G146,0))/2)</f>
        <v>0.5</v>
      </c>
      <c r="N146" s="67">
        <f t="shared" si="27"/>
        <v>0.25</v>
      </c>
      <c r="O146" s="67">
        <f t="shared" si="28"/>
        <v>1.5</v>
      </c>
      <c r="P146" s="67">
        <f t="shared" si="29"/>
        <v>0.5</v>
      </c>
      <c r="Q146" s="68">
        <f t="shared" si="30"/>
        <v>34</v>
      </c>
      <c r="R146" s="69" t="str">
        <f t="shared" si="31"/>
        <v>OVERSTOCK</v>
      </c>
      <c r="S146" s="69" t="str">
        <f t="shared" si="32"/>
        <v>N/A</v>
      </c>
      <c r="T146" s="60"/>
    </row>
    <row r="147" spans="1:20" ht="16.5" customHeight="1" x14ac:dyDescent="0.35">
      <c r="A147" s="71" t="str">
        <f>IF(JAN_26!A147="","",JAN_26!A147)</f>
        <v>jadelle</v>
      </c>
      <c r="B147" s="71" t="str">
        <f>IF(JAN_26!B147="","",JAN_26!B147)</f>
        <v>item</v>
      </c>
      <c r="C147" s="53">
        <f>IF(JAN_26!C147="","",JAN_26!C147)</f>
        <v>4000</v>
      </c>
      <c r="D147" s="53">
        <f>IF(JAN_26!A147="","",JAN_26!F147)</f>
        <v>0</v>
      </c>
      <c r="E147" s="61"/>
      <c r="F147" s="53">
        <f t="shared" si="22"/>
        <v>0</v>
      </c>
      <c r="G147" s="61"/>
      <c r="H147" s="61"/>
      <c r="I147" s="53">
        <f t="shared" si="23"/>
        <v>0</v>
      </c>
      <c r="J147" s="53" t="str">
        <f t="shared" si="24"/>
        <v/>
      </c>
      <c r="K147" s="53">
        <f t="shared" si="25"/>
        <v>0</v>
      </c>
      <c r="L147" s="53">
        <f t="shared" si="26"/>
        <v>0</v>
      </c>
      <c r="M147" s="64">
        <f>IF(A147="",0,(IF(ISNUMBER(JAN_26!G147),JAN_26!G147,0)+IF(ISNUMBER(FEB_26!G147),FEB_26!G147,0))/2)</f>
        <v>0</v>
      </c>
      <c r="N147" s="64">
        <f t="shared" si="27"/>
        <v>0</v>
      </c>
      <c r="O147" s="64">
        <f t="shared" si="28"/>
        <v>0</v>
      </c>
      <c r="P147" s="64">
        <f t="shared" si="29"/>
        <v>0</v>
      </c>
      <c r="Q147" s="65" t="str">
        <f t="shared" si="30"/>
        <v/>
      </c>
      <c r="R147" s="66" t="str">
        <f t="shared" si="31"/>
        <v>STOCKOUT</v>
      </c>
      <c r="S147" s="66" t="str">
        <f t="shared" si="32"/>
        <v>N/A</v>
      </c>
      <c r="T147" s="60"/>
    </row>
    <row r="148" spans="1:20" ht="16.5" customHeight="1" x14ac:dyDescent="0.35">
      <c r="A148" s="72" t="str">
        <f>IF(JAN_26!A148="","",JAN_26!A148)</f>
        <v>ketamin</v>
      </c>
      <c r="B148" s="72" t="str">
        <f>IF(JAN_26!B148="","",JAN_26!B148)</f>
        <v>vial</v>
      </c>
      <c r="C148" s="55">
        <f>IF(JAN_26!C148="","",JAN_26!C148)</f>
        <v>1000</v>
      </c>
      <c r="D148" s="55">
        <f>IF(JAN_26!A148="","",JAN_26!F148)</f>
        <v>20</v>
      </c>
      <c r="E148" s="61"/>
      <c r="F148" s="55">
        <f t="shared" si="22"/>
        <v>20</v>
      </c>
      <c r="G148" s="61"/>
      <c r="H148" s="61"/>
      <c r="I148" s="55">
        <f t="shared" si="23"/>
        <v>0</v>
      </c>
      <c r="J148" s="55" t="str">
        <f t="shared" si="24"/>
        <v/>
      </c>
      <c r="K148" s="55">
        <f t="shared" si="25"/>
        <v>0</v>
      </c>
      <c r="L148" s="55">
        <f t="shared" si="26"/>
        <v>20000</v>
      </c>
      <c r="M148" s="67">
        <f>IF(A148="",0,(IF(ISNUMBER(JAN_26!G148),JAN_26!G148,0)+IF(ISNUMBER(FEB_26!G148),FEB_26!G148,0))/2)</f>
        <v>0</v>
      </c>
      <c r="N148" s="67">
        <f t="shared" si="27"/>
        <v>0</v>
      </c>
      <c r="O148" s="67">
        <f t="shared" si="28"/>
        <v>0</v>
      </c>
      <c r="P148" s="67">
        <f t="shared" si="29"/>
        <v>0</v>
      </c>
      <c r="Q148" s="68" t="str">
        <f t="shared" si="30"/>
        <v/>
      </c>
      <c r="R148" s="69" t="str">
        <f t="shared" si="31"/>
        <v>OVERSTOCK</v>
      </c>
      <c r="S148" s="69" t="str">
        <f t="shared" si="32"/>
        <v>N/A</v>
      </c>
      <c r="T148" s="60"/>
    </row>
    <row r="149" spans="1:20" ht="16.5" customHeight="1" x14ac:dyDescent="0.35">
      <c r="A149" s="71" t="str">
        <f>IF(JAN_26!A149="","",JAN_26!A149)</f>
        <v>ketoconazole cream</v>
      </c>
      <c r="B149" s="71" t="str">
        <f>IF(JAN_26!B149="","",JAN_26!B149)</f>
        <v>item</v>
      </c>
      <c r="C149" s="53">
        <f>IF(JAN_26!C149="","",JAN_26!C149)</f>
        <v>1000</v>
      </c>
      <c r="D149" s="53">
        <f>IF(JAN_26!A149="","",JAN_26!F149)</f>
        <v>0</v>
      </c>
      <c r="E149" s="61"/>
      <c r="F149" s="53">
        <f t="shared" si="22"/>
        <v>0</v>
      </c>
      <c r="G149" s="61"/>
      <c r="H149" s="61"/>
      <c r="I149" s="53">
        <f t="shared" si="23"/>
        <v>0</v>
      </c>
      <c r="J149" s="53" t="str">
        <f t="shared" si="24"/>
        <v/>
      </c>
      <c r="K149" s="53">
        <f t="shared" si="25"/>
        <v>0</v>
      </c>
      <c r="L149" s="53">
        <f t="shared" si="26"/>
        <v>0</v>
      </c>
      <c r="M149" s="64">
        <f>IF(A149="",0,(IF(ISNUMBER(JAN_26!G149),JAN_26!G149,0)+IF(ISNUMBER(FEB_26!G149),FEB_26!G149,0))/2)</f>
        <v>0</v>
      </c>
      <c r="N149" s="64">
        <f t="shared" si="27"/>
        <v>0</v>
      </c>
      <c r="O149" s="64">
        <f t="shared" si="28"/>
        <v>0</v>
      </c>
      <c r="P149" s="64">
        <f t="shared" si="29"/>
        <v>0</v>
      </c>
      <c r="Q149" s="65" t="str">
        <f t="shared" si="30"/>
        <v/>
      </c>
      <c r="R149" s="66" t="str">
        <f t="shared" si="31"/>
        <v>STOCKOUT</v>
      </c>
      <c r="S149" s="66" t="str">
        <f t="shared" si="32"/>
        <v>N/A</v>
      </c>
      <c r="T149" s="60"/>
    </row>
    <row r="150" spans="1:20" ht="16.5" customHeight="1" x14ac:dyDescent="0.35">
      <c r="A150" s="72" t="str">
        <f>IF(JAN_26!A150="","",JAN_26!A150)</f>
        <v>ketoconazole TABLETS</v>
      </c>
      <c r="B150" s="72" t="str">
        <f>IF(JAN_26!B150="","",JAN_26!B150)</f>
        <v>tablet</v>
      </c>
      <c r="C150" s="55">
        <f>IF(JAN_26!C150="","",JAN_26!C150)</f>
        <v>100</v>
      </c>
      <c r="D150" s="55">
        <f>IF(JAN_26!A150="","",JAN_26!F150)</f>
        <v>0</v>
      </c>
      <c r="E150" s="61"/>
      <c r="F150" s="55">
        <f t="shared" si="22"/>
        <v>0</v>
      </c>
      <c r="G150" s="61"/>
      <c r="H150" s="61"/>
      <c r="I150" s="55">
        <f t="shared" si="23"/>
        <v>0</v>
      </c>
      <c r="J150" s="55" t="str">
        <f t="shared" si="24"/>
        <v/>
      </c>
      <c r="K150" s="55">
        <f t="shared" si="25"/>
        <v>0</v>
      </c>
      <c r="L150" s="55">
        <f t="shared" si="26"/>
        <v>0</v>
      </c>
      <c r="M150" s="67">
        <f>IF(A150="",0,(IF(ISNUMBER(JAN_26!G150),JAN_26!G150,0)+IF(ISNUMBER(FEB_26!G150),FEB_26!G150,0))/2)</f>
        <v>0</v>
      </c>
      <c r="N150" s="67">
        <f t="shared" si="27"/>
        <v>0</v>
      </c>
      <c r="O150" s="67">
        <f t="shared" si="28"/>
        <v>0</v>
      </c>
      <c r="P150" s="67">
        <f t="shared" si="29"/>
        <v>0</v>
      </c>
      <c r="Q150" s="68" t="str">
        <f t="shared" si="30"/>
        <v/>
      </c>
      <c r="R150" s="69" t="str">
        <f t="shared" si="31"/>
        <v>STOCKOUT</v>
      </c>
      <c r="S150" s="69" t="str">
        <f t="shared" si="32"/>
        <v>N/A</v>
      </c>
      <c r="T150" s="60"/>
    </row>
    <row r="151" spans="1:20" ht="16.5" customHeight="1" x14ac:dyDescent="0.35">
      <c r="A151" s="71" t="str">
        <f>IF(JAN_26!A151="","",JAN_26!A151)</f>
        <v>KLIPAL</v>
      </c>
      <c r="B151" s="71" t="str">
        <f>IF(JAN_26!B151="","",JAN_26!B151)</f>
        <v>tablet</v>
      </c>
      <c r="C151" s="53">
        <f>IF(JAN_26!C151="","",JAN_26!C151)</f>
        <v>200</v>
      </c>
      <c r="D151" s="53">
        <f>IF(JAN_26!A151="","",JAN_26!F151)</f>
        <v>0</v>
      </c>
      <c r="E151" s="61"/>
      <c r="F151" s="53">
        <f t="shared" si="22"/>
        <v>0</v>
      </c>
      <c r="G151" s="61"/>
      <c r="H151" s="61"/>
      <c r="I151" s="53">
        <f t="shared" si="23"/>
        <v>0</v>
      </c>
      <c r="J151" s="53" t="str">
        <f t="shared" si="24"/>
        <v/>
      </c>
      <c r="K151" s="53">
        <f t="shared" si="25"/>
        <v>0</v>
      </c>
      <c r="L151" s="53">
        <f t="shared" si="26"/>
        <v>0</v>
      </c>
      <c r="M151" s="64">
        <f>IF(A151="",0,(IF(ISNUMBER(JAN_26!G151),JAN_26!G151,0)+IF(ISNUMBER(FEB_26!G151),FEB_26!G151,0))/2)</f>
        <v>0</v>
      </c>
      <c r="N151" s="64">
        <f t="shared" si="27"/>
        <v>0</v>
      </c>
      <c r="O151" s="64">
        <f t="shared" si="28"/>
        <v>0</v>
      </c>
      <c r="P151" s="64">
        <f t="shared" si="29"/>
        <v>0</v>
      </c>
      <c r="Q151" s="65" t="str">
        <f t="shared" si="30"/>
        <v/>
      </c>
      <c r="R151" s="66" t="str">
        <f t="shared" si="31"/>
        <v>STOCKOUT</v>
      </c>
      <c r="S151" s="66" t="str">
        <f t="shared" si="32"/>
        <v>N/A</v>
      </c>
      <c r="T151" s="60"/>
    </row>
    <row r="152" spans="1:20" ht="16.5" customHeight="1" x14ac:dyDescent="0.35">
      <c r="A152" s="72" t="str">
        <f>IF(JAN_26!A152="","",JAN_26!A152)</f>
        <v>levefloxacine</v>
      </c>
      <c r="B152" s="72" t="str">
        <f>IF(JAN_26!B152="","",JAN_26!B152)</f>
        <v>tabs</v>
      </c>
      <c r="C152" s="55">
        <f>IF(JAN_26!C152="","",JAN_26!C152)</f>
        <v>150</v>
      </c>
      <c r="D152" s="55">
        <f>IF(JAN_26!A152="","",JAN_26!F152)</f>
        <v>0</v>
      </c>
      <c r="E152" s="61"/>
      <c r="F152" s="55">
        <f t="shared" si="22"/>
        <v>0</v>
      </c>
      <c r="G152" s="61"/>
      <c r="H152" s="61"/>
      <c r="I152" s="55">
        <f t="shared" si="23"/>
        <v>0</v>
      </c>
      <c r="J152" s="55" t="str">
        <f t="shared" si="24"/>
        <v/>
      </c>
      <c r="K152" s="55">
        <f t="shared" si="25"/>
        <v>0</v>
      </c>
      <c r="L152" s="55">
        <f t="shared" si="26"/>
        <v>0</v>
      </c>
      <c r="M152" s="67">
        <f>IF(A152="",0,(IF(ISNUMBER(JAN_26!G152),JAN_26!G152,0)+IF(ISNUMBER(FEB_26!G152),FEB_26!G152,0))/2)</f>
        <v>0</v>
      </c>
      <c r="N152" s="67">
        <f t="shared" si="27"/>
        <v>0</v>
      </c>
      <c r="O152" s="67">
        <f t="shared" si="28"/>
        <v>0</v>
      </c>
      <c r="P152" s="67">
        <f t="shared" si="29"/>
        <v>0</v>
      </c>
      <c r="Q152" s="68" t="str">
        <f t="shared" si="30"/>
        <v/>
      </c>
      <c r="R152" s="69" t="str">
        <f t="shared" si="31"/>
        <v>STOCKOUT</v>
      </c>
      <c r="S152" s="69" t="str">
        <f t="shared" si="32"/>
        <v>N/A</v>
      </c>
      <c r="T152" s="60"/>
    </row>
    <row r="153" spans="1:20" ht="16.5" customHeight="1" x14ac:dyDescent="0.35">
      <c r="A153" s="71" t="str">
        <f>IF(JAN_26!A153="","",JAN_26!A153)</f>
        <v>lidocaine</v>
      </c>
      <c r="B153" s="71" t="str">
        <f>IF(JAN_26!B153="","",JAN_26!B153)</f>
        <v>vial</v>
      </c>
      <c r="C153" s="53">
        <f>IF(JAN_26!C153="","",JAN_26!C153)</f>
        <v>1200</v>
      </c>
      <c r="D153" s="53">
        <f>IF(JAN_26!A153="","",JAN_26!F153)</f>
        <v>47</v>
      </c>
      <c r="E153" s="61"/>
      <c r="F153" s="53">
        <f t="shared" si="22"/>
        <v>47</v>
      </c>
      <c r="G153" s="61"/>
      <c r="H153" s="61"/>
      <c r="I153" s="53">
        <f t="shared" si="23"/>
        <v>0</v>
      </c>
      <c r="J153" s="53" t="str">
        <f t="shared" si="24"/>
        <v/>
      </c>
      <c r="K153" s="53">
        <f t="shared" si="25"/>
        <v>0</v>
      </c>
      <c r="L153" s="53">
        <f t="shared" si="26"/>
        <v>56400</v>
      </c>
      <c r="M153" s="64">
        <f>IF(A153="",0,(IF(ISNUMBER(JAN_26!G153),JAN_26!G153,0)+IF(ISNUMBER(FEB_26!G153),FEB_26!G153,0))/2)</f>
        <v>1.5</v>
      </c>
      <c r="N153" s="64">
        <f t="shared" si="27"/>
        <v>0.75</v>
      </c>
      <c r="O153" s="64">
        <f t="shared" si="28"/>
        <v>4.5</v>
      </c>
      <c r="P153" s="64">
        <f t="shared" si="29"/>
        <v>1.5</v>
      </c>
      <c r="Q153" s="65">
        <f t="shared" si="30"/>
        <v>31.3</v>
      </c>
      <c r="R153" s="66" t="str">
        <f t="shared" si="31"/>
        <v>OVERSTOCK</v>
      </c>
      <c r="S153" s="66" t="str">
        <f t="shared" si="32"/>
        <v>N/A</v>
      </c>
      <c r="T153" s="60"/>
    </row>
    <row r="154" spans="1:20" ht="16.5" customHeight="1" x14ac:dyDescent="0.35">
      <c r="A154" s="72" t="str">
        <f>IF(JAN_26!A154="","",JAN_26!A154)</f>
        <v>lidocaine (1%)</v>
      </c>
      <c r="B154" s="72" t="str">
        <f>IF(JAN_26!B154="","",JAN_26!B154)</f>
        <v>inj</v>
      </c>
      <c r="C154" s="55">
        <f>IF(JAN_26!C154="","",JAN_26!C154)</f>
        <v>500</v>
      </c>
      <c r="D154" s="55">
        <f>IF(JAN_26!A154="","",JAN_26!F154)</f>
        <v>0</v>
      </c>
      <c r="E154" s="61"/>
      <c r="F154" s="55">
        <f t="shared" si="22"/>
        <v>0</v>
      </c>
      <c r="G154" s="61"/>
      <c r="H154" s="61"/>
      <c r="I154" s="55">
        <f t="shared" si="23"/>
        <v>0</v>
      </c>
      <c r="J154" s="55" t="str">
        <f t="shared" si="24"/>
        <v/>
      </c>
      <c r="K154" s="55">
        <f t="shared" si="25"/>
        <v>0</v>
      </c>
      <c r="L154" s="55">
        <f t="shared" si="26"/>
        <v>0</v>
      </c>
      <c r="M154" s="67">
        <f>IF(A154="",0,(IF(ISNUMBER(JAN_26!G154),JAN_26!G154,0)+IF(ISNUMBER(FEB_26!G154),FEB_26!G154,0))/2)</f>
        <v>0</v>
      </c>
      <c r="N154" s="67">
        <f t="shared" si="27"/>
        <v>0</v>
      </c>
      <c r="O154" s="67">
        <f t="shared" si="28"/>
        <v>0</v>
      </c>
      <c r="P154" s="67">
        <f t="shared" si="29"/>
        <v>0</v>
      </c>
      <c r="Q154" s="68" t="str">
        <f t="shared" si="30"/>
        <v/>
      </c>
      <c r="R154" s="69" t="str">
        <f t="shared" si="31"/>
        <v>STOCKOUT</v>
      </c>
      <c r="S154" s="69" t="str">
        <f t="shared" si="32"/>
        <v>N/A</v>
      </c>
      <c r="T154" s="60"/>
    </row>
    <row r="155" spans="1:20" ht="16.5" customHeight="1" x14ac:dyDescent="0.35">
      <c r="A155" s="71" t="str">
        <f>IF(JAN_26!A155="","",JAN_26!A155)</f>
        <v>lidocaine + adrenaline</v>
      </c>
      <c r="B155" s="71" t="str">
        <f>IF(JAN_26!B155="","",JAN_26!B155)</f>
        <v>vial</v>
      </c>
      <c r="C155" s="53">
        <f>IF(JAN_26!C155="","",JAN_26!C155)</f>
        <v>1500</v>
      </c>
      <c r="D155" s="53">
        <f>IF(JAN_26!A155="","",JAN_26!F155)</f>
        <v>0</v>
      </c>
      <c r="E155" s="61"/>
      <c r="F155" s="53">
        <f t="shared" si="22"/>
        <v>0</v>
      </c>
      <c r="G155" s="61"/>
      <c r="H155" s="61"/>
      <c r="I155" s="53">
        <f t="shared" si="23"/>
        <v>0</v>
      </c>
      <c r="J155" s="53" t="str">
        <f t="shared" si="24"/>
        <v/>
      </c>
      <c r="K155" s="53">
        <f t="shared" si="25"/>
        <v>0</v>
      </c>
      <c r="L155" s="53">
        <f t="shared" si="26"/>
        <v>0</v>
      </c>
      <c r="M155" s="64">
        <f>IF(A155="",0,(IF(ISNUMBER(JAN_26!G155),JAN_26!G155,0)+IF(ISNUMBER(FEB_26!G155),FEB_26!G155,0))/2)</f>
        <v>0</v>
      </c>
      <c r="N155" s="64">
        <f t="shared" si="27"/>
        <v>0</v>
      </c>
      <c r="O155" s="64">
        <f t="shared" si="28"/>
        <v>0</v>
      </c>
      <c r="P155" s="64">
        <f t="shared" si="29"/>
        <v>0</v>
      </c>
      <c r="Q155" s="65" t="str">
        <f t="shared" si="30"/>
        <v/>
      </c>
      <c r="R155" s="66" t="str">
        <f t="shared" si="31"/>
        <v>STOCKOUT</v>
      </c>
      <c r="S155" s="66" t="str">
        <f t="shared" si="32"/>
        <v>N/A</v>
      </c>
      <c r="T155" s="60"/>
    </row>
    <row r="156" spans="1:20" ht="16.5" customHeight="1" x14ac:dyDescent="0.35">
      <c r="A156" s="72" t="str">
        <f>IF(JAN_26!A156="","",JAN_26!A156)</f>
        <v>Lisinopril 10 mg</v>
      </c>
      <c r="B156" s="72" t="str">
        <f>IF(JAN_26!B156="","",JAN_26!B156)</f>
        <v>tablet</v>
      </c>
      <c r="C156" s="55">
        <f>IF(JAN_26!C156="","",JAN_26!C156)</f>
        <v>300</v>
      </c>
      <c r="D156" s="55">
        <f>IF(JAN_26!A156="","",JAN_26!F156)</f>
        <v>0</v>
      </c>
      <c r="E156" s="61"/>
      <c r="F156" s="55">
        <f t="shared" si="22"/>
        <v>0</v>
      </c>
      <c r="G156" s="61"/>
      <c r="H156" s="61"/>
      <c r="I156" s="55">
        <f t="shared" si="23"/>
        <v>0</v>
      </c>
      <c r="J156" s="55" t="str">
        <f t="shared" si="24"/>
        <v/>
      </c>
      <c r="K156" s="55">
        <f t="shared" si="25"/>
        <v>0</v>
      </c>
      <c r="L156" s="55">
        <f t="shared" si="26"/>
        <v>0</v>
      </c>
      <c r="M156" s="67">
        <f>IF(A156="",0,(IF(ISNUMBER(JAN_26!G156),JAN_26!G156,0)+IF(ISNUMBER(FEB_26!G156),FEB_26!G156,0))/2)</f>
        <v>0</v>
      </c>
      <c r="N156" s="67">
        <f t="shared" si="27"/>
        <v>0</v>
      </c>
      <c r="O156" s="67">
        <f t="shared" si="28"/>
        <v>0</v>
      </c>
      <c r="P156" s="67">
        <f t="shared" si="29"/>
        <v>0</v>
      </c>
      <c r="Q156" s="68" t="str">
        <f t="shared" si="30"/>
        <v/>
      </c>
      <c r="R156" s="69" t="str">
        <f t="shared" si="31"/>
        <v>STOCKOUT</v>
      </c>
      <c r="S156" s="69" t="str">
        <f t="shared" si="32"/>
        <v>N/A</v>
      </c>
      <c r="T156" s="60"/>
    </row>
    <row r="157" spans="1:20" ht="16.5" customHeight="1" x14ac:dyDescent="0.35">
      <c r="A157" s="71" t="str">
        <f>IF(JAN_26!A157="","",JAN_26!A157)</f>
        <v>Lisinoprile 20mg</v>
      </c>
      <c r="B157" s="71" t="str">
        <f>IF(JAN_26!B157="","",JAN_26!B157)</f>
        <v>tablet</v>
      </c>
      <c r="C157" s="53">
        <f>IF(JAN_26!C157="","",JAN_26!C157)</f>
        <v>350</v>
      </c>
      <c r="D157" s="53">
        <f>IF(JAN_26!A157="","",JAN_26!F157)</f>
        <v>0</v>
      </c>
      <c r="E157" s="61"/>
      <c r="F157" s="53">
        <f t="shared" si="22"/>
        <v>0</v>
      </c>
      <c r="G157" s="61"/>
      <c r="H157" s="61"/>
      <c r="I157" s="53">
        <f t="shared" si="23"/>
        <v>0</v>
      </c>
      <c r="J157" s="53" t="str">
        <f t="shared" si="24"/>
        <v/>
      </c>
      <c r="K157" s="53">
        <f t="shared" si="25"/>
        <v>0</v>
      </c>
      <c r="L157" s="53">
        <f t="shared" si="26"/>
        <v>0</v>
      </c>
      <c r="M157" s="64">
        <f>IF(A157="",0,(IF(ISNUMBER(JAN_26!G157),JAN_26!G157,0)+IF(ISNUMBER(FEB_26!G157),FEB_26!G157,0))/2)</f>
        <v>0</v>
      </c>
      <c r="N157" s="64">
        <f t="shared" si="27"/>
        <v>0</v>
      </c>
      <c r="O157" s="64">
        <f t="shared" si="28"/>
        <v>0</v>
      </c>
      <c r="P157" s="64">
        <f t="shared" si="29"/>
        <v>0</v>
      </c>
      <c r="Q157" s="65" t="str">
        <f t="shared" si="30"/>
        <v/>
      </c>
      <c r="R157" s="66" t="str">
        <f t="shared" si="31"/>
        <v>STOCKOUT</v>
      </c>
      <c r="S157" s="66" t="str">
        <f t="shared" si="32"/>
        <v>N/A</v>
      </c>
      <c r="T157" s="60"/>
    </row>
    <row r="158" spans="1:20" ht="16.5" customHeight="1" x14ac:dyDescent="0.35">
      <c r="A158" s="72" t="str">
        <f>IF(JAN_26!A158="","",JAN_26!A158)</f>
        <v>litacod tab</v>
      </c>
      <c r="B158" s="72" t="str">
        <f>IF(JAN_26!B158="","",JAN_26!B158)</f>
        <v>tablet</v>
      </c>
      <c r="C158" s="55">
        <f>IF(JAN_26!C158="","",JAN_26!C158)</f>
        <v>75</v>
      </c>
      <c r="D158" s="55">
        <f>IF(JAN_26!A158="","",JAN_26!F158)</f>
        <v>0</v>
      </c>
      <c r="E158" s="61"/>
      <c r="F158" s="55">
        <f t="shared" si="22"/>
        <v>0</v>
      </c>
      <c r="G158" s="61"/>
      <c r="H158" s="61"/>
      <c r="I158" s="55">
        <f t="shared" si="23"/>
        <v>0</v>
      </c>
      <c r="J158" s="55" t="str">
        <f t="shared" si="24"/>
        <v/>
      </c>
      <c r="K158" s="55">
        <f t="shared" si="25"/>
        <v>0</v>
      </c>
      <c r="L158" s="55">
        <f t="shared" si="26"/>
        <v>0</v>
      </c>
      <c r="M158" s="67">
        <f>IF(A158="",0,(IF(ISNUMBER(JAN_26!G158),JAN_26!G158,0)+IF(ISNUMBER(FEB_26!G158),FEB_26!G158,0))/2)</f>
        <v>0</v>
      </c>
      <c r="N158" s="67">
        <f t="shared" si="27"/>
        <v>0</v>
      </c>
      <c r="O158" s="67">
        <f t="shared" si="28"/>
        <v>0</v>
      </c>
      <c r="P158" s="67">
        <f t="shared" si="29"/>
        <v>0</v>
      </c>
      <c r="Q158" s="68" t="str">
        <f t="shared" si="30"/>
        <v/>
      </c>
      <c r="R158" s="69" t="str">
        <f t="shared" si="31"/>
        <v>STOCKOUT</v>
      </c>
      <c r="S158" s="69" t="str">
        <f t="shared" si="32"/>
        <v>N/A</v>
      </c>
      <c r="T158" s="60"/>
    </row>
    <row r="159" spans="1:20" ht="16.5" customHeight="1" x14ac:dyDescent="0.35">
      <c r="A159" s="71" t="str">
        <f>IF(JAN_26!A159="","",JAN_26!A159)</f>
        <v>litacold sp</v>
      </c>
      <c r="B159" s="71" t="str">
        <f>IF(JAN_26!B159="","",JAN_26!B159)</f>
        <v>bottle</v>
      </c>
      <c r="C159" s="53">
        <f>IF(JAN_26!C159="","",JAN_26!C159)</f>
        <v>1700</v>
      </c>
      <c r="D159" s="53">
        <f>IF(JAN_26!A159="","",JAN_26!F159)</f>
        <v>0</v>
      </c>
      <c r="E159" s="61"/>
      <c r="F159" s="53">
        <f t="shared" si="22"/>
        <v>0</v>
      </c>
      <c r="G159" s="61"/>
      <c r="H159" s="61"/>
      <c r="I159" s="53">
        <f t="shared" si="23"/>
        <v>0</v>
      </c>
      <c r="J159" s="53" t="str">
        <f t="shared" si="24"/>
        <v/>
      </c>
      <c r="K159" s="53">
        <f t="shared" si="25"/>
        <v>0</v>
      </c>
      <c r="L159" s="53">
        <f t="shared" si="26"/>
        <v>0</v>
      </c>
      <c r="M159" s="64">
        <f>IF(A159="",0,(IF(ISNUMBER(JAN_26!G159),JAN_26!G159,0)+IF(ISNUMBER(FEB_26!G159),FEB_26!G159,0))/2)</f>
        <v>0</v>
      </c>
      <c r="N159" s="64">
        <f t="shared" si="27"/>
        <v>0</v>
      </c>
      <c r="O159" s="64">
        <f t="shared" si="28"/>
        <v>0</v>
      </c>
      <c r="P159" s="64">
        <f t="shared" si="29"/>
        <v>0</v>
      </c>
      <c r="Q159" s="65" t="str">
        <f t="shared" si="30"/>
        <v/>
      </c>
      <c r="R159" s="66" t="str">
        <f t="shared" si="31"/>
        <v>STOCKOUT</v>
      </c>
      <c r="S159" s="66" t="str">
        <f t="shared" si="32"/>
        <v>N/A</v>
      </c>
      <c r="T159" s="60"/>
    </row>
    <row r="160" spans="1:20" ht="16.5" customHeight="1" x14ac:dyDescent="0.35">
      <c r="A160" s="72" t="str">
        <f>IF(JAN_26!A160="","",JAN_26!A160)</f>
        <v>LLINS</v>
      </c>
      <c r="B160" s="72" t="str">
        <f>IF(JAN_26!B160="","",JAN_26!B160)</f>
        <v>item</v>
      </c>
      <c r="C160" s="55" t="str">
        <f>IF(JAN_26!C160="","",JAN_26!C160)</f>
        <v/>
      </c>
      <c r="D160" s="55">
        <f>IF(JAN_26!A160="","",JAN_26!F160)</f>
        <v>0</v>
      </c>
      <c r="E160" s="61"/>
      <c r="F160" s="55">
        <f t="shared" si="22"/>
        <v>0</v>
      </c>
      <c r="G160" s="61"/>
      <c r="H160" s="61"/>
      <c r="I160" s="55">
        <f t="shared" si="23"/>
        <v>0</v>
      </c>
      <c r="J160" s="55" t="str">
        <f t="shared" si="24"/>
        <v/>
      </c>
      <c r="K160" s="55">
        <f t="shared" si="25"/>
        <v>0</v>
      </c>
      <c r="L160" s="55">
        <f t="shared" si="26"/>
        <v>0</v>
      </c>
      <c r="M160" s="67">
        <f>IF(A160="",0,(IF(ISNUMBER(JAN_26!G160),JAN_26!G160,0)+IF(ISNUMBER(FEB_26!G160),FEB_26!G160,0))/2)</f>
        <v>0</v>
      </c>
      <c r="N160" s="67">
        <f t="shared" si="27"/>
        <v>0</v>
      </c>
      <c r="O160" s="67">
        <f t="shared" si="28"/>
        <v>0</v>
      </c>
      <c r="P160" s="67">
        <f t="shared" si="29"/>
        <v>0</v>
      </c>
      <c r="Q160" s="68" t="str">
        <f t="shared" si="30"/>
        <v/>
      </c>
      <c r="R160" s="69" t="str">
        <f t="shared" si="31"/>
        <v>STOCKOUT</v>
      </c>
      <c r="S160" s="69" t="str">
        <f t="shared" si="32"/>
        <v>N/A</v>
      </c>
      <c r="T160" s="60"/>
    </row>
    <row r="161" spans="1:20" ht="16.5" customHeight="1" x14ac:dyDescent="0.35">
      <c r="A161" s="71" t="str">
        <f>IF(JAN_26!A161="","",JAN_26!A161)</f>
        <v>Loperamide</v>
      </c>
      <c r="B161" s="71" t="str">
        <f>IF(JAN_26!B161="","",JAN_26!B161)</f>
        <v>tablet</v>
      </c>
      <c r="C161" s="53">
        <f>IF(JAN_26!C161="","",JAN_26!C161)</f>
        <v>50</v>
      </c>
      <c r="D161" s="53">
        <f>IF(JAN_26!A161="","",JAN_26!F161)</f>
        <v>0</v>
      </c>
      <c r="E161" s="61"/>
      <c r="F161" s="53">
        <f t="shared" si="22"/>
        <v>0</v>
      </c>
      <c r="G161" s="61"/>
      <c r="H161" s="61"/>
      <c r="I161" s="53">
        <f t="shared" si="23"/>
        <v>0</v>
      </c>
      <c r="J161" s="53" t="str">
        <f t="shared" si="24"/>
        <v/>
      </c>
      <c r="K161" s="53">
        <f t="shared" si="25"/>
        <v>0</v>
      </c>
      <c r="L161" s="53">
        <f t="shared" si="26"/>
        <v>0</v>
      </c>
      <c r="M161" s="64">
        <f>IF(A161="",0,(IF(ISNUMBER(JAN_26!G161),JAN_26!G161,0)+IF(ISNUMBER(FEB_26!G161),FEB_26!G161,0))/2)</f>
        <v>0</v>
      </c>
      <c r="N161" s="64">
        <f t="shared" si="27"/>
        <v>0</v>
      </c>
      <c r="O161" s="64">
        <f t="shared" si="28"/>
        <v>0</v>
      </c>
      <c r="P161" s="64">
        <f t="shared" si="29"/>
        <v>0</v>
      </c>
      <c r="Q161" s="65" t="str">
        <f t="shared" si="30"/>
        <v/>
      </c>
      <c r="R161" s="66" t="str">
        <f t="shared" si="31"/>
        <v>STOCKOUT</v>
      </c>
      <c r="S161" s="66" t="str">
        <f t="shared" si="32"/>
        <v>N/A</v>
      </c>
      <c r="T161" s="60"/>
    </row>
    <row r="162" spans="1:20" ht="16.5" customHeight="1" x14ac:dyDescent="0.35">
      <c r="A162" s="72" t="str">
        <f>IF(JAN_26!A162="","",JAN_26!A162)</f>
        <v>loratadine</v>
      </c>
      <c r="B162" s="72" t="str">
        <f>IF(JAN_26!B162="","",JAN_26!B162)</f>
        <v>tab</v>
      </c>
      <c r="C162" s="55">
        <f>IF(JAN_26!C162="","",JAN_26!C162)</f>
        <v>250</v>
      </c>
      <c r="D162" s="55">
        <f>IF(JAN_26!A162="","",JAN_26!F162)</f>
        <v>0</v>
      </c>
      <c r="E162" s="61"/>
      <c r="F162" s="55">
        <f t="shared" si="22"/>
        <v>0</v>
      </c>
      <c r="G162" s="61"/>
      <c r="H162" s="61"/>
      <c r="I162" s="55">
        <f t="shared" si="23"/>
        <v>0</v>
      </c>
      <c r="J162" s="55" t="str">
        <f t="shared" si="24"/>
        <v/>
      </c>
      <c r="K162" s="55">
        <f t="shared" si="25"/>
        <v>0</v>
      </c>
      <c r="L162" s="55">
        <f t="shared" si="26"/>
        <v>0</v>
      </c>
      <c r="M162" s="67">
        <f>IF(A162="",0,(IF(ISNUMBER(JAN_26!G162),JAN_26!G162,0)+IF(ISNUMBER(FEB_26!G162),FEB_26!G162,0))/2)</f>
        <v>0</v>
      </c>
      <c r="N162" s="67">
        <f t="shared" si="27"/>
        <v>0</v>
      </c>
      <c r="O162" s="67">
        <f t="shared" si="28"/>
        <v>0</v>
      </c>
      <c r="P162" s="67">
        <f t="shared" si="29"/>
        <v>0</v>
      </c>
      <c r="Q162" s="68" t="str">
        <f t="shared" si="30"/>
        <v/>
      </c>
      <c r="R162" s="69" t="str">
        <f t="shared" si="31"/>
        <v>STOCKOUT</v>
      </c>
      <c r="S162" s="69" t="str">
        <f t="shared" si="32"/>
        <v>N/A</v>
      </c>
      <c r="T162" s="60"/>
    </row>
    <row r="163" spans="1:20" ht="16.5" customHeight="1" x14ac:dyDescent="0.35">
      <c r="A163" s="71" t="str">
        <f>IF(JAN_26!A163="","",JAN_26!A163)</f>
        <v>Loxen inj</v>
      </c>
      <c r="B163" s="71" t="str">
        <f>IF(JAN_26!B163="","",JAN_26!B163)</f>
        <v>amp</v>
      </c>
      <c r="C163" s="53">
        <f>IF(JAN_26!C163="","",JAN_26!C163)</f>
        <v>2000</v>
      </c>
      <c r="D163" s="53">
        <f>IF(JAN_26!A163="","",JAN_26!F163)</f>
        <v>0</v>
      </c>
      <c r="E163" s="61"/>
      <c r="F163" s="53">
        <f t="shared" si="22"/>
        <v>0</v>
      </c>
      <c r="G163" s="61"/>
      <c r="H163" s="61"/>
      <c r="I163" s="53">
        <f t="shared" si="23"/>
        <v>0</v>
      </c>
      <c r="J163" s="53" t="str">
        <f t="shared" si="24"/>
        <v/>
      </c>
      <c r="K163" s="53">
        <f t="shared" si="25"/>
        <v>0</v>
      </c>
      <c r="L163" s="53">
        <f t="shared" si="26"/>
        <v>0</v>
      </c>
      <c r="M163" s="64">
        <f>IF(A163="",0,(IF(ISNUMBER(JAN_26!G163),JAN_26!G163,0)+IF(ISNUMBER(FEB_26!G163),FEB_26!G163,0))/2)</f>
        <v>0</v>
      </c>
      <c r="N163" s="64">
        <f t="shared" si="27"/>
        <v>0</v>
      </c>
      <c r="O163" s="64">
        <f t="shared" si="28"/>
        <v>0</v>
      </c>
      <c r="P163" s="64">
        <f t="shared" si="29"/>
        <v>0</v>
      </c>
      <c r="Q163" s="65" t="str">
        <f t="shared" si="30"/>
        <v/>
      </c>
      <c r="R163" s="66" t="str">
        <f t="shared" si="31"/>
        <v>STOCKOUT</v>
      </c>
      <c r="S163" s="66" t="str">
        <f t="shared" si="32"/>
        <v>N/A</v>
      </c>
      <c r="T163" s="60"/>
    </row>
    <row r="164" spans="1:20" ht="16.5" customHeight="1" x14ac:dyDescent="0.35">
      <c r="A164" s="72" t="str">
        <f>IF(JAN_26!A164="","",JAN_26!A164)</f>
        <v>Maalox</v>
      </c>
      <c r="B164" s="72" t="str">
        <f>IF(JAN_26!B164="","",JAN_26!B164)</f>
        <v>sachet</v>
      </c>
      <c r="C164" s="55">
        <f>IF(JAN_26!C164="","",JAN_26!C164)</f>
        <v>200</v>
      </c>
      <c r="D164" s="55">
        <f>IF(JAN_26!A164="","",JAN_26!F164)</f>
        <v>0</v>
      </c>
      <c r="E164" s="61"/>
      <c r="F164" s="55">
        <f t="shared" si="22"/>
        <v>0</v>
      </c>
      <c r="G164" s="61"/>
      <c r="H164" s="61"/>
      <c r="I164" s="55">
        <f t="shared" si="23"/>
        <v>0</v>
      </c>
      <c r="J164" s="55" t="str">
        <f t="shared" si="24"/>
        <v/>
      </c>
      <c r="K164" s="55">
        <f t="shared" si="25"/>
        <v>0</v>
      </c>
      <c r="L164" s="55">
        <f t="shared" si="26"/>
        <v>0</v>
      </c>
      <c r="M164" s="67">
        <f>IF(A164="",0,(IF(ISNUMBER(JAN_26!G164),JAN_26!G164,0)+IF(ISNUMBER(FEB_26!G164),FEB_26!G164,0))/2)</f>
        <v>0</v>
      </c>
      <c r="N164" s="67">
        <f t="shared" si="27"/>
        <v>0</v>
      </c>
      <c r="O164" s="67">
        <f t="shared" si="28"/>
        <v>0</v>
      </c>
      <c r="P164" s="67">
        <f t="shared" si="29"/>
        <v>0</v>
      </c>
      <c r="Q164" s="68" t="str">
        <f t="shared" si="30"/>
        <v/>
      </c>
      <c r="R164" s="69" t="str">
        <f t="shared" si="31"/>
        <v>STOCKOUT</v>
      </c>
      <c r="S164" s="69" t="str">
        <f t="shared" si="32"/>
        <v>N/A</v>
      </c>
      <c r="T164" s="60"/>
    </row>
    <row r="165" spans="1:20" ht="16.5" customHeight="1" x14ac:dyDescent="0.35">
      <c r="A165" s="71" t="str">
        <f>IF(JAN_26!A165="","",JAN_26!A165)</f>
        <v>Malacure 40/320</v>
      </c>
      <c r="B165" s="71" t="str">
        <f>IF(JAN_26!B165="","",JAN_26!B165)</f>
        <v>box</v>
      </c>
      <c r="C165" s="53">
        <f>IF(JAN_26!C165="","",JAN_26!C165)</f>
        <v>4000</v>
      </c>
      <c r="D165" s="53">
        <f>IF(JAN_26!A165="","",JAN_26!F165)</f>
        <v>0</v>
      </c>
      <c r="E165" s="61"/>
      <c r="F165" s="53">
        <f t="shared" si="22"/>
        <v>0</v>
      </c>
      <c r="G165" s="61"/>
      <c r="H165" s="61"/>
      <c r="I165" s="53">
        <f t="shared" si="23"/>
        <v>0</v>
      </c>
      <c r="J165" s="53" t="str">
        <f t="shared" si="24"/>
        <v/>
      </c>
      <c r="K165" s="53">
        <f t="shared" si="25"/>
        <v>0</v>
      </c>
      <c r="L165" s="53">
        <f t="shared" si="26"/>
        <v>0</v>
      </c>
      <c r="M165" s="64">
        <f>IF(A165="",0,(IF(ISNUMBER(JAN_26!G165),JAN_26!G165,0)+IF(ISNUMBER(FEB_26!G165),FEB_26!G165,0))/2)</f>
        <v>0</v>
      </c>
      <c r="N165" s="64">
        <f t="shared" si="27"/>
        <v>0</v>
      </c>
      <c r="O165" s="64">
        <f t="shared" si="28"/>
        <v>0</v>
      </c>
      <c r="P165" s="64">
        <f t="shared" si="29"/>
        <v>0</v>
      </c>
      <c r="Q165" s="65" t="str">
        <f t="shared" si="30"/>
        <v/>
      </c>
      <c r="R165" s="66" t="str">
        <f t="shared" si="31"/>
        <v>STOCKOUT</v>
      </c>
      <c r="S165" s="66" t="str">
        <f t="shared" si="32"/>
        <v>N/A</v>
      </c>
      <c r="T165" s="60"/>
    </row>
    <row r="166" spans="1:20" ht="16.5" customHeight="1" x14ac:dyDescent="0.35">
      <c r="A166" s="72" t="str">
        <f>IF(JAN_26!A166="","",JAN_26!A166)</f>
        <v>Maxidrol eye drop</v>
      </c>
      <c r="B166" s="72" t="str">
        <f>IF(JAN_26!B166="","",JAN_26!B166)</f>
        <v>bottle</v>
      </c>
      <c r="C166" s="55">
        <f>IF(JAN_26!C166="","",JAN_26!C166)</f>
        <v>1600</v>
      </c>
      <c r="D166" s="55">
        <f>IF(JAN_26!A166="","",JAN_26!F166)</f>
        <v>0</v>
      </c>
      <c r="E166" s="61"/>
      <c r="F166" s="55">
        <f t="shared" si="22"/>
        <v>0</v>
      </c>
      <c r="G166" s="61"/>
      <c r="H166" s="61"/>
      <c r="I166" s="55">
        <f t="shared" si="23"/>
        <v>0</v>
      </c>
      <c r="J166" s="55" t="str">
        <f t="shared" si="24"/>
        <v/>
      </c>
      <c r="K166" s="55">
        <f t="shared" si="25"/>
        <v>0</v>
      </c>
      <c r="L166" s="55">
        <f t="shared" si="26"/>
        <v>0</v>
      </c>
      <c r="M166" s="67">
        <f>IF(A166="",0,(IF(ISNUMBER(JAN_26!G166),JAN_26!G166,0)+IF(ISNUMBER(FEB_26!G166),FEB_26!G166,0))/2)</f>
        <v>0</v>
      </c>
      <c r="N166" s="67">
        <f t="shared" si="27"/>
        <v>0</v>
      </c>
      <c r="O166" s="67">
        <f t="shared" si="28"/>
        <v>0</v>
      </c>
      <c r="P166" s="67">
        <f t="shared" si="29"/>
        <v>0</v>
      </c>
      <c r="Q166" s="68" t="str">
        <f t="shared" si="30"/>
        <v/>
      </c>
      <c r="R166" s="69" t="str">
        <f t="shared" si="31"/>
        <v>STOCKOUT</v>
      </c>
      <c r="S166" s="69" t="str">
        <f t="shared" si="32"/>
        <v>N/A</v>
      </c>
      <c r="T166" s="60"/>
    </row>
    <row r="167" spans="1:20" ht="16.5" customHeight="1" x14ac:dyDescent="0.35">
      <c r="A167" s="71" t="str">
        <f>IF(JAN_26!A167="","",JAN_26!A167)</f>
        <v>Mebendazole</v>
      </c>
      <c r="B167" s="71" t="str">
        <f>IF(JAN_26!B167="","",JAN_26!B167)</f>
        <v>Cards</v>
      </c>
      <c r="C167" s="53">
        <f>IF(JAN_26!C167="","",JAN_26!C167)</f>
        <v>200</v>
      </c>
      <c r="D167" s="53">
        <f>IF(JAN_26!A167="","",JAN_26!F167)</f>
        <v>0</v>
      </c>
      <c r="E167" s="61"/>
      <c r="F167" s="53">
        <f t="shared" si="22"/>
        <v>0</v>
      </c>
      <c r="G167" s="61"/>
      <c r="H167" s="61"/>
      <c r="I167" s="53">
        <f t="shared" si="23"/>
        <v>0</v>
      </c>
      <c r="J167" s="53" t="str">
        <f t="shared" si="24"/>
        <v/>
      </c>
      <c r="K167" s="53">
        <f t="shared" si="25"/>
        <v>0</v>
      </c>
      <c r="L167" s="53">
        <f t="shared" si="26"/>
        <v>0</v>
      </c>
      <c r="M167" s="64">
        <f>IF(A167="",0,(IF(ISNUMBER(JAN_26!G167),JAN_26!G167,0)+IF(ISNUMBER(FEB_26!G167),FEB_26!G167,0))/2)</f>
        <v>0</v>
      </c>
      <c r="N167" s="64">
        <f t="shared" si="27"/>
        <v>0</v>
      </c>
      <c r="O167" s="64">
        <f t="shared" si="28"/>
        <v>0</v>
      </c>
      <c r="P167" s="64">
        <f t="shared" si="29"/>
        <v>0</v>
      </c>
      <c r="Q167" s="65" t="str">
        <f t="shared" si="30"/>
        <v/>
      </c>
      <c r="R167" s="66" t="str">
        <f t="shared" si="31"/>
        <v>STOCKOUT</v>
      </c>
      <c r="S167" s="66" t="str">
        <f t="shared" si="32"/>
        <v>N/A</v>
      </c>
      <c r="T167" s="60"/>
    </row>
    <row r="168" spans="1:20" ht="16.5" customHeight="1" x14ac:dyDescent="0.35">
      <c r="A168" s="72" t="str">
        <f>IF(JAN_26!A168="","",JAN_26!A168)</f>
        <v>Metformin</v>
      </c>
      <c r="B168" s="72" t="str">
        <f>IF(JAN_26!B168="","",JAN_26!B168)</f>
        <v>box</v>
      </c>
      <c r="C168" s="55">
        <f>IF(JAN_26!C168="","",JAN_26!C168)</f>
        <v>30</v>
      </c>
      <c r="D168" s="55">
        <f>IF(JAN_26!A168="","",JAN_26!F168)</f>
        <v>200</v>
      </c>
      <c r="E168" s="61"/>
      <c r="F168" s="55">
        <f t="shared" si="22"/>
        <v>200</v>
      </c>
      <c r="G168" s="61"/>
      <c r="H168" s="61"/>
      <c r="I168" s="55">
        <f t="shared" si="23"/>
        <v>0</v>
      </c>
      <c r="J168" s="55" t="str">
        <f t="shared" si="24"/>
        <v/>
      </c>
      <c r="K168" s="55">
        <f t="shared" si="25"/>
        <v>0</v>
      </c>
      <c r="L168" s="55">
        <f t="shared" si="26"/>
        <v>6000</v>
      </c>
      <c r="M168" s="67">
        <f>IF(A168="",0,(IF(ISNUMBER(JAN_26!G168),JAN_26!G168,0)+IF(ISNUMBER(FEB_26!G168),FEB_26!G168,0))/2)</f>
        <v>0</v>
      </c>
      <c r="N168" s="67">
        <f t="shared" si="27"/>
        <v>0</v>
      </c>
      <c r="O168" s="67">
        <f t="shared" si="28"/>
        <v>0</v>
      </c>
      <c r="P168" s="67">
        <f t="shared" si="29"/>
        <v>0</v>
      </c>
      <c r="Q168" s="68" t="str">
        <f t="shared" si="30"/>
        <v/>
      </c>
      <c r="R168" s="69" t="str">
        <f t="shared" si="31"/>
        <v>OVERSTOCK</v>
      </c>
      <c r="S168" s="69" t="str">
        <f t="shared" si="32"/>
        <v>N/A</v>
      </c>
      <c r="T168" s="60"/>
    </row>
    <row r="169" spans="1:20" ht="16.5" customHeight="1" x14ac:dyDescent="0.35">
      <c r="A169" s="71" t="str">
        <f>IF(JAN_26!A169="","",JAN_26!A169)</f>
        <v>Metro-infusion</v>
      </c>
      <c r="B169" s="71" t="str">
        <f>IF(JAN_26!B169="","",JAN_26!B169)</f>
        <v>item</v>
      </c>
      <c r="C169" s="53">
        <f>IF(JAN_26!C169="","",JAN_26!C169)</f>
        <v>1000</v>
      </c>
      <c r="D169" s="53">
        <f>IF(JAN_26!A169="","",JAN_26!F169)</f>
        <v>23</v>
      </c>
      <c r="E169" s="61"/>
      <c r="F169" s="53">
        <f t="shared" si="22"/>
        <v>23</v>
      </c>
      <c r="G169" s="61"/>
      <c r="H169" s="61"/>
      <c r="I169" s="53">
        <f t="shared" si="23"/>
        <v>0</v>
      </c>
      <c r="J169" s="53" t="str">
        <f t="shared" si="24"/>
        <v/>
      </c>
      <c r="K169" s="53">
        <f t="shared" si="25"/>
        <v>239.5</v>
      </c>
      <c r="L169" s="53">
        <f t="shared" si="26"/>
        <v>23000</v>
      </c>
      <c r="M169" s="64">
        <f>IF(A169="",0,(IF(ISNUMBER(JAN_26!G169),JAN_26!G169,0)+IF(ISNUMBER(FEB_26!G169),FEB_26!G169,0))/2)</f>
        <v>87.5</v>
      </c>
      <c r="N169" s="64">
        <f t="shared" si="27"/>
        <v>43.75</v>
      </c>
      <c r="O169" s="64">
        <f t="shared" si="28"/>
        <v>262.5</v>
      </c>
      <c r="P169" s="64">
        <f t="shared" si="29"/>
        <v>87.5</v>
      </c>
      <c r="Q169" s="65">
        <f t="shared" si="30"/>
        <v>0.3</v>
      </c>
      <c r="R169" s="66" t="str">
        <f t="shared" si="31"/>
        <v>LOW STOCK</v>
      </c>
      <c r="S169" s="66" t="str">
        <f t="shared" si="32"/>
        <v>N/A</v>
      </c>
      <c r="T169" s="60"/>
    </row>
    <row r="170" spans="1:20" ht="16.5" customHeight="1" x14ac:dyDescent="0.35">
      <c r="A170" s="72" t="str">
        <f>IF(JAN_26!A170="","",JAN_26!A170)</f>
        <v>Metro-syrup</v>
      </c>
      <c r="B170" s="72" t="str">
        <f>IF(JAN_26!B170="","",JAN_26!B170)</f>
        <v>bottle</v>
      </c>
      <c r="C170" s="55">
        <f>IF(JAN_26!C170="","",JAN_26!C170)</f>
        <v>1000</v>
      </c>
      <c r="D170" s="55">
        <f>IF(JAN_26!A170="","",JAN_26!F170)</f>
        <v>99</v>
      </c>
      <c r="E170" s="61"/>
      <c r="F170" s="55">
        <f t="shared" si="22"/>
        <v>99</v>
      </c>
      <c r="G170" s="61"/>
      <c r="H170" s="61"/>
      <c r="I170" s="55">
        <f t="shared" si="23"/>
        <v>0</v>
      </c>
      <c r="J170" s="55" t="str">
        <f t="shared" si="24"/>
        <v/>
      </c>
      <c r="K170" s="55">
        <f t="shared" si="25"/>
        <v>0</v>
      </c>
      <c r="L170" s="55">
        <f t="shared" si="26"/>
        <v>99000</v>
      </c>
      <c r="M170" s="67">
        <f>IF(A170="",0,(IF(ISNUMBER(JAN_26!G170),JAN_26!G170,0)+IF(ISNUMBER(FEB_26!G170),FEB_26!G170,0))/2)</f>
        <v>0.5</v>
      </c>
      <c r="N170" s="67">
        <f t="shared" si="27"/>
        <v>0.25</v>
      </c>
      <c r="O170" s="67">
        <f t="shared" si="28"/>
        <v>1.5</v>
      </c>
      <c r="P170" s="67">
        <f t="shared" si="29"/>
        <v>0.5</v>
      </c>
      <c r="Q170" s="68">
        <f t="shared" si="30"/>
        <v>198</v>
      </c>
      <c r="R170" s="69" t="str">
        <f t="shared" si="31"/>
        <v>OVERSTOCK</v>
      </c>
      <c r="S170" s="69" t="str">
        <f t="shared" si="32"/>
        <v>N/A</v>
      </c>
      <c r="T170" s="60"/>
    </row>
    <row r="171" spans="1:20" ht="16.5" customHeight="1" x14ac:dyDescent="0.35">
      <c r="A171" s="71" t="str">
        <f>IF(JAN_26!A171="","",JAN_26!A171)</f>
        <v>Metrochopramide inj</v>
      </c>
      <c r="B171" s="71" t="str">
        <f>IF(JAN_26!B171="","",JAN_26!B171)</f>
        <v>amp</v>
      </c>
      <c r="C171" s="53">
        <f>IF(JAN_26!C171="","",JAN_26!C171)</f>
        <v>500</v>
      </c>
      <c r="D171" s="53">
        <f>IF(JAN_26!A171="","",JAN_26!F171)</f>
        <v>8</v>
      </c>
      <c r="E171" s="61"/>
      <c r="F171" s="53">
        <f t="shared" si="22"/>
        <v>8</v>
      </c>
      <c r="G171" s="61"/>
      <c r="H171" s="61"/>
      <c r="I171" s="53">
        <f t="shared" si="23"/>
        <v>0</v>
      </c>
      <c r="J171" s="53" t="str">
        <f t="shared" si="24"/>
        <v/>
      </c>
      <c r="K171" s="53">
        <f t="shared" si="25"/>
        <v>8.5</v>
      </c>
      <c r="L171" s="53">
        <f t="shared" si="26"/>
        <v>4000</v>
      </c>
      <c r="M171" s="64">
        <f>IF(A171="",0,(IF(ISNUMBER(JAN_26!G171),JAN_26!G171,0)+IF(ISNUMBER(FEB_26!G171),FEB_26!G171,0))/2)</f>
        <v>5.5</v>
      </c>
      <c r="N171" s="64">
        <f t="shared" si="27"/>
        <v>2.75</v>
      </c>
      <c r="O171" s="64">
        <f t="shared" si="28"/>
        <v>16.5</v>
      </c>
      <c r="P171" s="64">
        <f t="shared" si="29"/>
        <v>5.5</v>
      </c>
      <c r="Q171" s="65">
        <f t="shared" si="30"/>
        <v>1.5</v>
      </c>
      <c r="R171" s="66" t="str">
        <f t="shared" si="31"/>
        <v>ADEQUATE</v>
      </c>
      <c r="S171" s="66" t="str">
        <f t="shared" si="32"/>
        <v>N/A</v>
      </c>
      <c r="T171" s="60"/>
    </row>
    <row r="172" spans="1:20" ht="16.5" customHeight="1" x14ac:dyDescent="0.35">
      <c r="A172" s="72" t="str">
        <f>IF(JAN_26!A172="","",JAN_26!A172)</f>
        <v>Metronidazole(250 mg) tabs</v>
      </c>
      <c r="B172" s="72" t="str">
        <f>IF(JAN_26!B172="","",JAN_26!B172)</f>
        <v>tablet</v>
      </c>
      <c r="C172" s="55">
        <f>IF(JAN_26!C172="","",JAN_26!C172)</f>
        <v>15</v>
      </c>
      <c r="D172" s="55">
        <f>IF(JAN_26!A172="","",JAN_26!F172)</f>
        <v>0</v>
      </c>
      <c r="E172" s="61"/>
      <c r="F172" s="55">
        <f t="shared" si="22"/>
        <v>0</v>
      </c>
      <c r="G172" s="61"/>
      <c r="H172" s="61"/>
      <c r="I172" s="55">
        <f t="shared" si="23"/>
        <v>0</v>
      </c>
      <c r="J172" s="55" t="str">
        <f t="shared" si="24"/>
        <v/>
      </c>
      <c r="K172" s="55">
        <f t="shared" si="25"/>
        <v>0</v>
      </c>
      <c r="L172" s="55">
        <f t="shared" si="26"/>
        <v>0</v>
      </c>
      <c r="M172" s="67">
        <f>IF(A172="",0,(IF(ISNUMBER(JAN_26!G172),JAN_26!G172,0)+IF(ISNUMBER(FEB_26!G172),FEB_26!G172,0))/2)</f>
        <v>0</v>
      </c>
      <c r="N172" s="67">
        <f t="shared" si="27"/>
        <v>0</v>
      </c>
      <c r="O172" s="67">
        <f t="shared" si="28"/>
        <v>0</v>
      </c>
      <c r="P172" s="67">
        <f t="shared" si="29"/>
        <v>0</v>
      </c>
      <c r="Q172" s="68" t="str">
        <f t="shared" si="30"/>
        <v/>
      </c>
      <c r="R172" s="69" t="str">
        <f t="shared" si="31"/>
        <v>STOCKOUT</v>
      </c>
      <c r="S172" s="69" t="str">
        <f t="shared" si="32"/>
        <v>N/A</v>
      </c>
      <c r="T172" s="60"/>
    </row>
    <row r="173" spans="1:20" ht="16.5" customHeight="1" x14ac:dyDescent="0.35">
      <c r="A173" s="71" t="str">
        <f>IF(JAN_26!A173="","",JAN_26!A173)</f>
        <v>Metronidazole(500mg) tabs</v>
      </c>
      <c r="B173" s="71" t="str">
        <f>IF(JAN_26!B173="","",JAN_26!B173)</f>
        <v>tablet</v>
      </c>
      <c r="C173" s="53">
        <f>IF(JAN_26!C173="","",JAN_26!C173)</f>
        <v>30</v>
      </c>
      <c r="D173" s="53">
        <f>IF(JAN_26!A173="","",JAN_26!F173)</f>
        <v>0</v>
      </c>
      <c r="E173" s="61"/>
      <c r="F173" s="53">
        <f t="shared" si="22"/>
        <v>0</v>
      </c>
      <c r="G173" s="61"/>
      <c r="H173" s="61"/>
      <c r="I173" s="53">
        <f t="shared" si="23"/>
        <v>0</v>
      </c>
      <c r="J173" s="53" t="str">
        <f t="shared" si="24"/>
        <v/>
      </c>
      <c r="K173" s="53">
        <f t="shared" si="25"/>
        <v>0</v>
      </c>
      <c r="L173" s="53">
        <f t="shared" si="26"/>
        <v>0</v>
      </c>
      <c r="M173" s="64">
        <f>IF(A173="",0,(IF(ISNUMBER(JAN_26!G173),JAN_26!G173,0)+IF(ISNUMBER(FEB_26!G173),FEB_26!G173,0))/2)</f>
        <v>0</v>
      </c>
      <c r="N173" s="64">
        <f t="shared" si="27"/>
        <v>0</v>
      </c>
      <c r="O173" s="64">
        <f t="shared" si="28"/>
        <v>0</v>
      </c>
      <c r="P173" s="64">
        <f t="shared" si="29"/>
        <v>0</v>
      </c>
      <c r="Q173" s="65" t="str">
        <f t="shared" si="30"/>
        <v/>
      </c>
      <c r="R173" s="66" t="str">
        <f t="shared" si="31"/>
        <v>STOCKOUT</v>
      </c>
      <c r="S173" s="66" t="str">
        <f t="shared" si="32"/>
        <v>N/A</v>
      </c>
      <c r="T173" s="60"/>
    </row>
    <row r="174" spans="1:20" ht="16.5" customHeight="1" x14ac:dyDescent="0.35">
      <c r="A174" s="72" t="str">
        <f>IF(JAN_26!A174="","",JAN_26!A174)</f>
        <v>Miconazole</v>
      </c>
      <c r="B174" s="72" t="str">
        <f>IF(JAN_26!B174="","",JAN_26!B174)</f>
        <v>item</v>
      </c>
      <c r="C174" s="55">
        <f>IF(JAN_26!C174="","",JAN_26!C174)</f>
        <v>1000</v>
      </c>
      <c r="D174" s="55">
        <f>IF(JAN_26!A174="","",JAN_26!F174)</f>
        <v>98</v>
      </c>
      <c r="E174" s="61"/>
      <c r="F174" s="55">
        <f t="shared" si="22"/>
        <v>98</v>
      </c>
      <c r="G174" s="61"/>
      <c r="H174" s="61"/>
      <c r="I174" s="55">
        <f t="shared" si="23"/>
        <v>0</v>
      </c>
      <c r="J174" s="55" t="str">
        <f t="shared" si="24"/>
        <v/>
      </c>
      <c r="K174" s="55">
        <f t="shared" si="25"/>
        <v>0</v>
      </c>
      <c r="L174" s="55">
        <f t="shared" si="26"/>
        <v>98000</v>
      </c>
      <c r="M174" s="67">
        <f>IF(A174="",0,(IF(ISNUMBER(JAN_26!G174),JAN_26!G174,0)+IF(ISNUMBER(FEB_26!G174),FEB_26!G174,0))/2)</f>
        <v>0</v>
      </c>
      <c r="N174" s="67">
        <f t="shared" si="27"/>
        <v>0</v>
      </c>
      <c r="O174" s="67">
        <f t="shared" si="28"/>
        <v>0</v>
      </c>
      <c r="P174" s="67">
        <f t="shared" si="29"/>
        <v>0</v>
      </c>
      <c r="Q174" s="68" t="str">
        <f t="shared" si="30"/>
        <v/>
      </c>
      <c r="R174" s="69" t="str">
        <f t="shared" si="31"/>
        <v>OVERSTOCK</v>
      </c>
      <c r="S174" s="69" t="str">
        <f t="shared" si="32"/>
        <v>N/A</v>
      </c>
      <c r="T174" s="60"/>
    </row>
    <row r="175" spans="1:20" ht="16.5" customHeight="1" x14ac:dyDescent="0.35">
      <c r="A175" s="71" t="str">
        <f>IF(JAN_26!A175="","",JAN_26!A175)</f>
        <v>microlut</v>
      </c>
      <c r="B175" s="71" t="str">
        <f>IF(JAN_26!B175="","",JAN_26!B175)</f>
        <v>tab</v>
      </c>
      <c r="C175" s="53" t="str">
        <f>IF(JAN_26!C175="","",JAN_26!C175)</f>
        <v/>
      </c>
      <c r="D175" s="53">
        <f>IF(JAN_26!A175="","",JAN_26!F175)</f>
        <v>0</v>
      </c>
      <c r="E175" s="61"/>
      <c r="F175" s="53">
        <f t="shared" si="22"/>
        <v>0</v>
      </c>
      <c r="G175" s="61"/>
      <c r="H175" s="61"/>
      <c r="I175" s="53">
        <f t="shared" si="23"/>
        <v>0</v>
      </c>
      <c r="J175" s="53" t="str">
        <f t="shared" si="24"/>
        <v/>
      </c>
      <c r="K175" s="53">
        <f t="shared" si="25"/>
        <v>0</v>
      </c>
      <c r="L175" s="53">
        <f t="shared" si="26"/>
        <v>0</v>
      </c>
      <c r="M175" s="64">
        <f>IF(A175="",0,(IF(ISNUMBER(JAN_26!G175),JAN_26!G175,0)+IF(ISNUMBER(FEB_26!G175),FEB_26!G175,0))/2)</f>
        <v>0</v>
      </c>
      <c r="N175" s="64">
        <f t="shared" si="27"/>
        <v>0</v>
      </c>
      <c r="O175" s="64">
        <f t="shared" si="28"/>
        <v>0</v>
      </c>
      <c r="P175" s="64">
        <f t="shared" si="29"/>
        <v>0</v>
      </c>
      <c r="Q175" s="65" t="str">
        <f t="shared" si="30"/>
        <v/>
      </c>
      <c r="R175" s="66" t="str">
        <f t="shared" si="31"/>
        <v>STOCKOUT</v>
      </c>
      <c r="S175" s="66" t="str">
        <f t="shared" si="32"/>
        <v>N/A</v>
      </c>
      <c r="T175" s="60"/>
    </row>
    <row r="176" spans="1:20" ht="16.5" customHeight="1" x14ac:dyDescent="0.35">
      <c r="A176" s="72" t="str">
        <f>IF(JAN_26!A176="","",JAN_26!A176)</f>
        <v>mixtard</v>
      </c>
      <c r="B176" s="72" t="str">
        <f>IF(JAN_26!B176="","",JAN_26!B176)</f>
        <v>amp</v>
      </c>
      <c r="C176" s="55">
        <f>IF(JAN_26!C176="","",JAN_26!C176)</f>
        <v>8500</v>
      </c>
      <c r="D176" s="55">
        <f>IF(JAN_26!A176="","",JAN_26!F176)</f>
        <v>0</v>
      </c>
      <c r="E176" s="61"/>
      <c r="F176" s="55">
        <f t="shared" si="22"/>
        <v>0</v>
      </c>
      <c r="G176" s="61"/>
      <c r="H176" s="61"/>
      <c r="I176" s="55">
        <f t="shared" si="23"/>
        <v>0</v>
      </c>
      <c r="J176" s="55" t="str">
        <f t="shared" si="24"/>
        <v/>
      </c>
      <c r="K176" s="55">
        <f t="shared" si="25"/>
        <v>0</v>
      </c>
      <c r="L176" s="55">
        <f t="shared" si="26"/>
        <v>0</v>
      </c>
      <c r="M176" s="67">
        <f>IF(A176="",0,(IF(ISNUMBER(JAN_26!G176),JAN_26!G176,0)+IF(ISNUMBER(FEB_26!G176),FEB_26!G176,0))/2)</f>
        <v>0</v>
      </c>
      <c r="N176" s="67">
        <f t="shared" si="27"/>
        <v>0</v>
      </c>
      <c r="O176" s="67">
        <f t="shared" si="28"/>
        <v>0</v>
      </c>
      <c r="P176" s="67">
        <f t="shared" si="29"/>
        <v>0</v>
      </c>
      <c r="Q176" s="68" t="str">
        <f t="shared" si="30"/>
        <v/>
      </c>
      <c r="R176" s="69" t="str">
        <f t="shared" si="31"/>
        <v>STOCKOUT</v>
      </c>
      <c r="S176" s="69" t="str">
        <f t="shared" si="32"/>
        <v>N/A</v>
      </c>
      <c r="T176" s="60"/>
    </row>
    <row r="177" spans="1:20" ht="16.5" customHeight="1" x14ac:dyDescent="0.35">
      <c r="A177" s="71" t="str">
        <f>IF(JAN_26!A177="","",JAN_26!A177)</f>
        <v>Multivitamin</v>
      </c>
      <c r="B177" s="71" t="str">
        <f>IF(JAN_26!B177="","",JAN_26!B177)</f>
        <v>tablet</v>
      </c>
      <c r="C177" s="53">
        <f>IF(JAN_26!C177="","",JAN_26!C177)</f>
        <v>15</v>
      </c>
      <c r="D177" s="53">
        <f>IF(JAN_26!A177="","",JAN_26!F177)</f>
        <v>0</v>
      </c>
      <c r="E177" s="61"/>
      <c r="F177" s="53">
        <f t="shared" si="22"/>
        <v>0</v>
      </c>
      <c r="G177" s="61"/>
      <c r="H177" s="61"/>
      <c r="I177" s="53">
        <f t="shared" si="23"/>
        <v>0</v>
      </c>
      <c r="J177" s="53" t="str">
        <f t="shared" si="24"/>
        <v/>
      </c>
      <c r="K177" s="53">
        <f t="shared" si="25"/>
        <v>0</v>
      </c>
      <c r="L177" s="53">
        <f t="shared" si="26"/>
        <v>0</v>
      </c>
      <c r="M177" s="64">
        <f>IF(A177="",0,(IF(ISNUMBER(JAN_26!G177),JAN_26!G177,0)+IF(ISNUMBER(FEB_26!G177),FEB_26!G177,0))/2)</f>
        <v>0</v>
      </c>
      <c r="N177" s="64">
        <f t="shared" si="27"/>
        <v>0</v>
      </c>
      <c r="O177" s="64">
        <f t="shared" si="28"/>
        <v>0</v>
      </c>
      <c r="P177" s="64">
        <f t="shared" si="29"/>
        <v>0</v>
      </c>
      <c r="Q177" s="65" t="str">
        <f t="shared" si="30"/>
        <v/>
      </c>
      <c r="R177" s="66" t="str">
        <f t="shared" si="31"/>
        <v>STOCKOUT</v>
      </c>
      <c r="S177" s="66" t="str">
        <f t="shared" si="32"/>
        <v>N/A</v>
      </c>
      <c r="T177" s="60"/>
    </row>
    <row r="178" spans="1:20" ht="16.5" customHeight="1" x14ac:dyDescent="0.35">
      <c r="A178" s="72" t="str">
        <f>IF(JAN_26!A178="","",JAN_26!A178)</f>
        <v>Multivitamin sp</v>
      </c>
      <c r="B178" s="72" t="str">
        <f>IF(JAN_26!B178="","",JAN_26!B178)</f>
        <v>bottle</v>
      </c>
      <c r="C178" s="55">
        <f>IF(JAN_26!C178="","",JAN_26!C178)</f>
        <v>1000</v>
      </c>
      <c r="D178" s="55">
        <f>IF(JAN_26!A178="","",JAN_26!F178)</f>
        <v>0</v>
      </c>
      <c r="E178" s="61"/>
      <c r="F178" s="55">
        <f t="shared" si="22"/>
        <v>0</v>
      </c>
      <c r="G178" s="61"/>
      <c r="H178" s="61"/>
      <c r="I178" s="55">
        <f t="shared" si="23"/>
        <v>0</v>
      </c>
      <c r="J178" s="55" t="str">
        <f t="shared" si="24"/>
        <v/>
      </c>
      <c r="K178" s="55">
        <f t="shared" si="25"/>
        <v>0</v>
      </c>
      <c r="L178" s="55">
        <f t="shared" si="26"/>
        <v>0</v>
      </c>
      <c r="M178" s="67">
        <f>IF(A178="",0,(IF(ISNUMBER(JAN_26!G178),JAN_26!G178,0)+IF(ISNUMBER(FEB_26!G178),FEB_26!G178,0))/2)</f>
        <v>0</v>
      </c>
      <c r="N178" s="67">
        <f t="shared" si="27"/>
        <v>0</v>
      </c>
      <c r="O178" s="67">
        <f t="shared" si="28"/>
        <v>0</v>
      </c>
      <c r="P178" s="67">
        <f t="shared" si="29"/>
        <v>0</v>
      </c>
      <c r="Q178" s="68" t="str">
        <f t="shared" si="30"/>
        <v/>
      </c>
      <c r="R178" s="69" t="str">
        <f t="shared" si="31"/>
        <v>STOCKOUT</v>
      </c>
      <c r="S178" s="69" t="str">
        <f t="shared" si="32"/>
        <v>N/A</v>
      </c>
      <c r="T178" s="60"/>
    </row>
    <row r="179" spans="1:20" ht="16.5" customHeight="1" x14ac:dyDescent="0.35">
      <c r="A179" s="71" t="str">
        <f>IF(JAN_26!A179="","",JAN_26!A179)</f>
        <v>NEOMDEX</v>
      </c>
      <c r="B179" s="71" t="str">
        <f>IF(JAN_26!B179="","",JAN_26!B179)</f>
        <v>item</v>
      </c>
      <c r="C179" s="53">
        <f>IF(JAN_26!C179="","",JAN_26!C179)</f>
        <v>1000</v>
      </c>
      <c r="D179" s="53">
        <f>IF(JAN_26!A179="","",JAN_26!F179)</f>
        <v>0</v>
      </c>
      <c r="E179" s="61"/>
      <c r="F179" s="53">
        <f t="shared" si="22"/>
        <v>0</v>
      </c>
      <c r="G179" s="61"/>
      <c r="H179" s="61"/>
      <c r="I179" s="53">
        <f t="shared" si="23"/>
        <v>0</v>
      </c>
      <c r="J179" s="53" t="str">
        <f t="shared" si="24"/>
        <v/>
      </c>
      <c r="K179" s="53">
        <f t="shared" si="25"/>
        <v>0</v>
      </c>
      <c r="L179" s="53">
        <f t="shared" si="26"/>
        <v>0</v>
      </c>
      <c r="M179" s="64">
        <f>IF(A179="",0,(IF(ISNUMBER(JAN_26!G179),JAN_26!G179,0)+IF(ISNUMBER(FEB_26!G179),FEB_26!G179,0))/2)</f>
        <v>0</v>
      </c>
      <c r="N179" s="64">
        <f t="shared" si="27"/>
        <v>0</v>
      </c>
      <c r="O179" s="64">
        <f t="shared" si="28"/>
        <v>0</v>
      </c>
      <c r="P179" s="64">
        <f t="shared" si="29"/>
        <v>0</v>
      </c>
      <c r="Q179" s="65" t="str">
        <f t="shared" si="30"/>
        <v/>
      </c>
      <c r="R179" s="66" t="str">
        <f t="shared" si="31"/>
        <v>STOCKOUT</v>
      </c>
      <c r="S179" s="66" t="str">
        <f t="shared" si="32"/>
        <v>N/A</v>
      </c>
      <c r="T179" s="60"/>
    </row>
    <row r="180" spans="1:20" ht="16.5" customHeight="1" x14ac:dyDescent="0.35">
      <c r="A180" s="72" t="str">
        <f>IF(JAN_26!A180="","",JAN_26!A180)</f>
        <v>neomycin</v>
      </c>
      <c r="B180" s="72" t="str">
        <f>IF(JAN_26!B180="","",JAN_26!B180)</f>
        <v>packet</v>
      </c>
      <c r="C180" s="55">
        <f>IF(JAN_26!C180="","",JAN_26!C180)</f>
        <v>1000</v>
      </c>
      <c r="D180" s="55">
        <f>IF(JAN_26!A180="","",JAN_26!F180)</f>
        <v>100</v>
      </c>
      <c r="E180" s="61"/>
      <c r="F180" s="55">
        <f t="shared" si="22"/>
        <v>100</v>
      </c>
      <c r="G180" s="61"/>
      <c r="H180" s="61"/>
      <c r="I180" s="55">
        <f t="shared" si="23"/>
        <v>0</v>
      </c>
      <c r="J180" s="55" t="str">
        <f t="shared" si="24"/>
        <v/>
      </c>
      <c r="K180" s="55">
        <f t="shared" si="25"/>
        <v>0</v>
      </c>
      <c r="L180" s="55">
        <f t="shared" si="26"/>
        <v>100000</v>
      </c>
      <c r="M180" s="67">
        <f>IF(A180="",0,(IF(ISNUMBER(JAN_26!G180),JAN_26!G180,0)+IF(ISNUMBER(FEB_26!G180),FEB_26!G180,0))/2)</f>
        <v>0</v>
      </c>
      <c r="N180" s="67">
        <f t="shared" si="27"/>
        <v>0</v>
      </c>
      <c r="O180" s="67">
        <f t="shared" si="28"/>
        <v>0</v>
      </c>
      <c r="P180" s="67">
        <f t="shared" si="29"/>
        <v>0</v>
      </c>
      <c r="Q180" s="68" t="str">
        <f t="shared" si="30"/>
        <v/>
      </c>
      <c r="R180" s="69" t="str">
        <f t="shared" si="31"/>
        <v>OVERSTOCK</v>
      </c>
      <c r="S180" s="69" t="str">
        <f t="shared" si="32"/>
        <v>N/A</v>
      </c>
      <c r="T180" s="60"/>
    </row>
    <row r="181" spans="1:20" ht="16.5" customHeight="1" x14ac:dyDescent="0.35">
      <c r="A181" s="71" t="str">
        <f>IF(JAN_26!A181="","",JAN_26!A181)</f>
        <v>neoskin</v>
      </c>
      <c r="B181" s="71" t="str">
        <f>IF(JAN_26!B181="","",JAN_26!B181)</f>
        <v>item</v>
      </c>
      <c r="C181" s="53">
        <f>IF(JAN_26!C181="","",JAN_26!C181)</f>
        <v>1500</v>
      </c>
      <c r="D181" s="53">
        <f>IF(JAN_26!A181="","",JAN_26!F181)</f>
        <v>0</v>
      </c>
      <c r="E181" s="61"/>
      <c r="F181" s="53">
        <f t="shared" si="22"/>
        <v>0</v>
      </c>
      <c r="G181" s="61"/>
      <c r="H181" s="61"/>
      <c r="I181" s="53">
        <f t="shared" si="23"/>
        <v>0</v>
      </c>
      <c r="J181" s="53" t="str">
        <f t="shared" si="24"/>
        <v/>
      </c>
      <c r="K181" s="53">
        <f t="shared" si="25"/>
        <v>0</v>
      </c>
      <c r="L181" s="53">
        <f t="shared" si="26"/>
        <v>0</v>
      </c>
      <c r="M181" s="64">
        <f>IF(A181="",0,(IF(ISNUMBER(JAN_26!G181),JAN_26!G181,0)+IF(ISNUMBER(FEB_26!G181),FEB_26!G181,0))/2)</f>
        <v>0</v>
      </c>
      <c r="N181" s="64">
        <f t="shared" si="27"/>
        <v>0</v>
      </c>
      <c r="O181" s="64">
        <f t="shared" si="28"/>
        <v>0</v>
      </c>
      <c r="P181" s="64">
        <f t="shared" si="29"/>
        <v>0</v>
      </c>
      <c r="Q181" s="65" t="str">
        <f t="shared" si="30"/>
        <v/>
      </c>
      <c r="R181" s="66" t="str">
        <f t="shared" si="31"/>
        <v>STOCKOUT</v>
      </c>
      <c r="S181" s="66" t="str">
        <f t="shared" si="32"/>
        <v>N/A</v>
      </c>
      <c r="T181" s="60"/>
    </row>
    <row r="182" spans="1:20" ht="16.5" customHeight="1" x14ac:dyDescent="0.35">
      <c r="A182" s="72" t="str">
        <f>IF(JAN_26!A182="","",JAN_26!A182)</f>
        <v>Nifedipine 10mg tabs</v>
      </c>
      <c r="B182" s="72" t="str">
        <f>IF(JAN_26!B182="","",JAN_26!B182)</f>
        <v>tabs</v>
      </c>
      <c r="C182" s="55">
        <f>IF(JAN_26!C182="","",JAN_26!C182)</f>
        <v>10</v>
      </c>
      <c r="D182" s="55">
        <f>IF(JAN_26!A182="","",JAN_26!F182)</f>
        <v>192</v>
      </c>
      <c r="E182" s="61"/>
      <c r="F182" s="55">
        <f t="shared" si="22"/>
        <v>192</v>
      </c>
      <c r="G182" s="61"/>
      <c r="H182" s="61"/>
      <c r="I182" s="55">
        <f t="shared" si="23"/>
        <v>0</v>
      </c>
      <c r="J182" s="55" t="str">
        <f t="shared" si="24"/>
        <v/>
      </c>
      <c r="K182" s="55">
        <f t="shared" si="25"/>
        <v>0</v>
      </c>
      <c r="L182" s="55">
        <f t="shared" si="26"/>
        <v>1920</v>
      </c>
      <c r="M182" s="67">
        <f>IF(A182="",0,(IF(ISNUMBER(JAN_26!G182),JAN_26!G182,0)+IF(ISNUMBER(FEB_26!G182),FEB_26!G182,0))/2)</f>
        <v>4</v>
      </c>
      <c r="N182" s="67">
        <f t="shared" si="27"/>
        <v>2</v>
      </c>
      <c r="O182" s="67">
        <f t="shared" si="28"/>
        <v>12</v>
      </c>
      <c r="P182" s="67">
        <f t="shared" si="29"/>
        <v>4</v>
      </c>
      <c r="Q182" s="68">
        <f t="shared" si="30"/>
        <v>48</v>
      </c>
      <c r="R182" s="69" t="str">
        <f t="shared" si="31"/>
        <v>OVERSTOCK</v>
      </c>
      <c r="S182" s="69" t="str">
        <f t="shared" si="32"/>
        <v>N/A</v>
      </c>
      <c r="T182" s="60"/>
    </row>
    <row r="183" spans="1:20" ht="16.5" customHeight="1" x14ac:dyDescent="0.35">
      <c r="A183" s="71" t="str">
        <f>IF(JAN_26!A183="","",JAN_26!A183)</f>
        <v>Nifidipine 20mg</v>
      </c>
      <c r="B183" s="71" t="str">
        <f>IF(JAN_26!B183="","",JAN_26!B183)</f>
        <v>tab</v>
      </c>
      <c r="C183" s="53">
        <f>IF(JAN_26!C183="","",JAN_26!C183)</f>
        <v>20</v>
      </c>
      <c r="D183" s="53">
        <f>IF(JAN_26!A183="","",JAN_26!F183)</f>
        <v>790</v>
      </c>
      <c r="E183" s="61"/>
      <c r="F183" s="53">
        <f t="shared" si="22"/>
        <v>790</v>
      </c>
      <c r="G183" s="61"/>
      <c r="H183" s="61"/>
      <c r="I183" s="53">
        <f t="shared" si="23"/>
        <v>0</v>
      </c>
      <c r="J183" s="53" t="str">
        <f t="shared" si="24"/>
        <v/>
      </c>
      <c r="K183" s="53">
        <f t="shared" si="25"/>
        <v>0</v>
      </c>
      <c r="L183" s="53">
        <f t="shared" si="26"/>
        <v>15800</v>
      </c>
      <c r="M183" s="64">
        <f>IF(A183="",0,(IF(ISNUMBER(JAN_26!G183),JAN_26!G183,0)+IF(ISNUMBER(FEB_26!G183),FEB_26!G183,0))/2)</f>
        <v>40</v>
      </c>
      <c r="N183" s="64">
        <f t="shared" si="27"/>
        <v>20</v>
      </c>
      <c r="O183" s="64">
        <f t="shared" si="28"/>
        <v>120</v>
      </c>
      <c r="P183" s="64">
        <f t="shared" si="29"/>
        <v>40</v>
      </c>
      <c r="Q183" s="65">
        <f t="shared" si="30"/>
        <v>19.8</v>
      </c>
      <c r="R183" s="66" t="str">
        <f t="shared" si="31"/>
        <v>OVERSTOCK</v>
      </c>
      <c r="S183" s="66" t="str">
        <f t="shared" si="32"/>
        <v>N/A</v>
      </c>
      <c r="T183" s="60"/>
    </row>
    <row r="184" spans="1:20" ht="16.5" customHeight="1" x14ac:dyDescent="0.35">
      <c r="A184" s="72" t="str">
        <f>IF(JAN_26!A184="","",JAN_26!A184)</f>
        <v>Nifluril capsules</v>
      </c>
      <c r="B184" s="72" t="str">
        <f>IF(JAN_26!B184="","",JAN_26!B184)</f>
        <v>packet</v>
      </c>
      <c r="C184" s="55">
        <f>IF(JAN_26!C184="","",JAN_26!C184)</f>
        <v>2000</v>
      </c>
      <c r="D184" s="55">
        <f>IF(JAN_26!A184="","",JAN_26!F184)</f>
        <v>0</v>
      </c>
      <c r="E184" s="61"/>
      <c r="F184" s="55">
        <f t="shared" si="22"/>
        <v>0</v>
      </c>
      <c r="G184" s="61"/>
      <c r="H184" s="61"/>
      <c r="I184" s="55">
        <f t="shared" si="23"/>
        <v>0</v>
      </c>
      <c r="J184" s="55" t="str">
        <f t="shared" si="24"/>
        <v/>
      </c>
      <c r="K184" s="55">
        <f t="shared" si="25"/>
        <v>0</v>
      </c>
      <c r="L184" s="55">
        <f t="shared" si="26"/>
        <v>0</v>
      </c>
      <c r="M184" s="67">
        <f>IF(A184="",0,(IF(ISNUMBER(JAN_26!G184),JAN_26!G184,0)+IF(ISNUMBER(FEB_26!G184),FEB_26!G184,0))/2)</f>
        <v>0</v>
      </c>
      <c r="N184" s="67">
        <f t="shared" si="27"/>
        <v>0</v>
      </c>
      <c r="O184" s="67">
        <f t="shared" si="28"/>
        <v>0</v>
      </c>
      <c r="P184" s="67">
        <f t="shared" si="29"/>
        <v>0</v>
      </c>
      <c r="Q184" s="68" t="str">
        <f t="shared" si="30"/>
        <v/>
      </c>
      <c r="R184" s="69" t="str">
        <f t="shared" si="31"/>
        <v>STOCKOUT</v>
      </c>
      <c r="S184" s="69" t="str">
        <f t="shared" si="32"/>
        <v>N/A</v>
      </c>
      <c r="T184" s="60"/>
    </row>
    <row r="185" spans="1:20" ht="16.5" customHeight="1" x14ac:dyDescent="0.35">
      <c r="A185" s="71" t="str">
        <f>IF(JAN_26!A185="","",JAN_26!A185)</f>
        <v>Norbactin</v>
      </c>
      <c r="B185" s="71" t="str">
        <f>IF(JAN_26!B185="","",JAN_26!B185)</f>
        <v>tablet</v>
      </c>
      <c r="C185" s="53">
        <f>IF(JAN_26!C185="","",JAN_26!C185)</f>
        <v>150</v>
      </c>
      <c r="D185" s="53">
        <f>IF(JAN_26!A185="","",JAN_26!F185)</f>
        <v>0</v>
      </c>
      <c r="E185" s="61"/>
      <c r="F185" s="53">
        <f t="shared" si="22"/>
        <v>0</v>
      </c>
      <c r="G185" s="61"/>
      <c r="H185" s="61"/>
      <c r="I185" s="53">
        <f t="shared" si="23"/>
        <v>0</v>
      </c>
      <c r="J185" s="53" t="str">
        <f t="shared" si="24"/>
        <v/>
      </c>
      <c r="K185" s="53">
        <f t="shared" si="25"/>
        <v>0</v>
      </c>
      <c r="L185" s="53">
        <f t="shared" si="26"/>
        <v>0</v>
      </c>
      <c r="M185" s="64">
        <f>IF(A185="",0,(IF(ISNUMBER(JAN_26!G185),JAN_26!G185,0)+IF(ISNUMBER(FEB_26!G185),FEB_26!G185,0))/2)</f>
        <v>0</v>
      </c>
      <c r="N185" s="64">
        <f t="shared" si="27"/>
        <v>0</v>
      </c>
      <c r="O185" s="64">
        <f t="shared" si="28"/>
        <v>0</v>
      </c>
      <c r="P185" s="64">
        <f t="shared" si="29"/>
        <v>0</v>
      </c>
      <c r="Q185" s="65" t="str">
        <f t="shared" si="30"/>
        <v/>
      </c>
      <c r="R185" s="66" t="str">
        <f t="shared" si="31"/>
        <v>STOCKOUT</v>
      </c>
      <c r="S185" s="66" t="str">
        <f t="shared" si="32"/>
        <v>N/A</v>
      </c>
      <c r="T185" s="60"/>
    </row>
    <row r="186" spans="1:20" ht="16.5" customHeight="1" x14ac:dyDescent="0.35">
      <c r="A186" s="72" t="str">
        <f>IF(JAN_26!A186="","",JAN_26!A186)</f>
        <v>Normal saline</v>
      </c>
      <c r="B186" s="72" t="str">
        <f>IF(JAN_26!B186="","",JAN_26!B186)</f>
        <v>Item</v>
      </c>
      <c r="C186" s="55">
        <f>IF(JAN_26!C186="","",JAN_26!C186)</f>
        <v>1000</v>
      </c>
      <c r="D186" s="55">
        <f>IF(JAN_26!A186="","",JAN_26!F186)</f>
        <v>0</v>
      </c>
      <c r="E186" s="61"/>
      <c r="F186" s="55">
        <f t="shared" si="22"/>
        <v>0</v>
      </c>
      <c r="G186" s="61"/>
      <c r="H186" s="61"/>
      <c r="I186" s="55">
        <f t="shared" si="23"/>
        <v>0</v>
      </c>
      <c r="J186" s="55" t="str">
        <f t="shared" si="24"/>
        <v/>
      </c>
      <c r="K186" s="55">
        <f t="shared" si="25"/>
        <v>0</v>
      </c>
      <c r="L186" s="55">
        <f t="shared" si="26"/>
        <v>0</v>
      </c>
      <c r="M186" s="67">
        <f>IF(A186="",0,(IF(ISNUMBER(JAN_26!G186),JAN_26!G186,0)+IF(ISNUMBER(FEB_26!G186),FEB_26!G186,0))/2)</f>
        <v>0</v>
      </c>
      <c r="N186" s="67">
        <f t="shared" si="27"/>
        <v>0</v>
      </c>
      <c r="O186" s="67">
        <f t="shared" si="28"/>
        <v>0</v>
      </c>
      <c r="P186" s="67">
        <f t="shared" si="29"/>
        <v>0</v>
      </c>
      <c r="Q186" s="68" t="str">
        <f t="shared" si="30"/>
        <v/>
      </c>
      <c r="R186" s="69" t="str">
        <f t="shared" si="31"/>
        <v>STOCKOUT</v>
      </c>
      <c r="S186" s="69" t="str">
        <f t="shared" si="32"/>
        <v>N/A</v>
      </c>
      <c r="T186" s="60"/>
    </row>
    <row r="187" spans="1:20" ht="16.5" customHeight="1" x14ac:dyDescent="0.35">
      <c r="A187" s="71" t="str">
        <f>IF(JAN_26!A187="","",JAN_26!A187)</f>
        <v>nortz</v>
      </c>
      <c r="B187" s="71" t="str">
        <f>IF(JAN_26!B187="","",JAN_26!B187)</f>
        <v>tab</v>
      </c>
      <c r="C187" s="53">
        <f>IF(JAN_26!C187="","",JAN_26!C187)</f>
        <v>150</v>
      </c>
      <c r="D187" s="53">
        <f>IF(JAN_26!A187="","",JAN_26!F187)</f>
        <v>0</v>
      </c>
      <c r="E187" s="61"/>
      <c r="F187" s="53">
        <f t="shared" si="22"/>
        <v>0</v>
      </c>
      <c r="G187" s="61"/>
      <c r="H187" s="61"/>
      <c r="I187" s="53">
        <f t="shared" si="23"/>
        <v>0</v>
      </c>
      <c r="J187" s="53" t="str">
        <f t="shared" si="24"/>
        <v/>
      </c>
      <c r="K187" s="53">
        <f t="shared" si="25"/>
        <v>0</v>
      </c>
      <c r="L187" s="53">
        <f t="shared" si="26"/>
        <v>0</v>
      </c>
      <c r="M187" s="64">
        <f>IF(A187="",0,(IF(ISNUMBER(JAN_26!G187),JAN_26!G187,0)+IF(ISNUMBER(FEB_26!G187),FEB_26!G187,0))/2)</f>
        <v>0</v>
      </c>
      <c r="N187" s="64">
        <f t="shared" si="27"/>
        <v>0</v>
      </c>
      <c r="O187" s="64">
        <f t="shared" si="28"/>
        <v>0</v>
      </c>
      <c r="P187" s="64">
        <f t="shared" si="29"/>
        <v>0</v>
      </c>
      <c r="Q187" s="65" t="str">
        <f t="shared" si="30"/>
        <v/>
      </c>
      <c r="R187" s="66" t="str">
        <f t="shared" si="31"/>
        <v>STOCKOUT</v>
      </c>
      <c r="S187" s="66" t="str">
        <f t="shared" si="32"/>
        <v>N/A</v>
      </c>
      <c r="T187" s="60"/>
    </row>
    <row r="188" spans="1:20" ht="16.5" customHeight="1" x14ac:dyDescent="0.35">
      <c r="A188" s="72" t="str">
        <f>IF(JAN_26!A188="","",JAN_26!A188)</f>
        <v>NYSTATIN SUPPO</v>
      </c>
      <c r="B188" s="72" t="str">
        <f>IF(JAN_26!B188="","",JAN_26!B188)</f>
        <v>item</v>
      </c>
      <c r="C188" s="55">
        <f>IF(JAN_26!C188="","",JAN_26!C188)</f>
        <v>150</v>
      </c>
      <c r="D188" s="55">
        <f>IF(JAN_26!A188="","",JAN_26!F188)</f>
        <v>0</v>
      </c>
      <c r="E188" s="61"/>
      <c r="F188" s="55">
        <f t="shared" si="22"/>
        <v>0</v>
      </c>
      <c r="G188" s="61"/>
      <c r="H188" s="61"/>
      <c r="I188" s="55">
        <f t="shared" si="23"/>
        <v>0</v>
      </c>
      <c r="J188" s="55" t="str">
        <f t="shared" si="24"/>
        <v/>
      </c>
      <c r="K188" s="55">
        <f t="shared" si="25"/>
        <v>0</v>
      </c>
      <c r="L188" s="55">
        <f t="shared" si="26"/>
        <v>0</v>
      </c>
      <c r="M188" s="67">
        <f>IF(A188="",0,(IF(ISNUMBER(JAN_26!G188),JAN_26!G188,0)+IF(ISNUMBER(FEB_26!G188),FEB_26!G188,0))/2)</f>
        <v>0</v>
      </c>
      <c r="N188" s="67">
        <f t="shared" si="27"/>
        <v>0</v>
      </c>
      <c r="O188" s="67">
        <f t="shared" si="28"/>
        <v>0</v>
      </c>
      <c r="P188" s="67">
        <f t="shared" si="29"/>
        <v>0</v>
      </c>
      <c r="Q188" s="68" t="str">
        <f t="shared" si="30"/>
        <v/>
      </c>
      <c r="R188" s="69" t="str">
        <f t="shared" si="31"/>
        <v>STOCKOUT</v>
      </c>
      <c r="S188" s="69" t="str">
        <f t="shared" si="32"/>
        <v>N/A</v>
      </c>
      <c r="T188" s="60"/>
    </row>
    <row r="189" spans="1:20" ht="16.5" customHeight="1" x14ac:dyDescent="0.35">
      <c r="A189" s="71" t="str">
        <f>IF(JAN_26!A189="","",JAN_26!A189)</f>
        <v>Nystatin syrup</v>
      </c>
      <c r="B189" s="71" t="str">
        <f>IF(JAN_26!B189="","",JAN_26!B189)</f>
        <v>bottle</v>
      </c>
      <c r="C189" s="53">
        <f>IF(JAN_26!C189="","",JAN_26!C189)</f>
        <v>1000</v>
      </c>
      <c r="D189" s="53">
        <f>IF(JAN_26!A189="","",JAN_26!F189)</f>
        <v>0</v>
      </c>
      <c r="E189" s="61"/>
      <c r="F189" s="53">
        <f t="shared" si="22"/>
        <v>0</v>
      </c>
      <c r="G189" s="61"/>
      <c r="H189" s="61"/>
      <c r="I189" s="53">
        <f t="shared" si="23"/>
        <v>0</v>
      </c>
      <c r="J189" s="53" t="str">
        <f t="shared" si="24"/>
        <v/>
      </c>
      <c r="K189" s="53">
        <f t="shared" si="25"/>
        <v>0</v>
      </c>
      <c r="L189" s="53">
        <f t="shared" si="26"/>
        <v>0</v>
      </c>
      <c r="M189" s="64">
        <f>IF(A189="",0,(IF(ISNUMBER(JAN_26!G189),JAN_26!G189,0)+IF(ISNUMBER(FEB_26!G189),FEB_26!G189,0))/2)</f>
        <v>0</v>
      </c>
      <c r="N189" s="64">
        <f t="shared" si="27"/>
        <v>0</v>
      </c>
      <c r="O189" s="64">
        <f t="shared" si="28"/>
        <v>0</v>
      </c>
      <c r="P189" s="64">
        <f t="shared" si="29"/>
        <v>0</v>
      </c>
      <c r="Q189" s="65" t="str">
        <f t="shared" si="30"/>
        <v/>
      </c>
      <c r="R189" s="66" t="str">
        <f t="shared" si="31"/>
        <v>STOCKOUT</v>
      </c>
      <c r="S189" s="66" t="str">
        <f t="shared" si="32"/>
        <v>N/A</v>
      </c>
      <c r="T189" s="60"/>
    </row>
    <row r="190" spans="1:20" ht="16.5" customHeight="1" x14ac:dyDescent="0.35">
      <c r="A190" s="72" t="str">
        <f>IF(JAN_26!A190="","",JAN_26!A190)</f>
        <v>Nystatin Tablets</v>
      </c>
      <c r="B190" s="72" t="str">
        <f>IF(JAN_26!B190="","",JAN_26!B190)</f>
        <v>tabs</v>
      </c>
      <c r="C190" s="55">
        <f>IF(JAN_26!C190="","",JAN_26!C190)</f>
        <v>100</v>
      </c>
      <c r="D190" s="55">
        <f>IF(JAN_26!A190="","",JAN_26!F190)</f>
        <v>220</v>
      </c>
      <c r="E190" s="61"/>
      <c r="F190" s="55">
        <f t="shared" si="22"/>
        <v>220</v>
      </c>
      <c r="G190" s="61"/>
      <c r="H190" s="61"/>
      <c r="I190" s="55">
        <f t="shared" si="23"/>
        <v>0</v>
      </c>
      <c r="J190" s="55" t="str">
        <f t="shared" si="24"/>
        <v/>
      </c>
      <c r="K190" s="55">
        <f t="shared" si="25"/>
        <v>0</v>
      </c>
      <c r="L190" s="55">
        <f t="shared" si="26"/>
        <v>22000</v>
      </c>
      <c r="M190" s="67">
        <f>IF(A190="",0,(IF(ISNUMBER(JAN_26!G190),JAN_26!G190,0)+IF(ISNUMBER(FEB_26!G190),FEB_26!G190,0))/2)</f>
        <v>0</v>
      </c>
      <c r="N190" s="67">
        <f t="shared" si="27"/>
        <v>0</v>
      </c>
      <c r="O190" s="67">
        <f t="shared" si="28"/>
        <v>0</v>
      </c>
      <c r="P190" s="67">
        <f t="shared" si="29"/>
        <v>0</v>
      </c>
      <c r="Q190" s="68" t="str">
        <f t="shared" si="30"/>
        <v/>
      </c>
      <c r="R190" s="69" t="str">
        <f t="shared" si="31"/>
        <v>OVERSTOCK</v>
      </c>
      <c r="S190" s="69" t="str">
        <f t="shared" si="32"/>
        <v>N/A</v>
      </c>
      <c r="T190" s="60"/>
    </row>
    <row r="191" spans="1:20" ht="16.5" customHeight="1" x14ac:dyDescent="0.35">
      <c r="A191" s="71" t="str">
        <f>IF(JAN_26!A191="","",JAN_26!A191)</f>
        <v>ofloxacin</v>
      </c>
      <c r="B191" s="71" t="str">
        <f>IF(JAN_26!B191="","",JAN_26!B191)</f>
        <v>tablet</v>
      </c>
      <c r="C191" s="53">
        <f>IF(JAN_26!C191="","",JAN_26!C191)</f>
        <v>200</v>
      </c>
      <c r="D191" s="53">
        <f>IF(JAN_26!A191="","",JAN_26!F191)</f>
        <v>0</v>
      </c>
      <c r="E191" s="61"/>
      <c r="F191" s="53">
        <f t="shared" si="22"/>
        <v>0</v>
      </c>
      <c r="G191" s="61"/>
      <c r="H191" s="61"/>
      <c r="I191" s="53">
        <f t="shared" si="23"/>
        <v>0</v>
      </c>
      <c r="J191" s="53" t="str">
        <f t="shared" si="24"/>
        <v/>
      </c>
      <c r="K191" s="53">
        <f t="shared" si="25"/>
        <v>0</v>
      </c>
      <c r="L191" s="53">
        <f t="shared" si="26"/>
        <v>0</v>
      </c>
      <c r="M191" s="64">
        <f>IF(A191="",0,(IF(ISNUMBER(JAN_26!G191),JAN_26!G191,0)+IF(ISNUMBER(FEB_26!G191),FEB_26!G191,0))/2)</f>
        <v>0</v>
      </c>
      <c r="N191" s="64">
        <f t="shared" si="27"/>
        <v>0</v>
      </c>
      <c r="O191" s="64">
        <f t="shared" si="28"/>
        <v>0</v>
      </c>
      <c r="P191" s="64">
        <f t="shared" si="29"/>
        <v>0</v>
      </c>
      <c r="Q191" s="65" t="str">
        <f t="shared" si="30"/>
        <v/>
      </c>
      <c r="R191" s="66" t="str">
        <f t="shared" si="31"/>
        <v>STOCKOUT</v>
      </c>
      <c r="S191" s="66" t="str">
        <f t="shared" si="32"/>
        <v>N/A</v>
      </c>
      <c r="T191" s="60"/>
    </row>
    <row r="192" spans="1:20" ht="16.5" customHeight="1" x14ac:dyDescent="0.35">
      <c r="A192" s="72" t="str">
        <f>IF(JAN_26!A192="","",JAN_26!A192)</f>
        <v>olive oil</v>
      </c>
      <c r="B192" s="72" t="str">
        <f>IF(JAN_26!B192="","",JAN_26!B192)</f>
        <v>bottle</v>
      </c>
      <c r="C192" s="55">
        <f>IF(JAN_26!C192="","",JAN_26!C192)</f>
        <v>500</v>
      </c>
      <c r="D192" s="55">
        <f>IF(JAN_26!A192="","",JAN_26!F192)</f>
        <v>0</v>
      </c>
      <c r="E192" s="61"/>
      <c r="F192" s="55">
        <f t="shared" si="22"/>
        <v>0</v>
      </c>
      <c r="G192" s="61"/>
      <c r="H192" s="61"/>
      <c r="I192" s="55">
        <f t="shared" si="23"/>
        <v>0</v>
      </c>
      <c r="J192" s="55" t="str">
        <f t="shared" si="24"/>
        <v/>
      </c>
      <c r="K192" s="55">
        <f t="shared" si="25"/>
        <v>0</v>
      </c>
      <c r="L192" s="55">
        <f t="shared" si="26"/>
        <v>0</v>
      </c>
      <c r="M192" s="67">
        <f>IF(A192="",0,(IF(ISNUMBER(JAN_26!G192),JAN_26!G192,0)+IF(ISNUMBER(FEB_26!G192),FEB_26!G192,0))/2)</f>
        <v>0</v>
      </c>
      <c r="N192" s="67">
        <f t="shared" si="27"/>
        <v>0</v>
      </c>
      <c r="O192" s="67">
        <f t="shared" si="28"/>
        <v>0</v>
      </c>
      <c r="P192" s="67">
        <f t="shared" si="29"/>
        <v>0</v>
      </c>
      <c r="Q192" s="68" t="str">
        <f t="shared" si="30"/>
        <v/>
      </c>
      <c r="R192" s="69" t="str">
        <f t="shared" si="31"/>
        <v>STOCKOUT</v>
      </c>
      <c r="S192" s="69" t="str">
        <f t="shared" si="32"/>
        <v>N/A</v>
      </c>
      <c r="T192" s="60"/>
    </row>
    <row r="193" spans="1:20" ht="16.5" customHeight="1" x14ac:dyDescent="0.35">
      <c r="A193" s="71" t="str">
        <f>IF(JAN_26!A193="","",JAN_26!A193)</f>
        <v>Omepraxole inj</v>
      </c>
      <c r="B193" s="71" t="str">
        <f>IF(JAN_26!B193="","",JAN_26!B193)</f>
        <v>Packet</v>
      </c>
      <c r="C193" s="53">
        <f>IF(JAN_26!C193="","",JAN_26!C193)</f>
        <v>1500</v>
      </c>
      <c r="D193" s="53">
        <f>IF(JAN_26!A193="","",JAN_26!F193)</f>
        <v>90</v>
      </c>
      <c r="E193" s="61"/>
      <c r="F193" s="53">
        <f t="shared" si="22"/>
        <v>90</v>
      </c>
      <c r="G193" s="61"/>
      <c r="H193" s="61"/>
      <c r="I193" s="53">
        <f t="shared" si="23"/>
        <v>0</v>
      </c>
      <c r="J193" s="53" t="str">
        <f t="shared" si="24"/>
        <v/>
      </c>
      <c r="K193" s="53">
        <f t="shared" si="25"/>
        <v>0</v>
      </c>
      <c r="L193" s="53">
        <f t="shared" si="26"/>
        <v>135000</v>
      </c>
      <c r="M193" s="64">
        <f>IF(A193="",0,(IF(ISNUMBER(JAN_26!G193),JAN_26!G193,0)+IF(ISNUMBER(FEB_26!G193),FEB_26!G193,0))/2)</f>
        <v>5</v>
      </c>
      <c r="N193" s="64">
        <f t="shared" si="27"/>
        <v>2.5</v>
      </c>
      <c r="O193" s="64">
        <f t="shared" si="28"/>
        <v>15</v>
      </c>
      <c r="P193" s="64">
        <f t="shared" si="29"/>
        <v>5</v>
      </c>
      <c r="Q193" s="65">
        <f t="shared" si="30"/>
        <v>18</v>
      </c>
      <c r="R193" s="66" t="str">
        <f t="shared" si="31"/>
        <v>OVERSTOCK</v>
      </c>
      <c r="S193" s="66" t="str">
        <f t="shared" si="32"/>
        <v>N/A</v>
      </c>
      <c r="T193" s="60"/>
    </row>
    <row r="194" spans="1:20" ht="16.5" customHeight="1" x14ac:dyDescent="0.35">
      <c r="A194" s="72" t="str">
        <f>IF(JAN_26!A194="","",JAN_26!A194)</f>
        <v>Omeprazole caps</v>
      </c>
      <c r="B194" s="72" t="str">
        <f>IF(JAN_26!B194="","",JAN_26!B194)</f>
        <v>tabs</v>
      </c>
      <c r="C194" s="55">
        <f>IF(JAN_26!C194="","",JAN_26!C194)</f>
        <v>50</v>
      </c>
      <c r="D194" s="55">
        <f>IF(JAN_26!A194="","",JAN_26!F194)</f>
        <v>0</v>
      </c>
      <c r="E194" s="61"/>
      <c r="F194" s="55">
        <f t="shared" si="22"/>
        <v>0</v>
      </c>
      <c r="G194" s="61"/>
      <c r="H194" s="61"/>
      <c r="I194" s="55">
        <f t="shared" si="23"/>
        <v>0</v>
      </c>
      <c r="J194" s="55" t="str">
        <f t="shared" si="24"/>
        <v/>
      </c>
      <c r="K194" s="55">
        <f t="shared" si="25"/>
        <v>180</v>
      </c>
      <c r="L194" s="55">
        <f t="shared" si="26"/>
        <v>0</v>
      </c>
      <c r="M194" s="67">
        <f>IF(A194="",0,(IF(ISNUMBER(JAN_26!G194),JAN_26!G194,0)+IF(ISNUMBER(FEB_26!G194),FEB_26!G194,0))/2)</f>
        <v>60</v>
      </c>
      <c r="N194" s="67">
        <f t="shared" si="27"/>
        <v>30</v>
      </c>
      <c r="O194" s="67">
        <f t="shared" si="28"/>
        <v>180</v>
      </c>
      <c r="P194" s="67">
        <f t="shared" si="29"/>
        <v>60</v>
      </c>
      <c r="Q194" s="68" t="str">
        <f t="shared" si="30"/>
        <v/>
      </c>
      <c r="R194" s="69" t="str">
        <f t="shared" si="31"/>
        <v>STOCKOUT</v>
      </c>
      <c r="S194" s="69" t="str">
        <f t="shared" si="32"/>
        <v>N/A</v>
      </c>
      <c r="T194" s="60"/>
    </row>
    <row r="195" spans="1:20" ht="16.5" customHeight="1" x14ac:dyDescent="0.35">
      <c r="A195" s="71" t="str">
        <f>IF(JAN_26!A195="","",JAN_26!A195)</f>
        <v>Oracel</v>
      </c>
      <c r="B195" s="71" t="str">
        <f>IF(JAN_26!B195="","",JAN_26!B195)</f>
        <v>tablet</v>
      </c>
      <c r="C195" s="53" t="str">
        <f>IF(JAN_26!C195="","",JAN_26!C195)</f>
        <v/>
      </c>
      <c r="D195" s="53">
        <f>IF(JAN_26!A195="","",JAN_26!F195)</f>
        <v>0</v>
      </c>
      <c r="E195" s="61"/>
      <c r="F195" s="53">
        <f t="shared" ref="F195:F258" si="33">IF(A195="","",D195+IF(ISNUMBER(E195),E195,0)-IF(ISNUMBER(G195),G195,0))</f>
        <v>0</v>
      </c>
      <c r="G195" s="61"/>
      <c r="H195" s="61"/>
      <c r="I195" s="53">
        <f t="shared" ref="I195:I258" si="34">IF(AND(ISNUMBER(G195),ISNUMBER(C195)),G195*C195,0)</f>
        <v>0</v>
      </c>
      <c r="J195" s="53" t="str">
        <f t="shared" ref="J195:J258" si="35">IF(AND(ISNUMBER(G195),ISNUMBER(H195)),H195-I195,"")</f>
        <v/>
      </c>
      <c r="K195" s="53">
        <f t="shared" ref="K195:K258" si="36">IF(OR(A195="",M195=0),0,MAX(O195-F195,0))</f>
        <v>0</v>
      </c>
      <c r="L195" s="53">
        <f t="shared" ref="L195:L258" si="37">IF(AND(ISNUMBER(C195),ISNUMBER(F195)),F195*C195,0)</f>
        <v>0</v>
      </c>
      <c r="M195" s="64">
        <f>IF(A195="",0,(IF(ISNUMBER(JAN_26!G195),JAN_26!G195,0)+IF(ISNUMBER(FEB_26!G195),FEB_26!G195,0))/2)</f>
        <v>0</v>
      </c>
      <c r="N195" s="64">
        <f t="shared" ref="N195:N258" si="38">IF(M195=0,0,M195*Lead_Time_Months)</f>
        <v>0</v>
      </c>
      <c r="O195" s="64">
        <f t="shared" ref="O195:O258" si="39">IF(M195=0,0,M195*Max_Stock_Months)</f>
        <v>0</v>
      </c>
      <c r="P195" s="64">
        <f t="shared" ref="P195:P258" si="40">IF(M195=0,0,M195*Security_Stock_Months)</f>
        <v>0</v>
      </c>
      <c r="Q195" s="65" t="str">
        <f t="shared" ref="Q195:Q258" si="41">IF(OR(A195="",M195=0,F195&lt;=0),"",ROUND(F195/M195,1))</f>
        <v/>
      </c>
      <c r="R195" s="66" t="str">
        <f t="shared" ref="R195:R258" si="42">IF(A195="","",IF(F195&lt;=0,"STOCKOUT",IF(F195&lt;=P195,"LOW STOCK",IF(F195&gt;O195,"OVERSTOCK","ADEQUATE"))))</f>
        <v>STOCKOUT</v>
      </c>
      <c r="S195" s="66" t="str">
        <f t="shared" ref="S195:S258" si="43">IF(AND(ISNUMBER(G195),ISNUMBER(H195)),IF(J195&gt;=0,"BALANCED","DEFICIT"),"N/A")</f>
        <v>N/A</v>
      </c>
      <c r="T195" s="60"/>
    </row>
    <row r="196" spans="1:20" ht="16.5" customHeight="1" x14ac:dyDescent="0.35">
      <c r="A196" s="72" t="str">
        <f>IF(JAN_26!A196="","",JAN_26!A196)</f>
        <v>oxytocin injection</v>
      </c>
      <c r="B196" s="72" t="str">
        <f>IF(JAN_26!B196="","",JAN_26!B196)</f>
        <v>amp</v>
      </c>
      <c r="C196" s="55">
        <f>IF(JAN_26!C196="","",JAN_26!C196)</f>
        <v>100</v>
      </c>
      <c r="D196" s="55">
        <f>IF(JAN_26!A196="","",JAN_26!F196)</f>
        <v>100</v>
      </c>
      <c r="E196" s="61"/>
      <c r="F196" s="55">
        <f t="shared" si="33"/>
        <v>100</v>
      </c>
      <c r="G196" s="61"/>
      <c r="H196" s="61"/>
      <c r="I196" s="55">
        <f t="shared" si="34"/>
        <v>0</v>
      </c>
      <c r="J196" s="55" t="str">
        <f t="shared" si="35"/>
        <v/>
      </c>
      <c r="K196" s="55">
        <f t="shared" si="36"/>
        <v>0</v>
      </c>
      <c r="L196" s="55">
        <f t="shared" si="37"/>
        <v>10000</v>
      </c>
      <c r="M196" s="67">
        <f>IF(A196="",0,(IF(ISNUMBER(JAN_26!G196),JAN_26!G196,0)+IF(ISNUMBER(FEB_26!G196),FEB_26!G196,0))/2)</f>
        <v>0</v>
      </c>
      <c r="N196" s="67">
        <f t="shared" si="38"/>
        <v>0</v>
      </c>
      <c r="O196" s="67">
        <f t="shared" si="39"/>
        <v>0</v>
      </c>
      <c r="P196" s="67">
        <f t="shared" si="40"/>
        <v>0</v>
      </c>
      <c r="Q196" s="68" t="str">
        <f t="shared" si="41"/>
        <v/>
      </c>
      <c r="R196" s="69" t="str">
        <f t="shared" si="42"/>
        <v>OVERSTOCK</v>
      </c>
      <c r="S196" s="69" t="str">
        <f t="shared" si="43"/>
        <v>N/A</v>
      </c>
      <c r="T196" s="60"/>
    </row>
    <row r="197" spans="1:20" ht="16.5" customHeight="1" x14ac:dyDescent="0.35">
      <c r="A197" s="71" t="str">
        <f>IF(JAN_26!A197="","",JAN_26!A197)</f>
        <v>PARA 100</v>
      </c>
      <c r="B197" s="71" t="str">
        <f>IF(JAN_26!B197="","",JAN_26!B197)</f>
        <v>tablet</v>
      </c>
      <c r="C197" s="53">
        <f>IF(JAN_26!C197="","",JAN_26!C197)</f>
        <v>10</v>
      </c>
      <c r="D197" s="53">
        <f>IF(JAN_26!A197="","",JAN_26!F197)</f>
        <v>0</v>
      </c>
      <c r="E197" s="61"/>
      <c r="F197" s="53">
        <f t="shared" si="33"/>
        <v>0</v>
      </c>
      <c r="G197" s="61"/>
      <c r="H197" s="61"/>
      <c r="I197" s="53">
        <f t="shared" si="34"/>
        <v>0</v>
      </c>
      <c r="J197" s="53" t="str">
        <f t="shared" si="35"/>
        <v/>
      </c>
      <c r="K197" s="53">
        <f t="shared" si="36"/>
        <v>0</v>
      </c>
      <c r="L197" s="53">
        <f t="shared" si="37"/>
        <v>0</v>
      </c>
      <c r="M197" s="64">
        <f>IF(A197="",0,(IF(ISNUMBER(JAN_26!G197),JAN_26!G197,0)+IF(ISNUMBER(FEB_26!G197),FEB_26!G197,0))/2)</f>
        <v>0</v>
      </c>
      <c r="N197" s="64">
        <f t="shared" si="38"/>
        <v>0</v>
      </c>
      <c r="O197" s="64">
        <f t="shared" si="39"/>
        <v>0</v>
      </c>
      <c r="P197" s="64">
        <f t="shared" si="40"/>
        <v>0</v>
      </c>
      <c r="Q197" s="65" t="str">
        <f t="shared" si="41"/>
        <v/>
      </c>
      <c r="R197" s="66" t="str">
        <f t="shared" si="42"/>
        <v>STOCKOUT</v>
      </c>
      <c r="S197" s="66" t="str">
        <f t="shared" si="43"/>
        <v>N/A</v>
      </c>
      <c r="T197" s="60"/>
    </row>
    <row r="198" spans="1:20" ht="16.5" customHeight="1" x14ac:dyDescent="0.35">
      <c r="A198" s="72" t="str">
        <f>IF(JAN_26!A198="","",JAN_26!A198)</f>
        <v>Paracet Injection 300mg</v>
      </c>
      <c r="B198" s="72" t="str">
        <f>IF(JAN_26!B198="","",JAN_26!B198)</f>
        <v>amp</v>
      </c>
      <c r="C198" s="55">
        <f>IF(JAN_26!C198="","",JAN_26!C198)</f>
        <v>300</v>
      </c>
      <c r="D198" s="55">
        <f>IF(JAN_26!A198="","",JAN_26!F198)</f>
        <v>110</v>
      </c>
      <c r="E198" s="61"/>
      <c r="F198" s="55">
        <f t="shared" si="33"/>
        <v>110</v>
      </c>
      <c r="G198" s="61"/>
      <c r="H198" s="61"/>
      <c r="I198" s="55">
        <f t="shared" si="34"/>
        <v>0</v>
      </c>
      <c r="J198" s="55" t="str">
        <f t="shared" si="35"/>
        <v/>
      </c>
      <c r="K198" s="55">
        <f t="shared" si="36"/>
        <v>0</v>
      </c>
      <c r="L198" s="55">
        <f t="shared" si="37"/>
        <v>33000</v>
      </c>
      <c r="M198" s="67">
        <f>IF(A198="",0,(IF(ISNUMBER(JAN_26!G198),JAN_26!G198,0)+IF(ISNUMBER(FEB_26!G198),FEB_26!G198,0))/2)</f>
        <v>0</v>
      </c>
      <c r="N198" s="67">
        <f t="shared" si="38"/>
        <v>0</v>
      </c>
      <c r="O198" s="67">
        <f t="shared" si="39"/>
        <v>0</v>
      </c>
      <c r="P198" s="67">
        <f t="shared" si="40"/>
        <v>0</v>
      </c>
      <c r="Q198" s="68" t="str">
        <f t="shared" si="41"/>
        <v/>
      </c>
      <c r="R198" s="69" t="str">
        <f t="shared" si="42"/>
        <v>OVERSTOCK</v>
      </c>
      <c r="S198" s="69" t="str">
        <f t="shared" si="43"/>
        <v>N/A</v>
      </c>
      <c r="T198" s="60"/>
    </row>
    <row r="199" spans="1:20" ht="16.5" customHeight="1" x14ac:dyDescent="0.35">
      <c r="A199" s="71" t="str">
        <f>IF(JAN_26!A199="","",JAN_26!A199)</f>
        <v>Paracet tablets 500mg</v>
      </c>
      <c r="B199" s="71" t="str">
        <f>IF(JAN_26!B199="","",JAN_26!B199)</f>
        <v>tablet</v>
      </c>
      <c r="C199" s="53">
        <f>IF(JAN_26!C199="","",JAN_26!C199)</f>
        <v>15</v>
      </c>
      <c r="D199" s="53">
        <f>IF(JAN_26!A199="","",JAN_26!F199)</f>
        <v>10</v>
      </c>
      <c r="E199" s="61"/>
      <c r="F199" s="53">
        <f t="shared" si="33"/>
        <v>10</v>
      </c>
      <c r="G199" s="61"/>
      <c r="H199" s="61"/>
      <c r="I199" s="53">
        <f t="shared" si="34"/>
        <v>0</v>
      </c>
      <c r="J199" s="53" t="str">
        <f t="shared" si="35"/>
        <v/>
      </c>
      <c r="K199" s="53">
        <f t="shared" si="36"/>
        <v>95</v>
      </c>
      <c r="L199" s="53">
        <f t="shared" si="37"/>
        <v>150</v>
      </c>
      <c r="M199" s="64">
        <f>IF(A199="",0,(IF(ISNUMBER(JAN_26!G199),JAN_26!G199,0)+IF(ISNUMBER(FEB_26!G199),FEB_26!G199,0))/2)</f>
        <v>35</v>
      </c>
      <c r="N199" s="64">
        <f t="shared" si="38"/>
        <v>17.5</v>
      </c>
      <c r="O199" s="64">
        <f t="shared" si="39"/>
        <v>105</v>
      </c>
      <c r="P199" s="64">
        <f t="shared" si="40"/>
        <v>35</v>
      </c>
      <c r="Q199" s="65">
        <f t="shared" si="41"/>
        <v>0.3</v>
      </c>
      <c r="R199" s="66" t="str">
        <f t="shared" si="42"/>
        <v>LOW STOCK</v>
      </c>
      <c r="S199" s="66" t="str">
        <f t="shared" si="43"/>
        <v>N/A</v>
      </c>
      <c r="T199" s="60"/>
    </row>
    <row r="200" spans="1:20" ht="16.5" customHeight="1" x14ac:dyDescent="0.35">
      <c r="A200" s="72" t="str">
        <f>IF(JAN_26!A200="","",JAN_26!A200)</f>
        <v>Paracetamol syrup</v>
      </c>
      <c r="B200" s="72" t="str">
        <f>IF(JAN_26!B200="","",JAN_26!B200)</f>
        <v>bottle</v>
      </c>
      <c r="C200" s="55">
        <f>IF(JAN_26!C200="","",JAN_26!C200)</f>
        <v>1000</v>
      </c>
      <c r="D200" s="55">
        <f>IF(JAN_26!A200="","",JAN_26!F200)</f>
        <v>3</v>
      </c>
      <c r="E200" s="61"/>
      <c r="F200" s="55">
        <f t="shared" si="33"/>
        <v>3</v>
      </c>
      <c r="G200" s="61"/>
      <c r="H200" s="61"/>
      <c r="I200" s="55">
        <f t="shared" si="34"/>
        <v>0</v>
      </c>
      <c r="J200" s="55" t="str">
        <f t="shared" si="35"/>
        <v/>
      </c>
      <c r="K200" s="55">
        <f t="shared" si="36"/>
        <v>0</v>
      </c>
      <c r="L200" s="55">
        <f t="shared" si="37"/>
        <v>3000</v>
      </c>
      <c r="M200" s="67">
        <f>IF(A200="",0,(IF(ISNUMBER(JAN_26!G200),JAN_26!G200,0)+IF(ISNUMBER(FEB_26!G200),FEB_26!G200,0))/2)</f>
        <v>0</v>
      </c>
      <c r="N200" s="67">
        <f t="shared" si="38"/>
        <v>0</v>
      </c>
      <c r="O200" s="67">
        <f t="shared" si="39"/>
        <v>0</v>
      </c>
      <c r="P200" s="67">
        <f t="shared" si="40"/>
        <v>0</v>
      </c>
      <c r="Q200" s="68" t="str">
        <f t="shared" si="41"/>
        <v/>
      </c>
      <c r="R200" s="69" t="str">
        <f t="shared" si="42"/>
        <v>OVERSTOCK</v>
      </c>
      <c r="S200" s="69" t="str">
        <f t="shared" si="43"/>
        <v>N/A</v>
      </c>
      <c r="T200" s="60"/>
    </row>
    <row r="201" spans="1:20" ht="16.5" customHeight="1" x14ac:dyDescent="0.35">
      <c r="A201" s="71" t="str">
        <f>IF(JAN_26!A201="","",JAN_26!A201)</f>
        <v>pcm</v>
      </c>
      <c r="B201" s="71" t="str">
        <f>IF(JAN_26!B201="","",JAN_26!B201)</f>
        <v>infusion</v>
      </c>
      <c r="C201" s="53">
        <f>IF(JAN_26!C201="","",JAN_26!C201)</f>
        <v>1000</v>
      </c>
      <c r="D201" s="53">
        <f>IF(JAN_26!A201="","",JAN_26!F201)</f>
        <v>0</v>
      </c>
      <c r="E201" s="61"/>
      <c r="F201" s="53">
        <f t="shared" si="33"/>
        <v>0</v>
      </c>
      <c r="G201" s="61"/>
      <c r="H201" s="61"/>
      <c r="I201" s="53">
        <f t="shared" si="34"/>
        <v>0</v>
      </c>
      <c r="J201" s="53" t="str">
        <f t="shared" si="35"/>
        <v/>
      </c>
      <c r="K201" s="53">
        <f t="shared" si="36"/>
        <v>0</v>
      </c>
      <c r="L201" s="53">
        <f t="shared" si="37"/>
        <v>0</v>
      </c>
      <c r="M201" s="64">
        <f>IF(A201="",0,(IF(ISNUMBER(JAN_26!G201),JAN_26!G201,0)+IF(ISNUMBER(FEB_26!G201),FEB_26!G201,0))/2)</f>
        <v>0</v>
      </c>
      <c r="N201" s="64">
        <f t="shared" si="38"/>
        <v>0</v>
      </c>
      <c r="O201" s="64">
        <f t="shared" si="39"/>
        <v>0</v>
      </c>
      <c r="P201" s="64">
        <f t="shared" si="40"/>
        <v>0</v>
      </c>
      <c r="Q201" s="65" t="str">
        <f t="shared" si="41"/>
        <v/>
      </c>
      <c r="R201" s="66" t="str">
        <f t="shared" si="42"/>
        <v>STOCKOUT</v>
      </c>
      <c r="S201" s="66" t="str">
        <f t="shared" si="43"/>
        <v>N/A</v>
      </c>
      <c r="T201" s="60"/>
    </row>
    <row r="202" spans="1:20" ht="16.5" customHeight="1" x14ac:dyDescent="0.35">
      <c r="A202" s="72" t="str">
        <f>IF(JAN_26!A202="","",JAN_26!A202)</f>
        <v>phenobarbital</v>
      </c>
      <c r="B202" s="72" t="str">
        <f>IF(JAN_26!B202="","",JAN_26!B202)</f>
        <v>inj</v>
      </c>
      <c r="C202" s="55">
        <f>IF(JAN_26!C202="","",JAN_26!C202)</f>
        <v>1500</v>
      </c>
      <c r="D202" s="55">
        <f>IF(JAN_26!A202="","",JAN_26!F202)</f>
        <v>0</v>
      </c>
      <c r="E202" s="61"/>
      <c r="F202" s="55">
        <f t="shared" si="33"/>
        <v>0</v>
      </c>
      <c r="G202" s="61"/>
      <c r="H202" s="61"/>
      <c r="I202" s="55">
        <f t="shared" si="34"/>
        <v>0</v>
      </c>
      <c r="J202" s="55" t="str">
        <f t="shared" si="35"/>
        <v/>
      </c>
      <c r="K202" s="55">
        <f t="shared" si="36"/>
        <v>0</v>
      </c>
      <c r="L202" s="55">
        <f t="shared" si="37"/>
        <v>0</v>
      </c>
      <c r="M202" s="67">
        <f>IF(A202="",0,(IF(ISNUMBER(JAN_26!G202),JAN_26!G202,0)+IF(ISNUMBER(FEB_26!G202),FEB_26!G202,0))/2)</f>
        <v>0</v>
      </c>
      <c r="N202" s="67">
        <f t="shared" si="38"/>
        <v>0</v>
      </c>
      <c r="O202" s="67">
        <f t="shared" si="39"/>
        <v>0</v>
      </c>
      <c r="P202" s="67">
        <f t="shared" si="40"/>
        <v>0</v>
      </c>
      <c r="Q202" s="68" t="str">
        <f t="shared" si="41"/>
        <v/>
      </c>
      <c r="R202" s="69" t="str">
        <f t="shared" si="42"/>
        <v>STOCKOUT</v>
      </c>
      <c r="S202" s="69" t="str">
        <f t="shared" si="43"/>
        <v>N/A</v>
      </c>
      <c r="T202" s="60"/>
    </row>
    <row r="203" spans="1:20" ht="16.5" customHeight="1" x14ac:dyDescent="0.35">
      <c r="A203" s="71" t="str">
        <f>IF(JAN_26!A203="","",JAN_26!A203)</f>
        <v>phenobartital 100mg</v>
      </c>
      <c r="B203" s="71" t="str">
        <f>IF(JAN_26!B203="","",JAN_26!B203)</f>
        <v>tablet</v>
      </c>
      <c r="C203" s="53">
        <f>IF(JAN_26!C203="","",JAN_26!C203)</f>
        <v>75</v>
      </c>
      <c r="D203" s="53">
        <f>IF(JAN_26!A203="","",JAN_26!F203)</f>
        <v>0</v>
      </c>
      <c r="E203" s="61"/>
      <c r="F203" s="53">
        <f t="shared" si="33"/>
        <v>0</v>
      </c>
      <c r="G203" s="61"/>
      <c r="H203" s="61"/>
      <c r="I203" s="53">
        <f t="shared" si="34"/>
        <v>0</v>
      </c>
      <c r="J203" s="53" t="str">
        <f t="shared" si="35"/>
        <v/>
      </c>
      <c r="K203" s="53">
        <f t="shared" si="36"/>
        <v>0</v>
      </c>
      <c r="L203" s="53">
        <f t="shared" si="37"/>
        <v>0</v>
      </c>
      <c r="M203" s="64">
        <f>IF(A203="",0,(IF(ISNUMBER(JAN_26!G203),JAN_26!G203,0)+IF(ISNUMBER(FEB_26!G203),FEB_26!G203,0))/2)</f>
        <v>0</v>
      </c>
      <c r="N203" s="64">
        <f t="shared" si="38"/>
        <v>0</v>
      </c>
      <c r="O203" s="64">
        <f t="shared" si="39"/>
        <v>0</v>
      </c>
      <c r="P203" s="64">
        <f t="shared" si="40"/>
        <v>0</v>
      </c>
      <c r="Q203" s="65" t="str">
        <f t="shared" si="41"/>
        <v/>
      </c>
      <c r="R203" s="66" t="str">
        <f t="shared" si="42"/>
        <v>STOCKOUT</v>
      </c>
      <c r="S203" s="66" t="str">
        <f t="shared" si="43"/>
        <v>N/A</v>
      </c>
      <c r="T203" s="60"/>
    </row>
    <row r="204" spans="1:20" ht="16.5" customHeight="1" x14ac:dyDescent="0.35">
      <c r="A204" s="72" t="str">
        <f>IF(JAN_26!A204="","",JAN_26!A204)</f>
        <v>Phosphalogel</v>
      </c>
      <c r="B204" s="72" t="str">
        <f>IF(JAN_26!B204="","",JAN_26!B204)</f>
        <v>sachet</v>
      </c>
      <c r="C204" s="55">
        <f>IF(JAN_26!C204="","",JAN_26!C204)</f>
        <v>200</v>
      </c>
      <c r="D204" s="55">
        <f>IF(JAN_26!A204="","",JAN_26!F204)</f>
        <v>0</v>
      </c>
      <c r="E204" s="61"/>
      <c r="F204" s="55">
        <f t="shared" si="33"/>
        <v>0</v>
      </c>
      <c r="G204" s="61"/>
      <c r="H204" s="61"/>
      <c r="I204" s="55">
        <f t="shared" si="34"/>
        <v>0</v>
      </c>
      <c r="J204" s="55" t="str">
        <f t="shared" si="35"/>
        <v/>
      </c>
      <c r="K204" s="55">
        <f t="shared" si="36"/>
        <v>0</v>
      </c>
      <c r="L204" s="55">
        <f t="shared" si="37"/>
        <v>0</v>
      </c>
      <c r="M204" s="67">
        <f>IF(A204="",0,(IF(ISNUMBER(JAN_26!G204),JAN_26!G204,0)+IF(ISNUMBER(FEB_26!G204),FEB_26!G204,0))/2)</f>
        <v>0</v>
      </c>
      <c r="N204" s="67">
        <f t="shared" si="38"/>
        <v>0</v>
      </c>
      <c r="O204" s="67">
        <f t="shared" si="39"/>
        <v>0</v>
      </c>
      <c r="P204" s="67">
        <f t="shared" si="40"/>
        <v>0</v>
      </c>
      <c r="Q204" s="68" t="str">
        <f t="shared" si="41"/>
        <v/>
      </c>
      <c r="R204" s="69" t="str">
        <f t="shared" si="42"/>
        <v>STOCKOUT</v>
      </c>
      <c r="S204" s="69" t="str">
        <f t="shared" si="43"/>
        <v>N/A</v>
      </c>
      <c r="T204" s="60"/>
    </row>
    <row r="205" spans="1:20" ht="16.5" customHeight="1" x14ac:dyDescent="0.35">
      <c r="A205" s="71" t="str">
        <f>IF(JAN_26!A205="","",JAN_26!A205)</f>
        <v>Piroxicam injection</v>
      </c>
      <c r="B205" s="71" t="str">
        <f>IF(JAN_26!B205="","",JAN_26!B205)</f>
        <v>box</v>
      </c>
      <c r="C205" s="53">
        <f>IF(JAN_26!C205="","",JAN_26!C205)</f>
        <v>500</v>
      </c>
      <c r="D205" s="53">
        <f>IF(JAN_26!A205="","",JAN_26!F205)</f>
        <v>0</v>
      </c>
      <c r="E205" s="61"/>
      <c r="F205" s="53">
        <f t="shared" si="33"/>
        <v>0</v>
      </c>
      <c r="G205" s="61"/>
      <c r="H205" s="61"/>
      <c r="I205" s="53">
        <f t="shared" si="34"/>
        <v>0</v>
      </c>
      <c r="J205" s="53" t="str">
        <f t="shared" si="35"/>
        <v/>
      </c>
      <c r="K205" s="53">
        <f t="shared" si="36"/>
        <v>0</v>
      </c>
      <c r="L205" s="53">
        <f t="shared" si="37"/>
        <v>0</v>
      </c>
      <c r="M205" s="64">
        <f>IF(A205="",0,(IF(ISNUMBER(JAN_26!G205),JAN_26!G205,0)+IF(ISNUMBER(FEB_26!G205),FEB_26!G205,0))/2)</f>
        <v>0</v>
      </c>
      <c r="N205" s="64">
        <f t="shared" si="38"/>
        <v>0</v>
      </c>
      <c r="O205" s="64">
        <f t="shared" si="39"/>
        <v>0</v>
      </c>
      <c r="P205" s="64">
        <f t="shared" si="40"/>
        <v>0</v>
      </c>
      <c r="Q205" s="65" t="str">
        <f t="shared" si="41"/>
        <v/>
      </c>
      <c r="R205" s="66" t="str">
        <f t="shared" si="42"/>
        <v>STOCKOUT</v>
      </c>
      <c r="S205" s="66" t="str">
        <f t="shared" si="43"/>
        <v>N/A</v>
      </c>
      <c r="T205" s="60"/>
    </row>
    <row r="206" spans="1:20" ht="16.5" customHeight="1" x14ac:dyDescent="0.35">
      <c r="A206" s="72" t="str">
        <f>IF(JAN_26!A206="","",JAN_26!A206)</f>
        <v>Piroxicam Tablets 20 mg</v>
      </c>
      <c r="B206" s="72" t="str">
        <f>IF(JAN_26!B206="","",JAN_26!B206)</f>
        <v>box</v>
      </c>
      <c r="C206" s="55">
        <f>IF(JAN_26!C206="","",JAN_26!C206)</f>
        <v>25</v>
      </c>
      <c r="D206" s="55">
        <f>IF(JAN_26!A206="","",JAN_26!F206)</f>
        <v>0</v>
      </c>
      <c r="E206" s="61"/>
      <c r="F206" s="55">
        <f t="shared" si="33"/>
        <v>0</v>
      </c>
      <c r="G206" s="61"/>
      <c r="H206" s="61"/>
      <c r="I206" s="55">
        <f t="shared" si="34"/>
        <v>0</v>
      </c>
      <c r="J206" s="55" t="str">
        <f t="shared" si="35"/>
        <v/>
      </c>
      <c r="K206" s="55">
        <f t="shared" si="36"/>
        <v>0</v>
      </c>
      <c r="L206" s="55">
        <f t="shared" si="37"/>
        <v>0</v>
      </c>
      <c r="M206" s="67">
        <f>IF(A206="",0,(IF(ISNUMBER(JAN_26!G206),JAN_26!G206,0)+IF(ISNUMBER(FEB_26!G206),FEB_26!G206,0))/2)</f>
        <v>0</v>
      </c>
      <c r="N206" s="67">
        <f t="shared" si="38"/>
        <v>0</v>
      </c>
      <c r="O206" s="67">
        <f t="shared" si="39"/>
        <v>0</v>
      </c>
      <c r="P206" s="67">
        <f t="shared" si="40"/>
        <v>0</v>
      </c>
      <c r="Q206" s="68" t="str">
        <f t="shared" si="41"/>
        <v/>
      </c>
      <c r="R206" s="69" t="str">
        <f t="shared" si="42"/>
        <v>STOCKOUT</v>
      </c>
      <c r="S206" s="69" t="str">
        <f t="shared" si="43"/>
        <v>N/A</v>
      </c>
      <c r="T206" s="60"/>
    </row>
    <row r="207" spans="1:20" ht="16.5" customHeight="1" x14ac:dyDescent="0.35">
      <c r="A207" s="71" t="str">
        <f>IF(JAN_26!A207="","",JAN_26!A207)</f>
        <v>plaster</v>
      </c>
      <c r="B207" s="71" t="str">
        <f>IF(JAN_26!B207="","",JAN_26!B207)</f>
        <v>item</v>
      </c>
      <c r="C207" s="53">
        <f>IF(JAN_26!C207="","",JAN_26!C207)</f>
        <v>2000</v>
      </c>
      <c r="D207" s="53">
        <f>IF(JAN_26!A207="","",JAN_26!F207)</f>
        <v>15</v>
      </c>
      <c r="E207" s="61"/>
      <c r="F207" s="53">
        <f t="shared" si="33"/>
        <v>15</v>
      </c>
      <c r="G207" s="61"/>
      <c r="H207" s="61"/>
      <c r="I207" s="53">
        <f t="shared" si="34"/>
        <v>0</v>
      </c>
      <c r="J207" s="53" t="str">
        <f t="shared" si="35"/>
        <v/>
      </c>
      <c r="K207" s="53">
        <f t="shared" si="36"/>
        <v>0</v>
      </c>
      <c r="L207" s="53">
        <f t="shared" si="37"/>
        <v>30000</v>
      </c>
      <c r="M207" s="64">
        <f>IF(A207="",0,(IF(ISNUMBER(JAN_26!G207),JAN_26!G207,0)+IF(ISNUMBER(FEB_26!G207),FEB_26!G207,0))/2)</f>
        <v>2.5</v>
      </c>
      <c r="N207" s="64">
        <f t="shared" si="38"/>
        <v>1.25</v>
      </c>
      <c r="O207" s="64">
        <f t="shared" si="39"/>
        <v>7.5</v>
      </c>
      <c r="P207" s="64">
        <f t="shared" si="40"/>
        <v>2.5</v>
      </c>
      <c r="Q207" s="65">
        <f t="shared" si="41"/>
        <v>6</v>
      </c>
      <c r="R207" s="66" t="str">
        <f t="shared" si="42"/>
        <v>OVERSTOCK</v>
      </c>
      <c r="S207" s="66" t="str">
        <f t="shared" si="43"/>
        <v>N/A</v>
      </c>
      <c r="T207" s="60"/>
    </row>
    <row r="208" spans="1:20" ht="16.5" customHeight="1" x14ac:dyDescent="0.35">
      <c r="A208" s="72" t="str">
        <f>IF(JAN_26!A208="","",JAN_26!A208)</f>
        <v>polyglan(5-0)</v>
      </c>
      <c r="B208" s="72" t="str">
        <f>IF(JAN_26!B208="","",JAN_26!B208)</f>
        <v>item</v>
      </c>
      <c r="C208" s="55">
        <f>IF(JAN_26!C208="","",JAN_26!C208)</f>
        <v>2000</v>
      </c>
      <c r="D208" s="55">
        <f>IF(JAN_26!A208="","",JAN_26!F208)</f>
        <v>0</v>
      </c>
      <c r="E208" s="61"/>
      <c r="F208" s="55">
        <f t="shared" si="33"/>
        <v>0</v>
      </c>
      <c r="G208" s="61"/>
      <c r="H208" s="61"/>
      <c r="I208" s="55">
        <f t="shared" si="34"/>
        <v>0</v>
      </c>
      <c r="J208" s="55" t="str">
        <f t="shared" si="35"/>
        <v/>
      </c>
      <c r="K208" s="55">
        <f t="shared" si="36"/>
        <v>0</v>
      </c>
      <c r="L208" s="55">
        <f t="shared" si="37"/>
        <v>0</v>
      </c>
      <c r="M208" s="67">
        <f>IF(A208="",0,(IF(ISNUMBER(JAN_26!G208),JAN_26!G208,0)+IF(ISNUMBER(FEB_26!G208),FEB_26!G208,0))/2)</f>
        <v>0</v>
      </c>
      <c r="N208" s="67">
        <f t="shared" si="38"/>
        <v>0</v>
      </c>
      <c r="O208" s="67">
        <f t="shared" si="39"/>
        <v>0</v>
      </c>
      <c r="P208" s="67">
        <f t="shared" si="40"/>
        <v>0</v>
      </c>
      <c r="Q208" s="68" t="str">
        <f t="shared" si="41"/>
        <v/>
      </c>
      <c r="R208" s="69" t="str">
        <f t="shared" si="42"/>
        <v>STOCKOUT</v>
      </c>
      <c r="S208" s="69" t="str">
        <f t="shared" si="43"/>
        <v>N/A</v>
      </c>
      <c r="T208" s="60"/>
    </row>
    <row r="209" spans="1:20" ht="16.5" customHeight="1" x14ac:dyDescent="0.35">
      <c r="A209" s="71" t="str">
        <f>IF(JAN_26!A209="","",JAN_26!A209)</f>
        <v>Polygynax ovule</v>
      </c>
      <c r="B209" s="71" t="str">
        <f>IF(JAN_26!B209="","",JAN_26!B209)</f>
        <v>packet</v>
      </c>
      <c r="C209" s="53">
        <f>IF(JAN_26!C209="","",JAN_26!C209)</f>
        <v>4500</v>
      </c>
      <c r="D209" s="53">
        <f>IF(JAN_26!A209="","",JAN_26!F209)</f>
        <v>0</v>
      </c>
      <c r="E209" s="61"/>
      <c r="F209" s="53">
        <f t="shared" si="33"/>
        <v>0</v>
      </c>
      <c r="G209" s="61"/>
      <c r="H209" s="61"/>
      <c r="I209" s="53">
        <f t="shared" si="34"/>
        <v>0</v>
      </c>
      <c r="J209" s="53" t="str">
        <f t="shared" si="35"/>
        <v/>
      </c>
      <c r="K209" s="53">
        <f t="shared" si="36"/>
        <v>0</v>
      </c>
      <c r="L209" s="53">
        <f t="shared" si="37"/>
        <v>0</v>
      </c>
      <c r="M209" s="64">
        <f>IF(A209="",0,(IF(ISNUMBER(JAN_26!G209),JAN_26!G209,0)+IF(ISNUMBER(FEB_26!G209),FEB_26!G209,0))/2)</f>
        <v>0</v>
      </c>
      <c r="N209" s="64">
        <f t="shared" si="38"/>
        <v>0</v>
      </c>
      <c r="O209" s="64">
        <f t="shared" si="39"/>
        <v>0</v>
      </c>
      <c r="P209" s="64">
        <f t="shared" si="40"/>
        <v>0</v>
      </c>
      <c r="Q209" s="65" t="str">
        <f t="shared" si="41"/>
        <v/>
      </c>
      <c r="R209" s="66" t="str">
        <f t="shared" si="42"/>
        <v>STOCKOUT</v>
      </c>
      <c r="S209" s="66" t="str">
        <f t="shared" si="43"/>
        <v>N/A</v>
      </c>
      <c r="T209" s="60"/>
    </row>
    <row r="210" spans="1:20" ht="16.5" customHeight="1" x14ac:dyDescent="0.35">
      <c r="A210" s="72" t="str">
        <f>IF(JAN_26!A210="","",JAN_26!A210)</f>
        <v>postino</v>
      </c>
      <c r="B210" s="72" t="str">
        <f>IF(JAN_26!B210="","",JAN_26!B210)</f>
        <v>table</v>
      </c>
      <c r="C210" s="55">
        <f>IF(JAN_26!C210="","",JAN_26!C210)</f>
        <v>500</v>
      </c>
      <c r="D210" s="55">
        <f>IF(JAN_26!A210="","",JAN_26!F210)</f>
        <v>0</v>
      </c>
      <c r="E210" s="61"/>
      <c r="F210" s="55">
        <f t="shared" si="33"/>
        <v>0</v>
      </c>
      <c r="G210" s="61"/>
      <c r="H210" s="61"/>
      <c r="I210" s="55">
        <f t="shared" si="34"/>
        <v>0</v>
      </c>
      <c r="J210" s="55" t="str">
        <f t="shared" si="35"/>
        <v/>
      </c>
      <c r="K210" s="55">
        <f t="shared" si="36"/>
        <v>0</v>
      </c>
      <c r="L210" s="55">
        <f t="shared" si="37"/>
        <v>0</v>
      </c>
      <c r="M210" s="67">
        <f>IF(A210="",0,(IF(ISNUMBER(JAN_26!G210),JAN_26!G210,0)+IF(ISNUMBER(FEB_26!G210),FEB_26!G210,0))/2)</f>
        <v>0</v>
      </c>
      <c r="N210" s="67">
        <f t="shared" si="38"/>
        <v>0</v>
      </c>
      <c r="O210" s="67">
        <f t="shared" si="39"/>
        <v>0</v>
      </c>
      <c r="P210" s="67">
        <f t="shared" si="40"/>
        <v>0</v>
      </c>
      <c r="Q210" s="68" t="str">
        <f t="shared" si="41"/>
        <v/>
      </c>
      <c r="R210" s="69" t="str">
        <f t="shared" si="42"/>
        <v>STOCKOUT</v>
      </c>
      <c r="S210" s="69" t="str">
        <f t="shared" si="43"/>
        <v>N/A</v>
      </c>
      <c r="T210" s="60"/>
    </row>
    <row r="211" spans="1:20" ht="16.5" customHeight="1" x14ac:dyDescent="0.35">
      <c r="A211" s="71" t="str">
        <f>IF(JAN_26!A211="","",JAN_26!A211)</f>
        <v>Pottassium chloride inj</v>
      </c>
      <c r="B211" s="71" t="str">
        <f>IF(JAN_26!B211="","",JAN_26!B211)</f>
        <v>amp</v>
      </c>
      <c r="C211" s="53">
        <f>IF(JAN_26!C211="","",JAN_26!C211)</f>
        <v>1000</v>
      </c>
      <c r="D211" s="53">
        <f>IF(JAN_26!A211="","",JAN_26!F211)</f>
        <v>0</v>
      </c>
      <c r="E211" s="61"/>
      <c r="F211" s="53">
        <f t="shared" si="33"/>
        <v>0</v>
      </c>
      <c r="G211" s="61"/>
      <c r="H211" s="61"/>
      <c r="I211" s="53">
        <f t="shared" si="34"/>
        <v>0</v>
      </c>
      <c r="J211" s="53" t="str">
        <f t="shared" si="35"/>
        <v/>
      </c>
      <c r="K211" s="53">
        <f t="shared" si="36"/>
        <v>0</v>
      </c>
      <c r="L211" s="53">
        <f t="shared" si="37"/>
        <v>0</v>
      </c>
      <c r="M211" s="64">
        <f>IF(A211="",0,(IF(ISNUMBER(JAN_26!G211),JAN_26!G211,0)+IF(ISNUMBER(FEB_26!G211),FEB_26!G211,0))/2)</f>
        <v>0</v>
      </c>
      <c r="N211" s="64">
        <f t="shared" si="38"/>
        <v>0</v>
      </c>
      <c r="O211" s="64">
        <f t="shared" si="39"/>
        <v>0</v>
      </c>
      <c r="P211" s="64">
        <f t="shared" si="40"/>
        <v>0</v>
      </c>
      <c r="Q211" s="65" t="str">
        <f t="shared" si="41"/>
        <v/>
      </c>
      <c r="R211" s="66" t="str">
        <f t="shared" si="42"/>
        <v>STOCKOUT</v>
      </c>
      <c r="S211" s="66" t="str">
        <f t="shared" si="43"/>
        <v>N/A</v>
      </c>
      <c r="T211" s="60"/>
    </row>
    <row r="212" spans="1:20" ht="16.5" customHeight="1" x14ac:dyDescent="0.35">
      <c r="A212" s="72" t="str">
        <f>IF(JAN_26!A212="","",JAN_26!A212)</f>
        <v>Prednisolone tabs</v>
      </c>
      <c r="B212" s="72" t="str">
        <f>IF(JAN_26!B212="","",JAN_26!B212)</f>
        <v>tablet</v>
      </c>
      <c r="C212" s="55">
        <f>IF(JAN_26!C212="","",JAN_26!C212)</f>
        <v>20</v>
      </c>
      <c r="D212" s="55">
        <f>IF(JAN_26!A212="","",JAN_26!F212)</f>
        <v>140</v>
      </c>
      <c r="E212" s="61"/>
      <c r="F212" s="55">
        <f t="shared" si="33"/>
        <v>140</v>
      </c>
      <c r="G212" s="61"/>
      <c r="H212" s="61"/>
      <c r="I212" s="55">
        <f t="shared" si="34"/>
        <v>0</v>
      </c>
      <c r="J212" s="55" t="str">
        <f t="shared" si="35"/>
        <v/>
      </c>
      <c r="K212" s="55">
        <f t="shared" si="36"/>
        <v>0</v>
      </c>
      <c r="L212" s="55">
        <f t="shared" si="37"/>
        <v>2800</v>
      </c>
      <c r="M212" s="67">
        <f>IF(A212="",0,(IF(ISNUMBER(JAN_26!G212),JAN_26!G212,0)+IF(ISNUMBER(FEB_26!G212),FEB_26!G212,0))/2)</f>
        <v>10</v>
      </c>
      <c r="N212" s="67">
        <f t="shared" si="38"/>
        <v>5</v>
      </c>
      <c r="O212" s="67">
        <f t="shared" si="39"/>
        <v>30</v>
      </c>
      <c r="P212" s="67">
        <f t="shared" si="40"/>
        <v>10</v>
      </c>
      <c r="Q212" s="68">
        <f t="shared" si="41"/>
        <v>14</v>
      </c>
      <c r="R212" s="69" t="str">
        <f t="shared" si="42"/>
        <v>OVERSTOCK</v>
      </c>
      <c r="S212" s="69" t="str">
        <f t="shared" si="43"/>
        <v>N/A</v>
      </c>
      <c r="T212" s="60"/>
    </row>
    <row r="213" spans="1:20" ht="16.5" customHeight="1" x14ac:dyDescent="0.35">
      <c r="A213" s="71" t="str">
        <f>IF(JAN_26!A213="","",JAN_26!A213)</f>
        <v>Propanolol</v>
      </c>
      <c r="B213" s="71" t="str">
        <f>IF(JAN_26!B213="","",JAN_26!B213)</f>
        <v>tablet</v>
      </c>
      <c r="C213" s="53" t="str">
        <f>IF(JAN_26!C213="","",JAN_26!C213)</f>
        <v/>
      </c>
      <c r="D213" s="53">
        <f>IF(JAN_26!A213="","",JAN_26!F213)</f>
        <v>0</v>
      </c>
      <c r="E213" s="61"/>
      <c r="F213" s="53">
        <f t="shared" si="33"/>
        <v>0</v>
      </c>
      <c r="G213" s="61"/>
      <c r="H213" s="61"/>
      <c r="I213" s="53">
        <f t="shared" si="34"/>
        <v>0</v>
      </c>
      <c r="J213" s="53" t="str">
        <f t="shared" si="35"/>
        <v/>
      </c>
      <c r="K213" s="53">
        <f t="shared" si="36"/>
        <v>0</v>
      </c>
      <c r="L213" s="53">
        <f t="shared" si="37"/>
        <v>0</v>
      </c>
      <c r="M213" s="64">
        <f>IF(A213="",0,(IF(ISNUMBER(JAN_26!G213),JAN_26!G213,0)+IF(ISNUMBER(FEB_26!G213),FEB_26!G213,0))/2)</f>
        <v>0</v>
      </c>
      <c r="N213" s="64">
        <f t="shared" si="38"/>
        <v>0</v>
      </c>
      <c r="O213" s="64">
        <f t="shared" si="39"/>
        <v>0</v>
      </c>
      <c r="P213" s="64">
        <f t="shared" si="40"/>
        <v>0</v>
      </c>
      <c r="Q213" s="65" t="str">
        <f t="shared" si="41"/>
        <v/>
      </c>
      <c r="R213" s="66" t="str">
        <f t="shared" si="42"/>
        <v>STOCKOUT</v>
      </c>
      <c r="S213" s="66" t="str">
        <f t="shared" si="43"/>
        <v>N/A</v>
      </c>
      <c r="T213" s="60"/>
    </row>
    <row r="214" spans="1:20" ht="16.5" customHeight="1" x14ac:dyDescent="0.35">
      <c r="A214" s="72" t="str">
        <f>IF(JAN_26!A214="","",JAN_26!A214)</f>
        <v>Quinine injection</v>
      </c>
      <c r="B214" s="72" t="str">
        <f>IF(JAN_26!B214="","",JAN_26!B214)</f>
        <v>amp</v>
      </c>
      <c r="C214" s="55">
        <f>IF(JAN_26!C214="","",JAN_26!C214)</f>
        <v>300</v>
      </c>
      <c r="D214" s="55">
        <f>IF(JAN_26!A214="","",JAN_26!F214)</f>
        <v>100</v>
      </c>
      <c r="E214" s="61"/>
      <c r="F214" s="55">
        <f t="shared" si="33"/>
        <v>100</v>
      </c>
      <c r="G214" s="61"/>
      <c r="H214" s="61"/>
      <c r="I214" s="55">
        <f t="shared" si="34"/>
        <v>0</v>
      </c>
      <c r="J214" s="55" t="str">
        <f t="shared" si="35"/>
        <v/>
      </c>
      <c r="K214" s="55">
        <f t="shared" si="36"/>
        <v>0</v>
      </c>
      <c r="L214" s="55">
        <f t="shared" si="37"/>
        <v>30000</v>
      </c>
      <c r="M214" s="67">
        <f>IF(A214="",0,(IF(ISNUMBER(JAN_26!G214),JAN_26!G214,0)+IF(ISNUMBER(FEB_26!G214),FEB_26!G214,0))/2)</f>
        <v>0</v>
      </c>
      <c r="N214" s="67">
        <f t="shared" si="38"/>
        <v>0</v>
      </c>
      <c r="O214" s="67">
        <f t="shared" si="39"/>
        <v>0</v>
      </c>
      <c r="P214" s="67">
        <f t="shared" si="40"/>
        <v>0</v>
      </c>
      <c r="Q214" s="68" t="str">
        <f t="shared" si="41"/>
        <v/>
      </c>
      <c r="R214" s="69" t="str">
        <f t="shared" si="42"/>
        <v>OVERSTOCK</v>
      </c>
      <c r="S214" s="69" t="str">
        <f t="shared" si="43"/>
        <v>N/A</v>
      </c>
      <c r="T214" s="60"/>
    </row>
    <row r="215" spans="1:20" ht="16.5" customHeight="1" x14ac:dyDescent="0.35">
      <c r="A215" s="71" t="str">
        <f>IF(JAN_26!A215="","",JAN_26!A215)</f>
        <v>Quinine tablets</v>
      </c>
      <c r="B215" s="71" t="str">
        <f>IF(JAN_26!B215="","",JAN_26!B215)</f>
        <v>tablet</v>
      </c>
      <c r="C215" s="53" t="str">
        <f>IF(JAN_26!C215="","",JAN_26!C215)</f>
        <v/>
      </c>
      <c r="D215" s="53">
        <f>IF(JAN_26!A215="","",JAN_26!F215)</f>
        <v>0</v>
      </c>
      <c r="E215" s="61"/>
      <c r="F215" s="53">
        <f t="shared" si="33"/>
        <v>0</v>
      </c>
      <c r="G215" s="61"/>
      <c r="H215" s="61"/>
      <c r="I215" s="53">
        <f t="shared" si="34"/>
        <v>0</v>
      </c>
      <c r="J215" s="53" t="str">
        <f t="shared" si="35"/>
        <v/>
      </c>
      <c r="K215" s="53">
        <f t="shared" si="36"/>
        <v>0</v>
      </c>
      <c r="L215" s="53">
        <f t="shared" si="37"/>
        <v>0</v>
      </c>
      <c r="M215" s="64">
        <f>IF(A215="",0,(IF(ISNUMBER(JAN_26!G215),JAN_26!G215,0)+IF(ISNUMBER(FEB_26!G215),FEB_26!G215,0))/2)</f>
        <v>0</v>
      </c>
      <c r="N215" s="64">
        <f t="shared" si="38"/>
        <v>0</v>
      </c>
      <c r="O215" s="64">
        <f t="shared" si="39"/>
        <v>0</v>
      </c>
      <c r="P215" s="64">
        <f t="shared" si="40"/>
        <v>0</v>
      </c>
      <c r="Q215" s="65" t="str">
        <f t="shared" si="41"/>
        <v/>
      </c>
      <c r="R215" s="66" t="str">
        <f t="shared" si="42"/>
        <v>STOCKOUT</v>
      </c>
      <c r="S215" s="66" t="str">
        <f t="shared" si="43"/>
        <v>N/A</v>
      </c>
      <c r="T215" s="60"/>
    </row>
    <row r="216" spans="1:20" ht="16.5" customHeight="1" x14ac:dyDescent="0.35">
      <c r="A216" s="72" t="str">
        <f>IF(JAN_26!A216="","",JAN_26!A216)</f>
        <v>Ranitidine 25mg/ml inj</v>
      </c>
      <c r="B216" s="72" t="str">
        <f>IF(JAN_26!B216="","",JAN_26!B216)</f>
        <v>inj</v>
      </c>
      <c r="C216" s="55">
        <f>IF(JAN_26!C216="","",JAN_26!C216)</f>
        <v>200</v>
      </c>
      <c r="D216" s="55">
        <f>IF(JAN_26!A216="","",JAN_26!F216)</f>
        <v>150</v>
      </c>
      <c r="E216" s="61"/>
      <c r="F216" s="55">
        <f t="shared" si="33"/>
        <v>150</v>
      </c>
      <c r="G216" s="61"/>
      <c r="H216" s="61"/>
      <c r="I216" s="55">
        <f t="shared" si="34"/>
        <v>0</v>
      </c>
      <c r="J216" s="55" t="str">
        <f t="shared" si="35"/>
        <v/>
      </c>
      <c r="K216" s="55">
        <f t="shared" si="36"/>
        <v>0</v>
      </c>
      <c r="L216" s="55">
        <f t="shared" si="37"/>
        <v>30000</v>
      </c>
      <c r="M216" s="67">
        <f>IF(A216="",0,(IF(ISNUMBER(JAN_26!G216),JAN_26!G216,0)+IF(ISNUMBER(FEB_26!G216),FEB_26!G216,0))/2)</f>
        <v>0</v>
      </c>
      <c r="N216" s="67">
        <f t="shared" si="38"/>
        <v>0</v>
      </c>
      <c r="O216" s="67">
        <f t="shared" si="39"/>
        <v>0</v>
      </c>
      <c r="P216" s="67">
        <f t="shared" si="40"/>
        <v>0</v>
      </c>
      <c r="Q216" s="68" t="str">
        <f t="shared" si="41"/>
        <v/>
      </c>
      <c r="R216" s="69" t="str">
        <f t="shared" si="42"/>
        <v>OVERSTOCK</v>
      </c>
      <c r="S216" s="69" t="str">
        <f t="shared" si="43"/>
        <v>N/A</v>
      </c>
      <c r="T216" s="60"/>
    </row>
    <row r="217" spans="1:20" ht="16.5" customHeight="1" x14ac:dyDescent="0.35">
      <c r="A217" s="71" t="str">
        <f>IF(JAN_26!A217="","",JAN_26!A217)</f>
        <v>RDT</v>
      </c>
      <c r="B217" s="71" t="str">
        <f>IF(JAN_26!B217="","",JAN_26!B217)</f>
        <v>item</v>
      </c>
      <c r="C217" s="53">
        <f>IF(JAN_26!C217="","",JAN_26!C217)</f>
        <v>500</v>
      </c>
      <c r="D217" s="53">
        <f>IF(JAN_26!A217="","",JAN_26!F217)</f>
        <v>0</v>
      </c>
      <c r="E217" s="61"/>
      <c r="F217" s="53">
        <f t="shared" si="33"/>
        <v>0</v>
      </c>
      <c r="G217" s="61"/>
      <c r="H217" s="61"/>
      <c r="I217" s="53">
        <f t="shared" si="34"/>
        <v>0</v>
      </c>
      <c r="J217" s="53" t="str">
        <f t="shared" si="35"/>
        <v/>
      </c>
      <c r="K217" s="53">
        <f t="shared" si="36"/>
        <v>0</v>
      </c>
      <c r="L217" s="53">
        <f t="shared" si="37"/>
        <v>0</v>
      </c>
      <c r="M217" s="64">
        <f>IF(A217="",0,(IF(ISNUMBER(JAN_26!G217),JAN_26!G217,0)+IF(ISNUMBER(FEB_26!G217),FEB_26!G217,0))/2)</f>
        <v>0</v>
      </c>
      <c r="N217" s="64">
        <f t="shared" si="38"/>
        <v>0</v>
      </c>
      <c r="O217" s="64">
        <f t="shared" si="39"/>
        <v>0</v>
      </c>
      <c r="P217" s="64">
        <f t="shared" si="40"/>
        <v>0</v>
      </c>
      <c r="Q217" s="65" t="str">
        <f t="shared" si="41"/>
        <v/>
      </c>
      <c r="R217" s="66" t="str">
        <f t="shared" si="42"/>
        <v>STOCKOUT</v>
      </c>
      <c r="S217" s="66" t="str">
        <f t="shared" si="43"/>
        <v>N/A</v>
      </c>
      <c r="T217" s="60"/>
    </row>
    <row r="218" spans="1:20" ht="16.5" customHeight="1" x14ac:dyDescent="0.35">
      <c r="A218" s="72" t="str">
        <f>IF(JAN_26!A218="","",JAN_26!A218)</f>
        <v>Reneve plus caps</v>
      </c>
      <c r="B218" s="72" t="str">
        <f>IF(JAN_26!B218="","",JAN_26!B218)</f>
        <v>tab</v>
      </c>
      <c r="C218" s="55">
        <f>IF(JAN_26!C218="","",JAN_26!C218)</f>
        <v>230</v>
      </c>
      <c r="D218" s="55">
        <f>IF(JAN_26!A218="","",JAN_26!F218)</f>
        <v>0</v>
      </c>
      <c r="E218" s="61"/>
      <c r="F218" s="55">
        <f t="shared" si="33"/>
        <v>0</v>
      </c>
      <c r="G218" s="61"/>
      <c r="H218" s="61"/>
      <c r="I218" s="55">
        <f t="shared" si="34"/>
        <v>0</v>
      </c>
      <c r="J218" s="55" t="str">
        <f t="shared" si="35"/>
        <v/>
      </c>
      <c r="K218" s="55">
        <f t="shared" si="36"/>
        <v>0</v>
      </c>
      <c r="L218" s="55">
        <f t="shared" si="37"/>
        <v>0</v>
      </c>
      <c r="M218" s="67">
        <f>IF(A218="",0,(IF(ISNUMBER(JAN_26!G218),JAN_26!G218,0)+IF(ISNUMBER(FEB_26!G218),FEB_26!G218,0))/2)</f>
        <v>0</v>
      </c>
      <c r="N218" s="67">
        <f t="shared" si="38"/>
        <v>0</v>
      </c>
      <c r="O218" s="67">
        <f t="shared" si="39"/>
        <v>0</v>
      </c>
      <c r="P218" s="67">
        <f t="shared" si="40"/>
        <v>0</v>
      </c>
      <c r="Q218" s="68" t="str">
        <f t="shared" si="41"/>
        <v/>
      </c>
      <c r="R218" s="69" t="str">
        <f t="shared" si="42"/>
        <v>STOCKOUT</v>
      </c>
      <c r="S218" s="69" t="str">
        <f t="shared" si="43"/>
        <v>N/A</v>
      </c>
      <c r="T218" s="60"/>
    </row>
    <row r="219" spans="1:20" ht="16.5" customHeight="1" x14ac:dyDescent="0.35">
      <c r="A219" s="71" t="str">
        <f>IF(JAN_26!A219="","",JAN_26!A219)</f>
        <v>RINGER LACTATE 500CC</v>
      </c>
      <c r="B219" s="71" t="str">
        <f>IF(JAN_26!B219="","",JAN_26!B219)</f>
        <v>Item</v>
      </c>
      <c r="C219" s="53">
        <f>IF(JAN_26!C219="","",JAN_26!C219)</f>
        <v>1000</v>
      </c>
      <c r="D219" s="53">
        <f>IF(JAN_26!A219="","",JAN_26!F219)</f>
        <v>0</v>
      </c>
      <c r="E219" s="61"/>
      <c r="F219" s="53">
        <f t="shared" si="33"/>
        <v>0</v>
      </c>
      <c r="G219" s="61"/>
      <c r="H219" s="61"/>
      <c r="I219" s="53">
        <f t="shared" si="34"/>
        <v>0</v>
      </c>
      <c r="J219" s="53" t="str">
        <f t="shared" si="35"/>
        <v/>
      </c>
      <c r="K219" s="53">
        <f t="shared" si="36"/>
        <v>0</v>
      </c>
      <c r="L219" s="53">
        <f t="shared" si="37"/>
        <v>0</v>
      </c>
      <c r="M219" s="64">
        <f>IF(A219="",0,(IF(ISNUMBER(JAN_26!G219),JAN_26!G219,0)+IF(ISNUMBER(FEB_26!G219),FEB_26!G219,0))/2)</f>
        <v>0</v>
      </c>
      <c r="N219" s="64">
        <f t="shared" si="38"/>
        <v>0</v>
      </c>
      <c r="O219" s="64">
        <f t="shared" si="39"/>
        <v>0</v>
      </c>
      <c r="P219" s="64">
        <f t="shared" si="40"/>
        <v>0</v>
      </c>
      <c r="Q219" s="65" t="str">
        <f t="shared" si="41"/>
        <v/>
      </c>
      <c r="R219" s="66" t="str">
        <f t="shared" si="42"/>
        <v>STOCKOUT</v>
      </c>
      <c r="S219" s="66" t="str">
        <f t="shared" si="43"/>
        <v>N/A</v>
      </c>
      <c r="T219" s="60"/>
    </row>
    <row r="220" spans="1:20" ht="16.5" customHeight="1" x14ac:dyDescent="0.35">
      <c r="A220" s="72" t="str">
        <f>IF(JAN_26!A220="","",JAN_26!A220)</f>
        <v>Sabutamol Injection</v>
      </c>
      <c r="B220" s="72" t="str">
        <f>IF(JAN_26!B220="","",JAN_26!B220)</f>
        <v>amp</v>
      </c>
      <c r="C220" s="55">
        <f>IF(JAN_26!C220="","",JAN_26!C220)</f>
        <v>500</v>
      </c>
      <c r="D220" s="55">
        <f>IF(JAN_26!A220="","",JAN_26!F220)</f>
        <v>0</v>
      </c>
      <c r="E220" s="61"/>
      <c r="F220" s="55">
        <f t="shared" si="33"/>
        <v>0</v>
      </c>
      <c r="G220" s="61"/>
      <c r="H220" s="61"/>
      <c r="I220" s="55">
        <f t="shared" si="34"/>
        <v>0</v>
      </c>
      <c r="J220" s="55" t="str">
        <f t="shared" si="35"/>
        <v/>
      </c>
      <c r="K220" s="55">
        <f t="shared" si="36"/>
        <v>0</v>
      </c>
      <c r="L220" s="55">
        <f t="shared" si="37"/>
        <v>0</v>
      </c>
      <c r="M220" s="67">
        <f>IF(A220="",0,(IF(ISNUMBER(JAN_26!G220),JAN_26!G220,0)+IF(ISNUMBER(FEB_26!G220),FEB_26!G220,0))/2)</f>
        <v>0</v>
      </c>
      <c r="N220" s="67">
        <f t="shared" si="38"/>
        <v>0</v>
      </c>
      <c r="O220" s="67">
        <f t="shared" si="39"/>
        <v>0</v>
      </c>
      <c r="P220" s="67">
        <f t="shared" si="40"/>
        <v>0</v>
      </c>
      <c r="Q220" s="68" t="str">
        <f t="shared" si="41"/>
        <v/>
      </c>
      <c r="R220" s="69" t="str">
        <f t="shared" si="42"/>
        <v>STOCKOUT</v>
      </c>
      <c r="S220" s="69" t="str">
        <f t="shared" si="43"/>
        <v>N/A</v>
      </c>
      <c r="T220" s="60"/>
    </row>
    <row r="221" spans="1:20" ht="16.5" customHeight="1" x14ac:dyDescent="0.35">
      <c r="A221" s="71" t="str">
        <f>IF(JAN_26!A221="","",JAN_26!A221)</f>
        <v>salbutamol tab</v>
      </c>
      <c r="B221" s="71" t="str">
        <f>IF(JAN_26!B221="","",JAN_26!B221)</f>
        <v>tablet</v>
      </c>
      <c r="C221" s="53">
        <f>IF(JAN_26!C221="","",JAN_26!C221)</f>
        <v>50</v>
      </c>
      <c r="D221" s="53">
        <f>IF(JAN_26!A221="","",JAN_26!F221)</f>
        <v>0</v>
      </c>
      <c r="E221" s="61"/>
      <c r="F221" s="53">
        <f t="shared" si="33"/>
        <v>0</v>
      </c>
      <c r="G221" s="61"/>
      <c r="H221" s="61"/>
      <c r="I221" s="53">
        <f t="shared" si="34"/>
        <v>0</v>
      </c>
      <c r="J221" s="53" t="str">
        <f t="shared" si="35"/>
        <v/>
      </c>
      <c r="K221" s="53">
        <f t="shared" si="36"/>
        <v>0</v>
      </c>
      <c r="L221" s="53">
        <f t="shared" si="37"/>
        <v>0</v>
      </c>
      <c r="M221" s="64">
        <f>IF(A221="",0,(IF(ISNUMBER(JAN_26!G221),JAN_26!G221,0)+IF(ISNUMBER(FEB_26!G221),FEB_26!G221,0))/2)</f>
        <v>0</v>
      </c>
      <c r="N221" s="64">
        <f t="shared" si="38"/>
        <v>0</v>
      </c>
      <c r="O221" s="64">
        <f t="shared" si="39"/>
        <v>0</v>
      </c>
      <c r="P221" s="64">
        <f t="shared" si="40"/>
        <v>0</v>
      </c>
      <c r="Q221" s="65" t="str">
        <f t="shared" si="41"/>
        <v/>
      </c>
      <c r="R221" s="66" t="str">
        <f t="shared" si="42"/>
        <v>STOCKOUT</v>
      </c>
      <c r="S221" s="66" t="str">
        <f t="shared" si="43"/>
        <v>N/A</v>
      </c>
      <c r="T221" s="60"/>
    </row>
    <row r="222" spans="1:20" ht="16.5" customHeight="1" x14ac:dyDescent="0.35">
      <c r="A222" s="72" t="str">
        <f>IF(JAN_26!A222="","",JAN_26!A222)</f>
        <v>Spasfon Injetion</v>
      </c>
      <c r="B222" s="72" t="str">
        <f>IF(JAN_26!B222="","",JAN_26!B222)</f>
        <v>amp</v>
      </c>
      <c r="C222" s="55">
        <f>IF(JAN_26!C222="","",JAN_26!C222)</f>
        <v>500</v>
      </c>
      <c r="D222" s="55">
        <f>IF(JAN_26!A222="","",JAN_26!F222)</f>
        <v>0</v>
      </c>
      <c r="E222" s="61"/>
      <c r="F222" s="55">
        <f t="shared" si="33"/>
        <v>0</v>
      </c>
      <c r="G222" s="61"/>
      <c r="H222" s="61"/>
      <c r="I222" s="55">
        <f t="shared" si="34"/>
        <v>0</v>
      </c>
      <c r="J222" s="55" t="str">
        <f t="shared" si="35"/>
        <v/>
      </c>
      <c r="K222" s="55">
        <f t="shared" si="36"/>
        <v>9</v>
      </c>
      <c r="L222" s="55">
        <f t="shared" si="37"/>
        <v>0</v>
      </c>
      <c r="M222" s="67">
        <f>IF(A222="",0,(IF(ISNUMBER(JAN_26!G222),JAN_26!G222,0)+IF(ISNUMBER(FEB_26!G222),FEB_26!G222,0))/2)</f>
        <v>3</v>
      </c>
      <c r="N222" s="67">
        <f t="shared" si="38"/>
        <v>1.5</v>
      </c>
      <c r="O222" s="67">
        <f t="shared" si="39"/>
        <v>9</v>
      </c>
      <c r="P222" s="67">
        <f t="shared" si="40"/>
        <v>3</v>
      </c>
      <c r="Q222" s="68" t="str">
        <f t="shared" si="41"/>
        <v/>
      </c>
      <c r="R222" s="69" t="str">
        <f t="shared" si="42"/>
        <v>STOCKOUT</v>
      </c>
      <c r="S222" s="69" t="str">
        <f t="shared" si="43"/>
        <v>N/A</v>
      </c>
      <c r="T222" s="60"/>
    </row>
    <row r="223" spans="1:20" ht="16.5" customHeight="1" x14ac:dyDescent="0.35">
      <c r="A223" s="71" t="str">
        <f>IF(JAN_26!A223="","",JAN_26!A223)</f>
        <v>spasfon suppo</v>
      </c>
      <c r="B223" s="71" t="str">
        <f>IF(JAN_26!B223="","",JAN_26!B223)</f>
        <v>suppo</v>
      </c>
      <c r="C223" s="53">
        <f>IF(JAN_26!C223="","",JAN_26!C223)</f>
        <v>250</v>
      </c>
      <c r="D223" s="53">
        <f>IF(JAN_26!A223="","",JAN_26!F223)</f>
        <v>0</v>
      </c>
      <c r="E223" s="61"/>
      <c r="F223" s="53">
        <f t="shared" si="33"/>
        <v>0</v>
      </c>
      <c r="G223" s="61"/>
      <c r="H223" s="61"/>
      <c r="I223" s="53">
        <f t="shared" si="34"/>
        <v>0</v>
      </c>
      <c r="J223" s="53" t="str">
        <f t="shared" si="35"/>
        <v/>
      </c>
      <c r="K223" s="53">
        <f t="shared" si="36"/>
        <v>0</v>
      </c>
      <c r="L223" s="53">
        <f t="shared" si="37"/>
        <v>0</v>
      </c>
      <c r="M223" s="64">
        <f>IF(A223="",0,(IF(ISNUMBER(JAN_26!G223),JAN_26!G223,0)+IF(ISNUMBER(FEB_26!G223),FEB_26!G223,0))/2)</f>
        <v>0</v>
      </c>
      <c r="N223" s="64">
        <f t="shared" si="38"/>
        <v>0</v>
      </c>
      <c r="O223" s="64">
        <f t="shared" si="39"/>
        <v>0</v>
      </c>
      <c r="P223" s="64">
        <f t="shared" si="40"/>
        <v>0</v>
      </c>
      <c r="Q223" s="65" t="str">
        <f t="shared" si="41"/>
        <v/>
      </c>
      <c r="R223" s="66" t="str">
        <f t="shared" si="42"/>
        <v>STOCKOUT</v>
      </c>
      <c r="S223" s="66" t="str">
        <f t="shared" si="43"/>
        <v>N/A</v>
      </c>
      <c r="T223" s="60"/>
    </row>
    <row r="224" spans="1:20" ht="16.5" customHeight="1" x14ac:dyDescent="0.35">
      <c r="A224" s="72" t="str">
        <f>IF(JAN_26!A224="","",JAN_26!A224)</f>
        <v>Spasfon tab</v>
      </c>
      <c r="B224" s="72" t="str">
        <f>IF(JAN_26!B224="","",JAN_26!B224)</f>
        <v>tab</v>
      </c>
      <c r="C224" s="55">
        <f>IF(JAN_26!C224="","",JAN_26!C224)</f>
        <v>90</v>
      </c>
      <c r="D224" s="55">
        <f>IF(JAN_26!A224="","",JAN_26!F224)</f>
        <v>0</v>
      </c>
      <c r="E224" s="61"/>
      <c r="F224" s="55">
        <f t="shared" si="33"/>
        <v>0</v>
      </c>
      <c r="G224" s="61"/>
      <c r="H224" s="61"/>
      <c r="I224" s="55">
        <f t="shared" si="34"/>
        <v>0</v>
      </c>
      <c r="J224" s="55" t="str">
        <f t="shared" si="35"/>
        <v/>
      </c>
      <c r="K224" s="55">
        <f t="shared" si="36"/>
        <v>0</v>
      </c>
      <c r="L224" s="55">
        <f t="shared" si="37"/>
        <v>0</v>
      </c>
      <c r="M224" s="67">
        <f>IF(A224="",0,(IF(ISNUMBER(JAN_26!G224),JAN_26!G224,0)+IF(ISNUMBER(FEB_26!G224),FEB_26!G224,0))/2)</f>
        <v>0</v>
      </c>
      <c r="N224" s="67">
        <f t="shared" si="38"/>
        <v>0</v>
      </c>
      <c r="O224" s="67">
        <f t="shared" si="39"/>
        <v>0</v>
      </c>
      <c r="P224" s="67">
        <f t="shared" si="40"/>
        <v>0</v>
      </c>
      <c r="Q224" s="68" t="str">
        <f t="shared" si="41"/>
        <v/>
      </c>
      <c r="R224" s="69" t="str">
        <f t="shared" si="42"/>
        <v>STOCKOUT</v>
      </c>
      <c r="S224" s="69" t="str">
        <f t="shared" si="43"/>
        <v>N/A</v>
      </c>
      <c r="T224" s="60"/>
    </row>
    <row r="225" spans="1:20" ht="16.5" customHeight="1" x14ac:dyDescent="0.35">
      <c r="A225" s="71" t="str">
        <f>IF(JAN_26!A225="","",JAN_26!A225)</f>
        <v>sterile gloves</v>
      </c>
      <c r="B225" s="71" t="str">
        <f>IF(JAN_26!B225="","",JAN_26!B225)</f>
        <v>item</v>
      </c>
      <c r="C225" s="53">
        <f>IF(JAN_26!C225="","",JAN_26!C225)</f>
        <v>300</v>
      </c>
      <c r="D225" s="53">
        <f>IF(JAN_26!A225="","",JAN_26!F225)</f>
        <v>0</v>
      </c>
      <c r="E225" s="61"/>
      <c r="F225" s="53">
        <f t="shared" si="33"/>
        <v>0</v>
      </c>
      <c r="G225" s="61"/>
      <c r="H225" s="61"/>
      <c r="I225" s="53">
        <f t="shared" si="34"/>
        <v>0</v>
      </c>
      <c r="J225" s="53" t="str">
        <f t="shared" si="35"/>
        <v/>
      </c>
      <c r="K225" s="53">
        <f t="shared" si="36"/>
        <v>0</v>
      </c>
      <c r="L225" s="53">
        <f t="shared" si="37"/>
        <v>0</v>
      </c>
      <c r="M225" s="64">
        <f>IF(A225="",0,(IF(ISNUMBER(JAN_26!G225),JAN_26!G225,0)+IF(ISNUMBER(FEB_26!G225),FEB_26!G225,0))/2)</f>
        <v>0</v>
      </c>
      <c r="N225" s="64">
        <f t="shared" si="38"/>
        <v>0</v>
      </c>
      <c r="O225" s="64">
        <f t="shared" si="39"/>
        <v>0</v>
      </c>
      <c r="P225" s="64">
        <f t="shared" si="40"/>
        <v>0</v>
      </c>
      <c r="Q225" s="65" t="str">
        <f t="shared" si="41"/>
        <v/>
      </c>
      <c r="R225" s="66" t="str">
        <f t="shared" si="42"/>
        <v>STOCKOUT</v>
      </c>
      <c r="S225" s="66" t="str">
        <f t="shared" si="43"/>
        <v>N/A</v>
      </c>
      <c r="T225" s="60"/>
    </row>
    <row r="226" spans="1:20" ht="16.5" customHeight="1" x14ac:dyDescent="0.35">
      <c r="A226" s="72" t="str">
        <f>IF(JAN_26!A226="","",JAN_26!A226)</f>
        <v>sterile water</v>
      </c>
      <c r="B226" s="72" t="str">
        <f>IF(JAN_26!B226="","",JAN_26!B226)</f>
        <v>amp</v>
      </c>
      <c r="C226" s="55">
        <f>IF(JAN_26!C226="","",JAN_26!C226)</f>
        <v>100</v>
      </c>
      <c r="D226" s="55">
        <f>IF(JAN_26!A226="","",JAN_26!F226)</f>
        <v>111</v>
      </c>
      <c r="E226" s="61"/>
      <c r="F226" s="55">
        <f t="shared" si="33"/>
        <v>111</v>
      </c>
      <c r="G226" s="61"/>
      <c r="H226" s="61"/>
      <c r="I226" s="55">
        <f t="shared" si="34"/>
        <v>0</v>
      </c>
      <c r="J226" s="55" t="str">
        <f t="shared" si="35"/>
        <v/>
      </c>
      <c r="K226" s="55">
        <f t="shared" si="36"/>
        <v>97.5</v>
      </c>
      <c r="L226" s="55">
        <f t="shared" si="37"/>
        <v>11100</v>
      </c>
      <c r="M226" s="67">
        <f>IF(A226="",0,(IF(ISNUMBER(JAN_26!G226),JAN_26!G226,0)+IF(ISNUMBER(FEB_26!G226),FEB_26!G226,0))/2)</f>
        <v>69.5</v>
      </c>
      <c r="N226" s="67">
        <f t="shared" si="38"/>
        <v>34.75</v>
      </c>
      <c r="O226" s="67">
        <f t="shared" si="39"/>
        <v>208.5</v>
      </c>
      <c r="P226" s="67">
        <f t="shared" si="40"/>
        <v>69.5</v>
      </c>
      <c r="Q226" s="68">
        <f t="shared" si="41"/>
        <v>1.6</v>
      </c>
      <c r="R226" s="69" t="str">
        <f t="shared" si="42"/>
        <v>ADEQUATE</v>
      </c>
      <c r="S226" s="69" t="str">
        <f t="shared" si="43"/>
        <v>N/A</v>
      </c>
      <c r="T226" s="60"/>
    </row>
    <row r="227" spans="1:20" ht="16.5" customHeight="1" x14ac:dyDescent="0.35">
      <c r="A227" s="71" t="str">
        <f>IF(JAN_26!A227="","",JAN_26!A227)</f>
        <v>sucture material (Nylon)</v>
      </c>
      <c r="B227" s="71" t="str">
        <f>IF(JAN_26!B227="","",JAN_26!B227)</f>
        <v>item</v>
      </c>
      <c r="C227" s="53">
        <f>IF(JAN_26!C227="","",JAN_26!C227)</f>
        <v>1000</v>
      </c>
      <c r="D227" s="53">
        <f>IF(JAN_26!A227="","",JAN_26!F227)</f>
        <v>24</v>
      </c>
      <c r="E227" s="61"/>
      <c r="F227" s="53">
        <f t="shared" si="33"/>
        <v>24</v>
      </c>
      <c r="G227" s="61"/>
      <c r="H227" s="61"/>
      <c r="I227" s="53">
        <f t="shared" si="34"/>
        <v>0</v>
      </c>
      <c r="J227" s="53" t="str">
        <f t="shared" si="35"/>
        <v/>
      </c>
      <c r="K227" s="53">
        <f t="shared" si="36"/>
        <v>0</v>
      </c>
      <c r="L227" s="53">
        <f t="shared" si="37"/>
        <v>24000</v>
      </c>
      <c r="M227" s="64">
        <f>IF(A227="",0,(IF(ISNUMBER(JAN_26!G227),JAN_26!G227,0)+IF(ISNUMBER(FEB_26!G227),FEB_26!G227,0))/2)</f>
        <v>0</v>
      </c>
      <c r="N227" s="64">
        <f t="shared" si="38"/>
        <v>0</v>
      </c>
      <c r="O227" s="64">
        <f t="shared" si="39"/>
        <v>0</v>
      </c>
      <c r="P227" s="64">
        <f t="shared" si="40"/>
        <v>0</v>
      </c>
      <c r="Q227" s="65" t="str">
        <f t="shared" si="41"/>
        <v/>
      </c>
      <c r="R227" s="66" t="str">
        <f t="shared" si="42"/>
        <v>OVERSTOCK</v>
      </c>
      <c r="S227" s="66" t="str">
        <f t="shared" si="43"/>
        <v>N/A</v>
      </c>
      <c r="T227" s="60"/>
    </row>
    <row r="228" spans="1:20" ht="16.5" customHeight="1" x14ac:dyDescent="0.35">
      <c r="A228" s="72" t="str">
        <f>IF(JAN_26!A228="","",JAN_26!A228)</f>
        <v>sucture material (vicryl 2.0)</v>
      </c>
      <c r="B228" s="72" t="str">
        <f>IF(JAN_26!B228="","",JAN_26!B228)</f>
        <v>item</v>
      </c>
      <c r="C228" s="55">
        <f>IF(JAN_26!C228="","",JAN_26!C228)</f>
        <v>2000</v>
      </c>
      <c r="D228" s="55">
        <f>IF(JAN_26!A228="","",JAN_26!F228)</f>
        <v>0</v>
      </c>
      <c r="E228" s="61"/>
      <c r="F228" s="55">
        <f t="shared" si="33"/>
        <v>0</v>
      </c>
      <c r="G228" s="61"/>
      <c r="H228" s="61"/>
      <c r="I228" s="55">
        <f t="shared" si="34"/>
        <v>0</v>
      </c>
      <c r="J228" s="55" t="str">
        <f t="shared" si="35"/>
        <v/>
      </c>
      <c r="K228" s="55">
        <f t="shared" si="36"/>
        <v>0</v>
      </c>
      <c r="L228" s="55">
        <f t="shared" si="37"/>
        <v>0</v>
      </c>
      <c r="M228" s="67">
        <f>IF(A228="",0,(IF(ISNUMBER(JAN_26!G228),JAN_26!G228,0)+IF(ISNUMBER(FEB_26!G228),FEB_26!G228,0))/2)</f>
        <v>0</v>
      </c>
      <c r="N228" s="67">
        <f t="shared" si="38"/>
        <v>0</v>
      </c>
      <c r="O228" s="67">
        <f t="shared" si="39"/>
        <v>0</v>
      </c>
      <c r="P228" s="67">
        <f t="shared" si="40"/>
        <v>0</v>
      </c>
      <c r="Q228" s="68" t="str">
        <f t="shared" si="41"/>
        <v/>
      </c>
      <c r="R228" s="69" t="str">
        <f t="shared" si="42"/>
        <v>STOCKOUT</v>
      </c>
      <c r="S228" s="69" t="str">
        <f t="shared" si="43"/>
        <v>N/A</v>
      </c>
      <c r="T228" s="60"/>
    </row>
    <row r="229" spans="1:20" ht="16.5" customHeight="1" x14ac:dyDescent="0.35">
      <c r="A229" s="71" t="str">
        <f>IF(JAN_26!A229="","",JAN_26!A229)</f>
        <v>surgical blade</v>
      </c>
      <c r="B229" s="71" t="str">
        <f>IF(JAN_26!B229="","",JAN_26!B229)</f>
        <v>item</v>
      </c>
      <c r="C229" s="53">
        <f>IF(JAN_26!C229="","",JAN_26!C229)</f>
        <v>50</v>
      </c>
      <c r="D229" s="53">
        <f>IF(JAN_26!A229="","",JAN_26!F229)</f>
        <v>88</v>
      </c>
      <c r="E229" s="61"/>
      <c r="F229" s="53">
        <f t="shared" si="33"/>
        <v>88</v>
      </c>
      <c r="G229" s="61"/>
      <c r="H229" s="61"/>
      <c r="I229" s="53">
        <f t="shared" si="34"/>
        <v>0</v>
      </c>
      <c r="J229" s="53" t="str">
        <f t="shared" si="35"/>
        <v/>
      </c>
      <c r="K229" s="53">
        <f t="shared" si="36"/>
        <v>0</v>
      </c>
      <c r="L229" s="53">
        <f t="shared" si="37"/>
        <v>4400</v>
      </c>
      <c r="M229" s="64">
        <f>IF(A229="",0,(IF(ISNUMBER(JAN_26!G229),JAN_26!G229,0)+IF(ISNUMBER(FEB_26!G229),FEB_26!G229,0))/2)</f>
        <v>6</v>
      </c>
      <c r="N229" s="64">
        <f t="shared" si="38"/>
        <v>3</v>
      </c>
      <c r="O229" s="64">
        <f t="shared" si="39"/>
        <v>18</v>
      </c>
      <c r="P229" s="64">
        <f t="shared" si="40"/>
        <v>6</v>
      </c>
      <c r="Q229" s="65">
        <f t="shared" si="41"/>
        <v>14.7</v>
      </c>
      <c r="R229" s="66" t="str">
        <f t="shared" si="42"/>
        <v>OVERSTOCK</v>
      </c>
      <c r="S229" s="66" t="str">
        <f t="shared" si="43"/>
        <v>N/A</v>
      </c>
      <c r="T229" s="60"/>
    </row>
    <row r="230" spans="1:20" ht="16.5" customHeight="1" x14ac:dyDescent="0.35">
      <c r="A230" s="72" t="str">
        <f>IF(JAN_26!A230="","",JAN_26!A230)</f>
        <v>syringe</v>
      </c>
      <c r="B230" s="72" t="str">
        <f>IF(JAN_26!B230="","",JAN_26!B230)</f>
        <v>item</v>
      </c>
      <c r="C230" s="55">
        <f>IF(JAN_26!C230="","",JAN_26!C230)</f>
        <v>100</v>
      </c>
      <c r="D230" s="55">
        <f>IF(JAN_26!A230="","",JAN_26!F230)</f>
        <v>18</v>
      </c>
      <c r="E230" s="61"/>
      <c r="F230" s="55">
        <f t="shared" si="33"/>
        <v>18</v>
      </c>
      <c r="G230" s="61"/>
      <c r="H230" s="61"/>
      <c r="I230" s="55">
        <f t="shared" si="34"/>
        <v>0</v>
      </c>
      <c r="J230" s="55" t="str">
        <f t="shared" si="35"/>
        <v/>
      </c>
      <c r="K230" s="55">
        <f t="shared" si="36"/>
        <v>117</v>
      </c>
      <c r="L230" s="55">
        <f t="shared" si="37"/>
        <v>1800</v>
      </c>
      <c r="M230" s="67">
        <f>IF(A230="",0,(IF(ISNUMBER(JAN_26!G230),JAN_26!G230,0)+IF(ISNUMBER(FEB_26!G230),FEB_26!G230,0))/2)</f>
        <v>45</v>
      </c>
      <c r="N230" s="67">
        <f t="shared" si="38"/>
        <v>22.5</v>
      </c>
      <c r="O230" s="67">
        <f t="shared" si="39"/>
        <v>135</v>
      </c>
      <c r="P230" s="67">
        <f t="shared" si="40"/>
        <v>45</v>
      </c>
      <c r="Q230" s="68">
        <f t="shared" si="41"/>
        <v>0.4</v>
      </c>
      <c r="R230" s="69" t="str">
        <f t="shared" si="42"/>
        <v>LOW STOCK</v>
      </c>
      <c r="S230" s="69" t="str">
        <f t="shared" si="43"/>
        <v>N/A</v>
      </c>
      <c r="T230" s="60"/>
    </row>
    <row r="231" spans="1:20" ht="16.5" customHeight="1" x14ac:dyDescent="0.35">
      <c r="A231" s="71" t="str">
        <f>IF(JAN_26!A231="","",JAN_26!A231)</f>
        <v>Thiopental sodium 1g inj</v>
      </c>
      <c r="B231" s="71" t="str">
        <f>IF(JAN_26!B231="","",JAN_26!B231)</f>
        <v>inj</v>
      </c>
      <c r="C231" s="53" t="str">
        <f>IF(JAN_26!C231="","",JAN_26!C231)</f>
        <v/>
      </c>
      <c r="D231" s="53">
        <f>IF(JAN_26!A231="","",JAN_26!F231)</f>
        <v>20</v>
      </c>
      <c r="E231" s="61"/>
      <c r="F231" s="53">
        <f t="shared" si="33"/>
        <v>20</v>
      </c>
      <c r="G231" s="61"/>
      <c r="H231" s="61"/>
      <c r="I231" s="53">
        <f t="shared" si="34"/>
        <v>0</v>
      </c>
      <c r="J231" s="53" t="str">
        <f t="shared" si="35"/>
        <v/>
      </c>
      <c r="K231" s="53">
        <f t="shared" si="36"/>
        <v>0</v>
      </c>
      <c r="L231" s="53">
        <f t="shared" si="37"/>
        <v>0</v>
      </c>
      <c r="M231" s="64">
        <f>IF(A231="",0,(IF(ISNUMBER(JAN_26!G231),JAN_26!G231,0)+IF(ISNUMBER(FEB_26!G231),FEB_26!G231,0))/2)</f>
        <v>0</v>
      </c>
      <c r="N231" s="64">
        <f t="shared" si="38"/>
        <v>0</v>
      </c>
      <c r="O231" s="64">
        <f t="shared" si="39"/>
        <v>0</v>
      </c>
      <c r="P231" s="64">
        <f t="shared" si="40"/>
        <v>0</v>
      </c>
      <c r="Q231" s="65" t="str">
        <f t="shared" si="41"/>
        <v/>
      </c>
      <c r="R231" s="66" t="str">
        <f t="shared" si="42"/>
        <v>OVERSTOCK</v>
      </c>
      <c r="S231" s="66" t="str">
        <f t="shared" si="43"/>
        <v>N/A</v>
      </c>
      <c r="T231" s="60"/>
    </row>
    <row r="232" spans="1:20" ht="16.5" customHeight="1" x14ac:dyDescent="0.35">
      <c r="A232" s="72" t="str">
        <f>IF(JAN_26!A232="","",JAN_26!A232)</f>
        <v>Tramadol Inject</v>
      </c>
      <c r="B232" s="72" t="str">
        <f>IF(JAN_26!B232="","",JAN_26!B232)</f>
        <v>amp</v>
      </c>
      <c r="C232" s="55">
        <f>IF(JAN_26!C232="","",JAN_26!C232)</f>
        <v>500</v>
      </c>
      <c r="D232" s="55">
        <f>IF(JAN_26!A232="","",JAN_26!F232)</f>
        <v>0</v>
      </c>
      <c r="E232" s="61"/>
      <c r="F232" s="55">
        <f t="shared" si="33"/>
        <v>0</v>
      </c>
      <c r="G232" s="61"/>
      <c r="H232" s="61"/>
      <c r="I232" s="55">
        <f t="shared" si="34"/>
        <v>0</v>
      </c>
      <c r="J232" s="55" t="str">
        <f t="shared" si="35"/>
        <v/>
      </c>
      <c r="K232" s="55">
        <f t="shared" si="36"/>
        <v>0</v>
      </c>
      <c r="L232" s="55">
        <f t="shared" si="37"/>
        <v>0</v>
      </c>
      <c r="M232" s="67">
        <f>IF(A232="",0,(IF(ISNUMBER(JAN_26!G232),JAN_26!G232,0)+IF(ISNUMBER(FEB_26!G232),FEB_26!G232,0))/2)</f>
        <v>0</v>
      </c>
      <c r="N232" s="67">
        <f t="shared" si="38"/>
        <v>0</v>
      </c>
      <c r="O232" s="67">
        <f t="shared" si="39"/>
        <v>0</v>
      </c>
      <c r="P232" s="67">
        <f t="shared" si="40"/>
        <v>0</v>
      </c>
      <c r="Q232" s="68" t="str">
        <f t="shared" si="41"/>
        <v/>
      </c>
      <c r="R232" s="69" t="str">
        <f t="shared" si="42"/>
        <v>STOCKOUT</v>
      </c>
      <c r="S232" s="69" t="str">
        <f t="shared" si="43"/>
        <v>N/A</v>
      </c>
      <c r="T232" s="60"/>
    </row>
    <row r="233" spans="1:20" ht="16.5" customHeight="1" x14ac:dyDescent="0.35">
      <c r="A233" s="71" t="str">
        <f>IF(JAN_26!A233="","",JAN_26!A233)</f>
        <v>Tretracycline eye oitment</v>
      </c>
      <c r="B233" s="71" t="str">
        <f>IF(JAN_26!B233="","",JAN_26!B233)</f>
        <v>tab</v>
      </c>
      <c r="C233" s="53">
        <f>IF(JAN_26!C233="","",JAN_26!C233)</f>
        <v>500</v>
      </c>
      <c r="D233" s="53">
        <f>IF(JAN_26!A233="","",JAN_26!F233)</f>
        <v>0</v>
      </c>
      <c r="E233" s="61"/>
      <c r="F233" s="53">
        <f t="shared" si="33"/>
        <v>0</v>
      </c>
      <c r="G233" s="61"/>
      <c r="H233" s="61"/>
      <c r="I233" s="53">
        <f t="shared" si="34"/>
        <v>0</v>
      </c>
      <c r="J233" s="53" t="str">
        <f t="shared" si="35"/>
        <v/>
      </c>
      <c r="K233" s="53">
        <f t="shared" si="36"/>
        <v>0</v>
      </c>
      <c r="L233" s="53">
        <f t="shared" si="37"/>
        <v>0</v>
      </c>
      <c r="M233" s="64">
        <f>IF(A233="",0,(IF(ISNUMBER(JAN_26!G233),JAN_26!G233,0)+IF(ISNUMBER(FEB_26!G233),FEB_26!G233,0))/2)</f>
        <v>0</v>
      </c>
      <c r="N233" s="64">
        <f t="shared" si="38"/>
        <v>0</v>
      </c>
      <c r="O233" s="64">
        <f t="shared" si="39"/>
        <v>0</v>
      </c>
      <c r="P233" s="64">
        <f t="shared" si="40"/>
        <v>0</v>
      </c>
      <c r="Q233" s="65" t="str">
        <f t="shared" si="41"/>
        <v/>
      </c>
      <c r="R233" s="66" t="str">
        <f t="shared" si="42"/>
        <v>STOCKOUT</v>
      </c>
      <c r="S233" s="66" t="str">
        <f t="shared" si="43"/>
        <v>N/A</v>
      </c>
      <c r="T233" s="60"/>
    </row>
    <row r="234" spans="1:20" ht="16.5" customHeight="1" x14ac:dyDescent="0.35">
      <c r="A234" s="72" t="str">
        <f>IF(JAN_26!A234="","",JAN_26!A234)</f>
        <v>Triam-denk inj</v>
      </c>
      <c r="B234" s="72" t="str">
        <f>IF(JAN_26!B234="","",JAN_26!B234)</f>
        <v>amp</v>
      </c>
      <c r="C234" s="55">
        <f>IF(JAN_26!C234="","",JAN_26!C234)</f>
        <v>2000</v>
      </c>
      <c r="D234" s="55">
        <f>IF(JAN_26!A234="","",JAN_26!F234)</f>
        <v>0</v>
      </c>
      <c r="E234" s="61"/>
      <c r="F234" s="55">
        <f t="shared" si="33"/>
        <v>0</v>
      </c>
      <c r="G234" s="61"/>
      <c r="H234" s="61"/>
      <c r="I234" s="55">
        <f t="shared" si="34"/>
        <v>0</v>
      </c>
      <c r="J234" s="55" t="str">
        <f t="shared" si="35"/>
        <v/>
      </c>
      <c r="K234" s="55">
        <f t="shared" si="36"/>
        <v>0</v>
      </c>
      <c r="L234" s="55">
        <f t="shared" si="37"/>
        <v>0</v>
      </c>
      <c r="M234" s="67">
        <f>IF(A234="",0,(IF(ISNUMBER(JAN_26!G234),JAN_26!G234,0)+IF(ISNUMBER(FEB_26!G234),FEB_26!G234,0))/2)</f>
        <v>0</v>
      </c>
      <c r="N234" s="67">
        <f t="shared" si="38"/>
        <v>0</v>
      </c>
      <c r="O234" s="67">
        <f t="shared" si="39"/>
        <v>0</v>
      </c>
      <c r="P234" s="67">
        <f t="shared" si="40"/>
        <v>0</v>
      </c>
      <c r="Q234" s="68" t="str">
        <f t="shared" si="41"/>
        <v/>
      </c>
      <c r="R234" s="69" t="str">
        <f t="shared" si="42"/>
        <v>STOCKOUT</v>
      </c>
      <c r="S234" s="69" t="str">
        <f t="shared" si="43"/>
        <v>N/A</v>
      </c>
      <c r="T234" s="60"/>
    </row>
    <row r="235" spans="1:20" ht="16.5" customHeight="1" x14ac:dyDescent="0.35">
      <c r="A235" s="71" t="str">
        <f>IF(JAN_26!A235="","",JAN_26!A235)</f>
        <v>tribact</v>
      </c>
      <c r="B235" s="71" t="str">
        <f>IF(JAN_26!B235="","",JAN_26!B235)</f>
        <v>tab</v>
      </c>
      <c r="C235" s="53">
        <f>IF(JAN_26!C235="","",JAN_26!C235)</f>
        <v>1500</v>
      </c>
      <c r="D235" s="53">
        <f>IF(JAN_26!A235="","",JAN_26!F235)</f>
        <v>0</v>
      </c>
      <c r="E235" s="61"/>
      <c r="F235" s="53">
        <f t="shared" si="33"/>
        <v>0</v>
      </c>
      <c r="G235" s="61"/>
      <c r="H235" s="61"/>
      <c r="I235" s="53">
        <f t="shared" si="34"/>
        <v>0</v>
      </c>
      <c r="J235" s="53" t="str">
        <f t="shared" si="35"/>
        <v/>
      </c>
      <c r="K235" s="53">
        <f t="shared" si="36"/>
        <v>0</v>
      </c>
      <c r="L235" s="53">
        <f t="shared" si="37"/>
        <v>0</v>
      </c>
      <c r="M235" s="64">
        <f>IF(A235="",0,(IF(ISNUMBER(JAN_26!G235),JAN_26!G235,0)+IF(ISNUMBER(FEB_26!G235),FEB_26!G235,0))/2)</f>
        <v>0</v>
      </c>
      <c r="N235" s="64">
        <f t="shared" si="38"/>
        <v>0</v>
      </c>
      <c r="O235" s="64">
        <f t="shared" si="39"/>
        <v>0</v>
      </c>
      <c r="P235" s="64">
        <f t="shared" si="40"/>
        <v>0</v>
      </c>
      <c r="Q235" s="65" t="str">
        <f t="shared" si="41"/>
        <v/>
      </c>
      <c r="R235" s="66" t="str">
        <f t="shared" si="42"/>
        <v>STOCKOUT</v>
      </c>
      <c r="S235" s="66" t="str">
        <f t="shared" si="43"/>
        <v>N/A</v>
      </c>
      <c r="T235" s="60"/>
    </row>
    <row r="236" spans="1:20" ht="16.5" customHeight="1" x14ac:dyDescent="0.35">
      <c r="A236" s="72" t="str">
        <f>IF(JAN_26!A236="","",JAN_26!A236)</f>
        <v>Trimadol capsules (50mg)</v>
      </c>
      <c r="B236" s="72" t="str">
        <f>IF(JAN_26!B236="","",JAN_26!B236)</f>
        <v>tab</v>
      </c>
      <c r="C236" s="55">
        <f>IF(JAN_26!C236="","",JAN_26!C236)</f>
        <v>50</v>
      </c>
      <c r="D236" s="55">
        <f>IF(JAN_26!A236="","",JAN_26!F236)</f>
        <v>0</v>
      </c>
      <c r="E236" s="61"/>
      <c r="F236" s="55">
        <f t="shared" si="33"/>
        <v>0</v>
      </c>
      <c r="G236" s="61"/>
      <c r="H236" s="61"/>
      <c r="I236" s="55">
        <f t="shared" si="34"/>
        <v>0</v>
      </c>
      <c r="J236" s="55" t="str">
        <f t="shared" si="35"/>
        <v/>
      </c>
      <c r="K236" s="55">
        <f t="shared" si="36"/>
        <v>0</v>
      </c>
      <c r="L236" s="55">
        <f t="shared" si="37"/>
        <v>0</v>
      </c>
      <c r="M236" s="67">
        <f>IF(A236="",0,(IF(ISNUMBER(JAN_26!G236),JAN_26!G236,0)+IF(ISNUMBER(FEB_26!G236),FEB_26!G236,0))/2)</f>
        <v>0</v>
      </c>
      <c r="N236" s="67">
        <f t="shared" si="38"/>
        <v>0</v>
      </c>
      <c r="O236" s="67">
        <f t="shared" si="39"/>
        <v>0</v>
      </c>
      <c r="P236" s="67">
        <f t="shared" si="40"/>
        <v>0</v>
      </c>
      <c r="Q236" s="68" t="str">
        <f t="shared" si="41"/>
        <v/>
      </c>
      <c r="R236" s="69" t="str">
        <f t="shared" si="42"/>
        <v>STOCKOUT</v>
      </c>
      <c r="S236" s="69" t="str">
        <f t="shared" si="43"/>
        <v>N/A</v>
      </c>
      <c r="T236" s="60"/>
    </row>
    <row r="237" spans="1:20" ht="16.5" customHeight="1" x14ac:dyDescent="0.35">
      <c r="A237" s="71" t="str">
        <f>IF(JAN_26!A237="","",JAN_26!A237)</f>
        <v>Unversterol sp</v>
      </c>
      <c r="B237" s="71" t="str">
        <f>IF(JAN_26!B237="","",JAN_26!B237)</f>
        <v>bottle</v>
      </c>
      <c r="C237" s="53">
        <f>IF(JAN_26!C237="","",JAN_26!C237)</f>
        <v>1800</v>
      </c>
      <c r="D237" s="53">
        <f>IF(JAN_26!A237="","",JAN_26!F237)</f>
        <v>0</v>
      </c>
      <c r="E237" s="61"/>
      <c r="F237" s="53">
        <f t="shared" si="33"/>
        <v>0</v>
      </c>
      <c r="G237" s="61"/>
      <c r="H237" s="61"/>
      <c r="I237" s="53">
        <f t="shared" si="34"/>
        <v>0</v>
      </c>
      <c r="J237" s="53" t="str">
        <f t="shared" si="35"/>
        <v/>
      </c>
      <c r="K237" s="53">
        <f t="shared" si="36"/>
        <v>0</v>
      </c>
      <c r="L237" s="53">
        <f t="shared" si="37"/>
        <v>0</v>
      </c>
      <c r="M237" s="64">
        <f>IF(A237="",0,(IF(ISNUMBER(JAN_26!G237),JAN_26!G237,0)+IF(ISNUMBER(FEB_26!G237),FEB_26!G237,0))/2)</f>
        <v>0</v>
      </c>
      <c r="N237" s="64">
        <f t="shared" si="38"/>
        <v>0</v>
      </c>
      <c r="O237" s="64">
        <f t="shared" si="39"/>
        <v>0</v>
      </c>
      <c r="P237" s="64">
        <f t="shared" si="40"/>
        <v>0</v>
      </c>
      <c r="Q237" s="65" t="str">
        <f t="shared" si="41"/>
        <v/>
      </c>
      <c r="R237" s="66" t="str">
        <f t="shared" si="42"/>
        <v>STOCKOUT</v>
      </c>
      <c r="S237" s="66" t="str">
        <f t="shared" si="43"/>
        <v>N/A</v>
      </c>
      <c r="T237" s="60"/>
    </row>
    <row r="238" spans="1:20" ht="16.5" customHeight="1" x14ac:dyDescent="0.35">
      <c r="A238" s="72" t="str">
        <f>IF(JAN_26!A238="","",JAN_26!A238)</f>
        <v>urinary catheter</v>
      </c>
      <c r="B238" s="72" t="str">
        <f>IF(JAN_26!B238="","",JAN_26!B238)</f>
        <v/>
      </c>
      <c r="C238" s="55">
        <f>IF(JAN_26!C238="","",JAN_26!C238)</f>
        <v>1000</v>
      </c>
      <c r="D238" s="55">
        <f>IF(JAN_26!A238="","",JAN_26!F238)</f>
        <v>0</v>
      </c>
      <c r="E238" s="61"/>
      <c r="F238" s="55">
        <f t="shared" si="33"/>
        <v>0</v>
      </c>
      <c r="G238" s="61"/>
      <c r="H238" s="61"/>
      <c r="I238" s="55">
        <f t="shared" si="34"/>
        <v>0</v>
      </c>
      <c r="J238" s="55" t="str">
        <f t="shared" si="35"/>
        <v/>
      </c>
      <c r="K238" s="55">
        <f t="shared" si="36"/>
        <v>0</v>
      </c>
      <c r="L238" s="55">
        <f t="shared" si="37"/>
        <v>0</v>
      </c>
      <c r="M238" s="67">
        <f>IF(A238="",0,(IF(ISNUMBER(JAN_26!G238),JAN_26!G238,0)+IF(ISNUMBER(FEB_26!G238),FEB_26!G238,0))/2)</f>
        <v>0</v>
      </c>
      <c r="N238" s="67">
        <f t="shared" si="38"/>
        <v>0</v>
      </c>
      <c r="O238" s="67">
        <f t="shared" si="39"/>
        <v>0</v>
      </c>
      <c r="P238" s="67">
        <f t="shared" si="40"/>
        <v>0</v>
      </c>
      <c r="Q238" s="68" t="str">
        <f t="shared" si="41"/>
        <v/>
      </c>
      <c r="R238" s="69" t="str">
        <f t="shared" si="42"/>
        <v>STOCKOUT</v>
      </c>
      <c r="S238" s="69" t="str">
        <f t="shared" si="43"/>
        <v>N/A</v>
      </c>
      <c r="T238" s="60"/>
    </row>
    <row r="239" spans="1:20" ht="16.5" customHeight="1" x14ac:dyDescent="0.35">
      <c r="A239" s="71" t="str">
        <f>IF(JAN_26!A239="","",JAN_26!A239)</f>
        <v>Urine bag</v>
      </c>
      <c r="B239" s="71" t="str">
        <f>IF(JAN_26!B239="","",JAN_26!B239)</f>
        <v>item</v>
      </c>
      <c r="C239" s="53">
        <f>IF(JAN_26!C239="","",JAN_26!C239)</f>
        <v>1500</v>
      </c>
      <c r="D239" s="53">
        <f>IF(JAN_26!A239="","",JAN_26!F239)</f>
        <v>49</v>
      </c>
      <c r="E239" s="61"/>
      <c r="F239" s="53">
        <f t="shared" si="33"/>
        <v>49</v>
      </c>
      <c r="G239" s="61"/>
      <c r="H239" s="61"/>
      <c r="I239" s="53">
        <f t="shared" si="34"/>
        <v>0</v>
      </c>
      <c r="J239" s="53" t="str">
        <f t="shared" si="35"/>
        <v/>
      </c>
      <c r="K239" s="53">
        <f t="shared" si="36"/>
        <v>0</v>
      </c>
      <c r="L239" s="53">
        <f t="shared" si="37"/>
        <v>73500</v>
      </c>
      <c r="M239" s="64">
        <f>IF(A239="",0,(IF(ISNUMBER(JAN_26!G239),JAN_26!G239,0)+IF(ISNUMBER(FEB_26!G239),FEB_26!G239,0))/2)</f>
        <v>0</v>
      </c>
      <c r="N239" s="64">
        <f t="shared" si="38"/>
        <v>0</v>
      </c>
      <c r="O239" s="64">
        <f t="shared" si="39"/>
        <v>0</v>
      </c>
      <c r="P239" s="64">
        <f t="shared" si="40"/>
        <v>0</v>
      </c>
      <c r="Q239" s="65" t="str">
        <f t="shared" si="41"/>
        <v/>
      </c>
      <c r="R239" s="66" t="str">
        <f t="shared" si="42"/>
        <v>OVERSTOCK</v>
      </c>
      <c r="S239" s="66" t="str">
        <f t="shared" si="43"/>
        <v>N/A</v>
      </c>
      <c r="T239" s="60"/>
    </row>
    <row r="240" spans="1:20" ht="16.5" customHeight="1" x14ac:dyDescent="0.35">
      <c r="A240" s="72" t="str">
        <f>IF(JAN_26!A240="","",JAN_26!A240)</f>
        <v>ventolene spray</v>
      </c>
      <c r="B240" s="72" t="str">
        <f>IF(JAN_26!B240="","",JAN_26!B240)</f>
        <v>bottle</v>
      </c>
      <c r="C240" s="55">
        <f>IF(JAN_26!C240="","",JAN_26!C240)</f>
        <v>3000</v>
      </c>
      <c r="D240" s="55">
        <f>IF(JAN_26!A240="","",JAN_26!F240)</f>
        <v>0</v>
      </c>
      <c r="E240" s="61"/>
      <c r="F240" s="55">
        <f t="shared" si="33"/>
        <v>0</v>
      </c>
      <c r="G240" s="61"/>
      <c r="H240" s="61"/>
      <c r="I240" s="55">
        <f t="shared" si="34"/>
        <v>0</v>
      </c>
      <c r="J240" s="55" t="str">
        <f t="shared" si="35"/>
        <v/>
      </c>
      <c r="K240" s="55">
        <f t="shared" si="36"/>
        <v>0</v>
      </c>
      <c r="L240" s="55">
        <f t="shared" si="37"/>
        <v>0</v>
      </c>
      <c r="M240" s="67">
        <f>IF(A240="",0,(IF(ISNUMBER(JAN_26!G240),JAN_26!G240,0)+IF(ISNUMBER(FEB_26!G240),FEB_26!G240,0))/2)</f>
        <v>0</v>
      </c>
      <c r="N240" s="67">
        <f t="shared" si="38"/>
        <v>0</v>
      </c>
      <c r="O240" s="67">
        <f t="shared" si="39"/>
        <v>0</v>
      </c>
      <c r="P240" s="67">
        <f t="shared" si="40"/>
        <v>0</v>
      </c>
      <c r="Q240" s="68" t="str">
        <f t="shared" si="41"/>
        <v/>
      </c>
      <c r="R240" s="69" t="str">
        <f t="shared" si="42"/>
        <v>STOCKOUT</v>
      </c>
      <c r="S240" s="69" t="str">
        <f t="shared" si="43"/>
        <v>N/A</v>
      </c>
      <c r="T240" s="60"/>
    </row>
    <row r="241" spans="1:20" ht="16.5" customHeight="1" x14ac:dyDescent="0.35">
      <c r="A241" s="71" t="str">
        <f>IF(JAN_26!A241="","",JAN_26!A241)</f>
        <v>Viseralgine inj</v>
      </c>
      <c r="B241" s="71" t="str">
        <f>IF(JAN_26!B241="","",JAN_26!B241)</f>
        <v>amp</v>
      </c>
      <c r="C241" s="53">
        <f>IF(JAN_26!C241="","",JAN_26!C241)</f>
        <v>500</v>
      </c>
      <c r="D241" s="53">
        <f>IF(JAN_26!A241="","",JAN_26!F241)</f>
        <v>0</v>
      </c>
      <c r="E241" s="61"/>
      <c r="F241" s="53">
        <f t="shared" si="33"/>
        <v>0</v>
      </c>
      <c r="G241" s="61"/>
      <c r="H241" s="61"/>
      <c r="I241" s="53">
        <f t="shared" si="34"/>
        <v>0</v>
      </c>
      <c r="J241" s="53" t="str">
        <f t="shared" si="35"/>
        <v/>
      </c>
      <c r="K241" s="53">
        <f t="shared" si="36"/>
        <v>0</v>
      </c>
      <c r="L241" s="53">
        <f t="shared" si="37"/>
        <v>0</v>
      </c>
      <c r="M241" s="64">
        <f>IF(A241="",0,(IF(ISNUMBER(JAN_26!G241),JAN_26!G241,0)+IF(ISNUMBER(FEB_26!G241),FEB_26!G241,0))/2)</f>
        <v>0</v>
      </c>
      <c r="N241" s="64">
        <f t="shared" si="38"/>
        <v>0</v>
      </c>
      <c r="O241" s="64">
        <f t="shared" si="39"/>
        <v>0</v>
      </c>
      <c r="P241" s="64">
        <f t="shared" si="40"/>
        <v>0</v>
      </c>
      <c r="Q241" s="65" t="str">
        <f t="shared" si="41"/>
        <v/>
      </c>
      <c r="R241" s="66" t="str">
        <f t="shared" si="42"/>
        <v>STOCKOUT</v>
      </c>
      <c r="S241" s="66" t="str">
        <f t="shared" si="43"/>
        <v>N/A</v>
      </c>
      <c r="T241" s="60"/>
    </row>
    <row r="242" spans="1:20" ht="16.5" customHeight="1" x14ac:dyDescent="0.35">
      <c r="A242" s="72" t="str">
        <f>IF(JAN_26!A242="","",JAN_26!A242)</f>
        <v>VIT B COMPLEX</v>
      </c>
      <c r="B242" s="72" t="str">
        <f>IF(JAN_26!B242="","",JAN_26!B242)</f>
        <v>bottle</v>
      </c>
      <c r="C242" s="55">
        <f>IF(JAN_26!C242="","",JAN_26!C242)</f>
        <v>1000</v>
      </c>
      <c r="D242" s="55">
        <f>IF(JAN_26!A242="","",JAN_26!F242)</f>
        <v>0</v>
      </c>
      <c r="E242" s="61"/>
      <c r="F242" s="55">
        <f t="shared" si="33"/>
        <v>0</v>
      </c>
      <c r="G242" s="61"/>
      <c r="H242" s="61"/>
      <c r="I242" s="55">
        <f t="shared" si="34"/>
        <v>0</v>
      </c>
      <c r="J242" s="55" t="str">
        <f t="shared" si="35"/>
        <v/>
      </c>
      <c r="K242" s="55">
        <f t="shared" si="36"/>
        <v>0</v>
      </c>
      <c r="L242" s="55">
        <f t="shared" si="37"/>
        <v>0</v>
      </c>
      <c r="M242" s="67">
        <f>IF(A242="",0,(IF(ISNUMBER(JAN_26!G242),JAN_26!G242,0)+IF(ISNUMBER(FEB_26!G242),FEB_26!G242,0))/2)</f>
        <v>0</v>
      </c>
      <c r="N242" s="67">
        <f t="shared" si="38"/>
        <v>0</v>
      </c>
      <c r="O242" s="67">
        <f t="shared" si="39"/>
        <v>0</v>
      </c>
      <c r="P242" s="67">
        <f t="shared" si="40"/>
        <v>0</v>
      </c>
      <c r="Q242" s="68" t="str">
        <f t="shared" si="41"/>
        <v/>
      </c>
      <c r="R242" s="69" t="str">
        <f t="shared" si="42"/>
        <v>STOCKOUT</v>
      </c>
      <c r="S242" s="69" t="str">
        <f t="shared" si="43"/>
        <v>N/A</v>
      </c>
      <c r="T242" s="60"/>
    </row>
    <row r="243" spans="1:20" ht="16.5" customHeight="1" x14ac:dyDescent="0.35">
      <c r="A243" s="71" t="str">
        <f>IF(JAN_26!A243="","",JAN_26!A243)</f>
        <v>Vit B complex injection</v>
      </c>
      <c r="B243" s="71" t="str">
        <f>IF(JAN_26!B243="","",JAN_26!B243)</f>
        <v>amp</v>
      </c>
      <c r="C243" s="53">
        <f>IF(JAN_26!C243="","",JAN_26!C243)</f>
        <v>200</v>
      </c>
      <c r="D243" s="53">
        <f>IF(JAN_26!A243="","",JAN_26!F243)</f>
        <v>97</v>
      </c>
      <c r="E243" s="61"/>
      <c r="F243" s="53">
        <f t="shared" si="33"/>
        <v>97</v>
      </c>
      <c r="G243" s="61"/>
      <c r="H243" s="61"/>
      <c r="I243" s="53">
        <f t="shared" si="34"/>
        <v>0</v>
      </c>
      <c r="J243" s="53" t="str">
        <f t="shared" si="35"/>
        <v/>
      </c>
      <c r="K243" s="53">
        <f t="shared" si="36"/>
        <v>0</v>
      </c>
      <c r="L243" s="53">
        <f t="shared" si="37"/>
        <v>19400</v>
      </c>
      <c r="M243" s="64">
        <f>IF(A243="",0,(IF(ISNUMBER(JAN_26!G243),JAN_26!G243,0)+IF(ISNUMBER(FEB_26!G243),FEB_26!G243,0))/2)</f>
        <v>20.5</v>
      </c>
      <c r="N243" s="64">
        <f t="shared" si="38"/>
        <v>10.25</v>
      </c>
      <c r="O243" s="64">
        <f t="shared" si="39"/>
        <v>61.5</v>
      </c>
      <c r="P243" s="64">
        <f t="shared" si="40"/>
        <v>20.5</v>
      </c>
      <c r="Q243" s="65">
        <f t="shared" si="41"/>
        <v>4.7</v>
      </c>
      <c r="R243" s="66" t="str">
        <f t="shared" si="42"/>
        <v>OVERSTOCK</v>
      </c>
      <c r="S243" s="66" t="str">
        <f t="shared" si="43"/>
        <v>N/A</v>
      </c>
      <c r="T243" s="60"/>
    </row>
    <row r="244" spans="1:20" ht="16.5" customHeight="1" x14ac:dyDescent="0.35">
      <c r="A244" s="72" t="str">
        <f>IF(JAN_26!A244="","",JAN_26!A244)</f>
        <v>Vit B complex tablets</v>
      </c>
      <c r="B244" s="72" t="str">
        <f>IF(JAN_26!B244="","",JAN_26!B244)</f>
        <v>tablet</v>
      </c>
      <c r="C244" s="55">
        <f>IF(JAN_26!C244="","",JAN_26!C244)</f>
        <v>30</v>
      </c>
      <c r="D244" s="55">
        <f>IF(JAN_26!A244="","",JAN_26!F244)</f>
        <v>270</v>
      </c>
      <c r="E244" s="61"/>
      <c r="F244" s="55">
        <f t="shared" si="33"/>
        <v>270</v>
      </c>
      <c r="G244" s="61"/>
      <c r="H244" s="61"/>
      <c r="I244" s="55">
        <f t="shared" si="34"/>
        <v>0</v>
      </c>
      <c r="J244" s="55" t="str">
        <f t="shared" si="35"/>
        <v/>
      </c>
      <c r="K244" s="55">
        <f t="shared" si="36"/>
        <v>0</v>
      </c>
      <c r="L244" s="55">
        <f t="shared" si="37"/>
        <v>8100</v>
      </c>
      <c r="M244" s="67">
        <f>IF(A244="",0,(IF(ISNUMBER(JAN_26!G244),JAN_26!G244,0)+IF(ISNUMBER(FEB_26!G244),FEB_26!G244,0))/2)</f>
        <v>0</v>
      </c>
      <c r="N244" s="67">
        <f t="shared" si="38"/>
        <v>0</v>
      </c>
      <c r="O244" s="67">
        <f t="shared" si="39"/>
        <v>0</v>
      </c>
      <c r="P244" s="67">
        <f t="shared" si="40"/>
        <v>0</v>
      </c>
      <c r="Q244" s="68" t="str">
        <f t="shared" si="41"/>
        <v/>
      </c>
      <c r="R244" s="69" t="str">
        <f t="shared" si="42"/>
        <v>OVERSTOCK</v>
      </c>
      <c r="S244" s="69" t="str">
        <f t="shared" si="43"/>
        <v>N/A</v>
      </c>
      <c r="T244" s="60"/>
    </row>
    <row r="245" spans="1:20" ht="16.5" customHeight="1" x14ac:dyDescent="0.35">
      <c r="A245" s="71" t="str">
        <f>IF(JAN_26!A245="","",JAN_26!A245)</f>
        <v>vit k injection</v>
      </c>
      <c r="B245" s="71" t="str">
        <f>IF(JAN_26!B245="","",JAN_26!B245)</f>
        <v>amp</v>
      </c>
      <c r="C245" s="53">
        <f>IF(JAN_26!C245="","",JAN_26!C245)</f>
        <v>500</v>
      </c>
      <c r="D245" s="53">
        <f>IF(JAN_26!A245="","",JAN_26!F245)</f>
        <v>0</v>
      </c>
      <c r="E245" s="61"/>
      <c r="F245" s="53">
        <f t="shared" si="33"/>
        <v>0</v>
      </c>
      <c r="G245" s="61"/>
      <c r="H245" s="61"/>
      <c r="I245" s="53">
        <f t="shared" si="34"/>
        <v>0</v>
      </c>
      <c r="J245" s="53" t="str">
        <f t="shared" si="35"/>
        <v/>
      </c>
      <c r="K245" s="53">
        <f t="shared" si="36"/>
        <v>0</v>
      </c>
      <c r="L245" s="53">
        <f t="shared" si="37"/>
        <v>0</v>
      </c>
      <c r="M245" s="64">
        <f>IF(A245="",0,(IF(ISNUMBER(JAN_26!G245),JAN_26!G245,0)+IF(ISNUMBER(FEB_26!G245),FEB_26!G245,0))/2)</f>
        <v>0</v>
      </c>
      <c r="N245" s="64">
        <f t="shared" si="38"/>
        <v>0</v>
      </c>
      <c r="O245" s="64">
        <f t="shared" si="39"/>
        <v>0</v>
      </c>
      <c r="P245" s="64">
        <f t="shared" si="40"/>
        <v>0</v>
      </c>
      <c r="Q245" s="65" t="str">
        <f t="shared" si="41"/>
        <v/>
      </c>
      <c r="R245" s="66" t="str">
        <f t="shared" si="42"/>
        <v>STOCKOUT</v>
      </c>
      <c r="S245" s="66" t="str">
        <f t="shared" si="43"/>
        <v>N/A</v>
      </c>
      <c r="T245" s="60"/>
    </row>
    <row r="246" spans="1:20" ht="16.5" customHeight="1" x14ac:dyDescent="0.35">
      <c r="A246" s="72" t="str">
        <f>IF(JAN_26!A246="","",JAN_26!A246)</f>
        <v>Vogalene inj</v>
      </c>
      <c r="B246" s="72" t="str">
        <f>IF(JAN_26!B246="","",JAN_26!B246)</f>
        <v>amp</v>
      </c>
      <c r="C246" s="55">
        <f>IF(JAN_26!C246="","",JAN_26!C246)</f>
        <v>500</v>
      </c>
      <c r="D246" s="55">
        <f>IF(JAN_26!A246="","",JAN_26!F246)</f>
        <v>0</v>
      </c>
      <c r="E246" s="61"/>
      <c r="F246" s="55">
        <f t="shared" si="33"/>
        <v>0</v>
      </c>
      <c r="G246" s="61"/>
      <c r="H246" s="61"/>
      <c r="I246" s="55">
        <f t="shared" si="34"/>
        <v>0</v>
      </c>
      <c r="J246" s="55" t="str">
        <f t="shared" si="35"/>
        <v/>
      </c>
      <c r="K246" s="55">
        <f t="shared" si="36"/>
        <v>0</v>
      </c>
      <c r="L246" s="55">
        <f t="shared" si="37"/>
        <v>0</v>
      </c>
      <c r="M246" s="67">
        <f>IF(A246="",0,(IF(ISNUMBER(JAN_26!G246),JAN_26!G246,0)+IF(ISNUMBER(FEB_26!G246),FEB_26!G246,0))/2)</f>
        <v>0</v>
      </c>
      <c r="N246" s="67">
        <f t="shared" si="38"/>
        <v>0</v>
      </c>
      <c r="O246" s="67">
        <f t="shared" si="39"/>
        <v>0</v>
      </c>
      <c r="P246" s="67">
        <f t="shared" si="40"/>
        <v>0</v>
      </c>
      <c r="Q246" s="68" t="str">
        <f t="shared" si="41"/>
        <v/>
      </c>
      <c r="R246" s="69" t="str">
        <f t="shared" si="42"/>
        <v>STOCKOUT</v>
      </c>
      <c r="S246" s="69" t="str">
        <f t="shared" si="43"/>
        <v>N/A</v>
      </c>
      <c r="T246" s="60"/>
    </row>
    <row r="247" spans="1:20" ht="16.5" customHeight="1" x14ac:dyDescent="0.35">
      <c r="A247" s="71" t="str">
        <f>IF(JAN_26!A247="","",JAN_26!A247)</f>
        <v>Vogalene Suppository</v>
      </c>
      <c r="B247" s="71" t="str">
        <f>IF(JAN_26!B247="","",JAN_26!B247)</f>
        <v>suppo</v>
      </c>
      <c r="C247" s="53">
        <f>IF(JAN_26!C247="","",JAN_26!C247)</f>
        <v>150</v>
      </c>
      <c r="D247" s="53">
        <f>IF(JAN_26!A247="","",JAN_26!F247)</f>
        <v>0</v>
      </c>
      <c r="E247" s="61"/>
      <c r="F247" s="53">
        <f t="shared" si="33"/>
        <v>0</v>
      </c>
      <c r="G247" s="61"/>
      <c r="H247" s="61"/>
      <c r="I247" s="53">
        <f t="shared" si="34"/>
        <v>0</v>
      </c>
      <c r="J247" s="53" t="str">
        <f t="shared" si="35"/>
        <v/>
      </c>
      <c r="K247" s="53">
        <f t="shared" si="36"/>
        <v>0</v>
      </c>
      <c r="L247" s="53">
        <f t="shared" si="37"/>
        <v>0</v>
      </c>
      <c r="M247" s="64">
        <f>IF(A247="",0,(IF(ISNUMBER(JAN_26!G247),JAN_26!G247,0)+IF(ISNUMBER(FEB_26!G247),FEB_26!G247,0))/2)</f>
        <v>0</v>
      </c>
      <c r="N247" s="64">
        <f t="shared" si="38"/>
        <v>0</v>
      </c>
      <c r="O247" s="64">
        <f t="shared" si="39"/>
        <v>0</v>
      </c>
      <c r="P247" s="64">
        <f t="shared" si="40"/>
        <v>0</v>
      </c>
      <c r="Q247" s="65" t="str">
        <f t="shared" si="41"/>
        <v/>
      </c>
      <c r="R247" s="66" t="str">
        <f t="shared" si="42"/>
        <v>STOCKOUT</v>
      </c>
      <c r="S247" s="66" t="str">
        <f t="shared" si="43"/>
        <v>N/A</v>
      </c>
      <c r="T247" s="60"/>
    </row>
    <row r="248" spans="1:20" ht="16.5" customHeight="1" x14ac:dyDescent="0.35">
      <c r="A248" s="72" t="str">
        <f>IF(JAN_26!A248="","",JAN_26!A248)</f>
        <v>NZOZONE</v>
      </c>
      <c r="B248" s="72" t="str">
        <f>IF(JAN_26!B248="","",JAN_26!B248)</f>
        <v>suppo</v>
      </c>
      <c r="C248" s="55">
        <f>IF(JAN_26!C248="","",JAN_26!C248)</f>
        <v>150</v>
      </c>
      <c r="D248" s="55">
        <f>IF(JAN_26!A248="","",JAN_26!F248)</f>
        <v>20</v>
      </c>
      <c r="E248" s="61">
        <v>130</v>
      </c>
      <c r="F248" s="55">
        <f t="shared" si="33"/>
        <v>10</v>
      </c>
      <c r="G248" s="61">
        <v>140</v>
      </c>
      <c r="H248" s="61">
        <v>100</v>
      </c>
      <c r="I248" s="55">
        <f t="shared" si="34"/>
        <v>21000</v>
      </c>
      <c r="J248" s="55">
        <f t="shared" si="35"/>
        <v>-20900</v>
      </c>
      <c r="K248" s="55">
        <f t="shared" si="36"/>
        <v>395</v>
      </c>
      <c r="L248" s="55">
        <f t="shared" si="37"/>
        <v>1500</v>
      </c>
      <c r="M248" s="67">
        <f>IF(A248="",0,(IF(ISNUMBER(JAN_26!G248),JAN_26!G248,0)+IF(ISNUMBER(FEB_26!G248),FEB_26!G248,0))/2)</f>
        <v>135</v>
      </c>
      <c r="N248" s="67">
        <f t="shared" si="38"/>
        <v>67.5</v>
      </c>
      <c r="O248" s="67">
        <f t="shared" si="39"/>
        <v>405</v>
      </c>
      <c r="P248" s="67">
        <f t="shared" si="40"/>
        <v>135</v>
      </c>
      <c r="Q248" s="68">
        <f t="shared" si="41"/>
        <v>0.1</v>
      </c>
      <c r="R248" s="69" t="str">
        <f t="shared" si="42"/>
        <v>LOW STOCK</v>
      </c>
      <c r="S248" s="69" t="str">
        <f>IF(AND(ISNUMBER(G248),ISNUMBER(H248)),IF(J248&gt;=0,"BALANCED","DEFICIT"),"N/A")</f>
        <v>DEFICIT</v>
      </c>
      <c r="T248" s="60"/>
    </row>
    <row r="249" spans="1:20" ht="16.5" customHeight="1" x14ac:dyDescent="0.35">
      <c r="A249" s="71" t="str">
        <f>IF(JAN_26!A249="","",JAN_26!A249)</f>
        <v/>
      </c>
      <c r="B249" s="71" t="str">
        <f>IF(JAN_26!B249="","",JAN_26!B249)</f>
        <v/>
      </c>
      <c r="C249" s="53" t="str">
        <f>IF(JAN_26!C249="","",JAN_26!C249)</f>
        <v/>
      </c>
      <c r="D249" s="53" t="str">
        <f>IF(JAN_26!A249="","",JAN_26!F249)</f>
        <v/>
      </c>
      <c r="E249" s="61"/>
      <c r="F249" s="53" t="str">
        <f t="shared" si="33"/>
        <v/>
      </c>
      <c r="G249" s="61"/>
      <c r="H249" s="61"/>
      <c r="I249" s="53">
        <f t="shared" si="34"/>
        <v>0</v>
      </c>
      <c r="J249" s="53" t="str">
        <f t="shared" si="35"/>
        <v/>
      </c>
      <c r="K249" s="53">
        <f t="shared" si="36"/>
        <v>0</v>
      </c>
      <c r="L249" s="53">
        <f t="shared" si="37"/>
        <v>0</v>
      </c>
      <c r="M249" s="64">
        <f>IF(A249="",0,(IF(ISNUMBER(JAN_26!G249),JAN_26!G249,0)+IF(ISNUMBER(FEB_26!G249),FEB_26!G249,0))/2)</f>
        <v>0</v>
      </c>
      <c r="N249" s="64">
        <f t="shared" si="38"/>
        <v>0</v>
      </c>
      <c r="O249" s="64">
        <f t="shared" si="39"/>
        <v>0</v>
      </c>
      <c r="P249" s="64">
        <f t="shared" si="40"/>
        <v>0</v>
      </c>
      <c r="Q249" s="65" t="str">
        <f t="shared" si="41"/>
        <v/>
      </c>
      <c r="R249" s="66" t="str">
        <f t="shared" si="42"/>
        <v/>
      </c>
      <c r="S249" s="66" t="str">
        <f t="shared" si="43"/>
        <v>N/A</v>
      </c>
      <c r="T249" s="60"/>
    </row>
    <row r="250" spans="1:20" ht="16.5" customHeight="1" x14ac:dyDescent="0.35">
      <c r="A250" s="72" t="str">
        <f>IF(JAN_26!A250="","",JAN_26!A250)</f>
        <v/>
      </c>
      <c r="B250" s="72" t="str">
        <f>IF(JAN_26!B250="","",JAN_26!B250)</f>
        <v/>
      </c>
      <c r="C250" s="55" t="str">
        <f>IF(JAN_26!C250="","",JAN_26!C250)</f>
        <v/>
      </c>
      <c r="D250" s="55" t="str">
        <f>IF(JAN_26!A250="","",JAN_26!F250)</f>
        <v/>
      </c>
      <c r="E250" s="61"/>
      <c r="F250" s="55" t="str">
        <f t="shared" si="33"/>
        <v/>
      </c>
      <c r="G250" s="61"/>
      <c r="H250" s="61"/>
      <c r="I250" s="55">
        <f t="shared" si="34"/>
        <v>0</v>
      </c>
      <c r="J250" s="55" t="str">
        <f t="shared" si="35"/>
        <v/>
      </c>
      <c r="K250" s="55">
        <f t="shared" si="36"/>
        <v>0</v>
      </c>
      <c r="L250" s="55">
        <f t="shared" si="37"/>
        <v>0</v>
      </c>
      <c r="M250" s="67">
        <f>IF(A250="",0,(IF(ISNUMBER(JAN_26!G250),JAN_26!G250,0)+IF(ISNUMBER(FEB_26!G250),FEB_26!G250,0))/2)</f>
        <v>0</v>
      </c>
      <c r="N250" s="67">
        <f t="shared" si="38"/>
        <v>0</v>
      </c>
      <c r="O250" s="67">
        <f t="shared" si="39"/>
        <v>0</v>
      </c>
      <c r="P250" s="67">
        <f t="shared" si="40"/>
        <v>0</v>
      </c>
      <c r="Q250" s="68" t="str">
        <f t="shared" si="41"/>
        <v/>
      </c>
      <c r="R250" s="69" t="str">
        <f t="shared" si="42"/>
        <v/>
      </c>
      <c r="S250" s="69" t="str">
        <f t="shared" si="43"/>
        <v>N/A</v>
      </c>
      <c r="T250" s="60"/>
    </row>
    <row r="251" spans="1:20" ht="16.5" customHeight="1" x14ac:dyDescent="0.35">
      <c r="A251" s="71" t="str">
        <f>IF(JAN_26!A251="","",JAN_26!A251)</f>
        <v/>
      </c>
      <c r="B251" s="71" t="str">
        <f>IF(JAN_26!B251="","",JAN_26!B251)</f>
        <v/>
      </c>
      <c r="C251" s="53" t="str">
        <f>IF(JAN_26!C251="","",JAN_26!C251)</f>
        <v/>
      </c>
      <c r="D251" s="53" t="str">
        <f>IF(JAN_26!A251="","",JAN_26!F251)</f>
        <v/>
      </c>
      <c r="E251" s="61"/>
      <c r="F251" s="53" t="str">
        <f t="shared" si="33"/>
        <v/>
      </c>
      <c r="G251" s="61"/>
      <c r="H251" s="61"/>
      <c r="I251" s="53">
        <f t="shared" si="34"/>
        <v>0</v>
      </c>
      <c r="J251" s="53" t="str">
        <f t="shared" si="35"/>
        <v/>
      </c>
      <c r="K251" s="53">
        <f t="shared" si="36"/>
        <v>0</v>
      </c>
      <c r="L251" s="53">
        <f t="shared" si="37"/>
        <v>0</v>
      </c>
      <c r="M251" s="64">
        <f>IF(A251="",0,(IF(ISNUMBER(JAN_26!G251),JAN_26!G251,0)+IF(ISNUMBER(FEB_26!G251),FEB_26!G251,0))/2)</f>
        <v>0</v>
      </c>
      <c r="N251" s="64">
        <f t="shared" si="38"/>
        <v>0</v>
      </c>
      <c r="O251" s="64">
        <f t="shared" si="39"/>
        <v>0</v>
      </c>
      <c r="P251" s="64">
        <f t="shared" si="40"/>
        <v>0</v>
      </c>
      <c r="Q251" s="65" t="str">
        <f t="shared" si="41"/>
        <v/>
      </c>
      <c r="R251" s="66" t="str">
        <f t="shared" si="42"/>
        <v/>
      </c>
      <c r="S251" s="66" t="str">
        <f t="shared" si="43"/>
        <v>N/A</v>
      </c>
      <c r="T251" s="60"/>
    </row>
    <row r="252" spans="1:20" ht="16.5" customHeight="1" x14ac:dyDescent="0.35">
      <c r="A252" s="72" t="str">
        <f>IF(JAN_26!A252="","",JAN_26!A252)</f>
        <v/>
      </c>
      <c r="B252" s="72" t="str">
        <f>IF(JAN_26!B252="","",JAN_26!B252)</f>
        <v/>
      </c>
      <c r="C252" s="55" t="str">
        <f>IF(JAN_26!C252="","",JAN_26!C252)</f>
        <v/>
      </c>
      <c r="D252" s="55" t="str">
        <f>IF(JAN_26!A252="","",JAN_26!F252)</f>
        <v/>
      </c>
      <c r="E252" s="61"/>
      <c r="F252" s="55" t="str">
        <f t="shared" si="33"/>
        <v/>
      </c>
      <c r="G252" s="61"/>
      <c r="H252" s="61"/>
      <c r="I252" s="55">
        <f t="shared" si="34"/>
        <v>0</v>
      </c>
      <c r="J252" s="55" t="str">
        <f t="shared" si="35"/>
        <v/>
      </c>
      <c r="K252" s="55">
        <f t="shared" si="36"/>
        <v>0</v>
      </c>
      <c r="L252" s="55">
        <f t="shared" si="37"/>
        <v>0</v>
      </c>
      <c r="M252" s="67">
        <f>IF(A252="",0,(IF(ISNUMBER(JAN_26!G252),JAN_26!G252,0)+IF(ISNUMBER(FEB_26!G252),FEB_26!G252,0))/2)</f>
        <v>0</v>
      </c>
      <c r="N252" s="67">
        <f t="shared" si="38"/>
        <v>0</v>
      </c>
      <c r="O252" s="67">
        <f t="shared" si="39"/>
        <v>0</v>
      </c>
      <c r="P252" s="67">
        <f t="shared" si="40"/>
        <v>0</v>
      </c>
      <c r="Q252" s="68" t="str">
        <f t="shared" si="41"/>
        <v/>
      </c>
      <c r="R252" s="69" t="str">
        <f t="shared" si="42"/>
        <v/>
      </c>
      <c r="S252" s="69" t="str">
        <f t="shared" si="43"/>
        <v>N/A</v>
      </c>
      <c r="T252" s="60"/>
    </row>
    <row r="253" spans="1:20" ht="16.5" customHeight="1" x14ac:dyDescent="0.35">
      <c r="A253" s="71" t="str">
        <f>IF(JAN_26!A253="","",JAN_26!A253)</f>
        <v/>
      </c>
      <c r="B253" s="71" t="str">
        <f>IF(JAN_26!B253="","",JAN_26!B253)</f>
        <v/>
      </c>
      <c r="C253" s="53" t="str">
        <f>IF(JAN_26!C253="","",JAN_26!C253)</f>
        <v/>
      </c>
      <c r="D253" s="53" t="str">
        <f>IF(JAN_26!A253="","",JAN_26!F253)</f>
        <v/>
      </c>
      <c r="E253" s="61"/>
      <c r="F253" s="53" t="str">
        <f t="shared" si="33"/>
        <v/>
      </c>
      <c r="G253" s="61"/>
      <c r="H253" s="61"/>
      <c r="I253" s="53">
        <f t="shared" si="34"/>
        <v>0</v>
      </c>
      <c r="J253" s="53" t="str">
        <f t="shared" si="35"/>
        <v/>
      </c>
      <c r="K253" s="53">
        <f t="shared" si="36"/>
        <v>0</v>
      </c>
      <c r="L253" s="53">
        <f t="shared" si="37"/>
        <v>0</v>
      </c>
      <c r="M253" s="64">
        <f>IF(A253="",0,(IF(ISNUMBER(JAN_26!G253),JAN_26!G253,0)+IF(ISNUMBER(FEB_26!G253),FEB_26!G253,0))/2)</f>
        <v>0</v>
      </c>
      <c r="N253" s="64">
        <f t="shared" si="38"/>
        <v>0</v>
      </c>
      <c r="O253" s="64">
        <f t="shared" si="39"/>
        <v>0</v>
      </c>
      <c r="P253" s="64">
        <f t="shared" si="40"/>
        <v>0</v>
      </c>
      <c r="Q253" s="65" t="str">
        <f t="shared" si="41"/>
        <v/>
      </c>
      <c r="R253" s="66" t="str">
        <f t="shared" si="42"/>
        <v/>
      </c>
      <c r="S253" s="66" t="str">
        <f t="shared" si="43"/>
        <v>N/A</v>
      </c>
      <c r="T253" s="60"/>
    </row>
    <row r="254" spans="1:20" ht="16.5" customHeight="1" x14ac:dyDescent="0.35">
      <c r="A254" s="72" t="str">
        <f>IF(JAN_26!A254="","",JAN_26!A254)</f>
        <v/>
      </c>
      <c r="B254" s="72" t="str">
        <f>IF(JAN_26!B254="","",JAN_26!B254)</f>
        <v/>
      </c>
      <c r="C254" s="55" t="str">
        <f>IF(JAN_26!C254="","",JAN_26!C254)</f>
        <v/>
      </c>
      <c r="D254" s="55" t="str">
        <f>IF(JAN_26!A254="","",JAN_26!F254)</f>
        <v/>
      </c>
      <c r="E254" s="61"/>
      <c r="F254" s="55" t="str">
        <f t="shared" si="33"/>
        <v/>
      </c>
      <c r="G254" s="61"/>
      <c r="H254" s="61"/>
      <c r="I254" s="55">
        <f t="shared" si="34"/>
        <v>0</v>
      </c>
      <c r="J254" s="55" t="str">
        <f t="shared" si="35"/>
        <v/>
      </c>
      <c r="K254" s="55">
        <f t="shared" si="36"/>
        <v>0</v>
      </c>
      <c r="L254" s="55">
        <f t="shared" si="37"/>
        <v>0</v>
      </c>
      <c r="M254" s="67">
        <f>IF(A254="",0,(IF(ISNUMBER(JAN_26!G254),JAN_26!G254,0)+IF(ISNUMBER(FEB_26!G254),FEB_26!G254,0))/2)</f>
        <v>0</v>
      </c>
      <c r="N254" s="67">
        <f t="shared" si="38"/>
        <v>0</v>
      </c>
      <c r="O254" s="67">
        <f t="shared" si="39"/>
        <v>0</v>
      </c>
      <c r="P254" s="67">
        <f t="shared" si="40"/>
        <v>0</v>
      </c>
      <c r="Q254" s="68" t="str">
        <f t="shared" si="41"/>
        <v/>
      </c>
      <c r="R254" s="69" t="str">
        <f t="shared" si="42"/>
        <v/>
      </c>
      <c r="S254" s="69" t="str">
        <f t="shared" si="43"/>
        <v>N/A</v>
      </c>
      <c r="T254" s="60"/>
    </row>
    <row r="255" spans="1:20" ht="16.5" customHeight="1" x14ac:dyDescent="0.35">
      <c r="A255" s="71" t="str">
        <f>IF(JAN_26!A255="","",JAN_26!A255)</f>
        <v/>
      </c>
      <c r="B255" s="71" t="str">
        <f>IF(JAN_26!B255="","",JAN_26!B255)</f>
        <v/>
      </c>
      <c r="C255" s="53" t="str">
        <f>IF(JAN_26!C255="","",JAN_26!C255)</f>
        <v/>
      </c>
      <c r="D255" s="53" t="str">
        <f>IF(JAN_26!A255="","",JAN_26!F255)</f>
        <v/>
      </c>
      <c r="E255" s="61"/>
      <c r="F255" s="53" t="str">
        <f t="shared" si="33"/>
        <v/>
      </c>
      <c r="G255" s="61"/>
      <c r="H255" s="61"/>
      <c r="I255" s="53">
        <f t="shared" si="34"/>
        <v>0</v>
      </c>
      <c r="J255" s="53" t="str">
        <f t="shared" si="35"/>
        <v/>
      </c>
      <c r="K255" s="53">
        <f t="shared" si="36"/>
        <v>0</v>
      </c>
      <c r="L255" s="53">
        <f t="shared" si="37"/>
        <v>0</v>
      </c>
      <c r="M255" s="64">
        <f>IF(A255="",0,(IF(ISNUMBER(JAN_26!G255),JAN_26!G255,0)+IF(ISNUMBER(FEB_26!G255),FEB_26!G255,0))/2)</f>
        <v>0</v>
      </c>
      <c r="N255" s="64">
        <f t="shared" si="38"/>
        <v>0</v>
      </c>
      <c r="O255" s="64">
        <f t="shared" si="39"/>
        <v>0</v>
      </c>
      <c r="P255" s="64">
        <f t="shared" si="40"/>
        <v>0</v>
      </c>
      <c r="Q255" s="65" t="str">
        <f t="shared" si="41"/>
        <v/>
      </c>
      <c r="R255" s="66" t="str">
        <f t="shared" si="42"/>
        <v/>
      </c>
      <c r="S255" s="66" t="str">
        <f t="shared" si="43"/>
        <v>N/A</v>
      </c>
      <c r="T255" s="60"/>
    </row>
    <row r="256" spans="1:20" ht="16.5" customHeight="1" x14ac:dyDescent="0.35">
      <c r="A256" s="72" t="str">
        <f>IF(JAN_26!A256="","",JAN_26!A256)</f>
        <v/>
      </c>
      <c r="B256" s="72" t="str">
        <f>IF(JAN_26!B256="","",JAN_26!B256)</f>
        <v/>
      </c>
      <c r="C256" s="55" t="str">
        <f>IF(JAN_26!C256="","",JAN_26!C256)</f>
        <v/>
      </c>
      <c r="D256" s="55" t="str">
        <f>IF(JAN_26!A256="","",JAN_26!F256)</f>
        <v/>
      </c>
      <c r="E256" s="61"/>
      <c r="F256" s="55" t="str">
        <f t="shared" si="33"/>
        <v/>
      </c>
      <c r="G256" s="61"/>
      <c r="H256" s="61"/>
      <c r="I256" s="55">
        <f t="shared" si="34"/>
        <v>0</v>
      </c>
      <c r="J256" s="55" t="str">
        <f t="shared" si="35"/>
        <v/>
      </c>
      <c r="K256" s="55">
        <f t="shared" si="36"/>
        <v>0</v>
      </c>
      <c r="L256" s="55">
        <f t="shared" si="37"/>
        <v>0</v>
      </c>
      <c r="M256" s="67">
        <f>IF(A256="",0,(IF(ISNUMBER(JAN_26!G256),JAN_26!G256,0)+IF(ISNUMBER(FEB_26!G256),FEB_26!G256,0))/2)</f>
        <v>0</v>
      </c>
      <c r="N256" s="67">
        <f t="shared" si="38"/>
        <v>0</v>
      </c>
      <c r="O256" s="67">
        <f t="shared" si="39"/>
        <v>0</v>
      </c>
      <c r="P256" s="67">
        <f t="shared" si="40"/>
        <v>0</v>
      </c>
      <c r="Q256" s="68" t="str">
        <f t="shared" si="41"/>
        <v/>
      </c>
      <c r="R256" s="69" t="str">
        <f t="shared" si="42"/>
        <v/>
      </c>
      <c r="S256" s="69" t="str">
        <f t="shared" si="43"/>
        <v>N/A</v>
      </c>
      <c r="T256" s="60"/>
    </row>
    <row r="257" spans="1:20" ht="16.5" customHeight="1" x14ac:dyDescent="0.35">
      <c r="A257" s="71" t="str">
        <f>IF(JAN_26!A257="","",JAN_26!A257)</f>
        <v/>
      </c>
      <c r="B257" s="71" t="str">
        <f>IF(JAN_26!B257="","",JAN_26!B257)</f>
        <v/>
      </c>
      <c r="C257" s="53" t="str">
        <f>IF(JAN_26!C257="","",JAN_26!C257)</f>
        <v/>
      </c>
      <c r="D257" s="53" t="str">
        <f>IF(JAN_26!A257="","",JAN_26!F257)</f>
        <v/>
      </c>
      <c r="E257" s="61"/>
      <c r="F257" s="53" t="str">
        <f t="shared" si="33"/>
        <v/>
      </c>
      <c r="G257" s="61"/>
      <c r="H257" s="61"/>
      <c r="I257" s="53">
        <f t="shared" si="34"/>
        <v>0</v>
      </c>
      <c r="J257" s="53" t="str">
        <f t="shared" si="35"/>
        <v/>
      </c>
      <c r="K257" s="53">
        <f t="shared" si="36"/>
        <v>0</v>
      </c>
      <c r="L257" s="53">
        <f t="shared" si="37"/>
        <v>0</v>
      </c>
      <c r="M257" s="64">
        <f>IF(A257="",0,(IF(ISNUMBER(JAN_26!G257),JAN_26!G257,0)+IF(ISNUMBER(FEB_26!G257),FEB_26!G257,0))/2)</f>
        <v>0</v>
      </c>
      <c r="N257" s="64">
        <f t="shared" si="38"/>
        <v>0</v>
      </c>
      <c r="O257" s="64">
        <f t="shared" si="39"/>
        <v>0</v>
      </c>
      <c r="P257" s="64">
        <f t="shared" si="40"/>
        <v>0</v>
      </c>
      <c r="Q257" s="65" t="str">
        <f t="shared" si="41"/>
        <v/>
      </c>
      <c r="R257" s="66" t="str">
        <f t="shared" si="42"/>
        <v/>
      </c>
      <c r="S257" s="66" t="str">
        <f t="shared" si="43"/>
        <v>N/A</v>
      </c>
      <c r="T257" s="60"/>
    </row>
    <row r="258" spans="1:20" ht="16.5" customHeight="1" x14ac:dyDescent="0.35">
      <c r="A258" s="72" t="str">
        <f>IF(JAN_26!A258="","",JAN_26!A258)</f>
        <v/>
      </c>
      <c r="B258" s="72" t="str">
        <f>IF(JAN_26!B258="","",JAN_26!B258)</f>
        <v/>
      </c>
      <c r="C258" s="55" t="str">
        <f>IF(JAN_26!C258="","",JAN_26!C258)</f>
        <v/>
      </c>
      <c r="D258" s="55" t="str">
        <f>IF(JAN_26!A258="","",JAN_26!F258)</f>
        <v/>
      </c>
      <c r="E258" s="61"/>
      <c r="F258" s="55" t="str">
        <f t="shared" si="33"/>
        <v/>
      </c>
      <c r="G258" s="61"/>
      <c r="H258" s="61"/>
      <c r="I258" s="55">
        <f t="shared" si="34"/>
        <v>0</v>
      </c>
      <c r="J258" s="55" t="str">
        <f t="shared" si="35"/>
        <v/>
      </c>
      <c r="K258" s="55">
        <f t="shared" si="36"/>
        <v>0</v>
      </c>
      <c r="L258" s="55">
        <f t="shared" si="37"/>
        <v>0</v>
      </c>
      <c r="M258" s="67">
        <f>IF(A258="",0,(IF(ISNUMBER(JAN_26!G258),JAN_26!G258,0)+IF(ISNUMBER(FEB_26!G258),FEB_26!G258,0))/2)</f>
        <v>0</v>
      </c>
      <c r="N258" s="67">
        <f t="shared" si="38"/>
        <v>0</v>
      </c>
      <c r="O258" s="67">
        <f t="shared" si="39"/>
        <v>0</v>
      </c>
      <c r="P258" s="67">
        <f t="shared" si="40"/>
        <v>0</v>
      </c>
      <c r="Q258" s="68" t="str">
        <f t="shared" si="41"/>
        <v/>
      </c>
      <c r="R258" s="69" t="str">
        <f t="shared" si="42"/>
        <v/>
      </c>
      <c r="S258" s="69" t="str">
        <f t="shared" si="43"/>
        <v>N/A</v>
      </c>
      <c r="T258" s="60"/>
    </row>
    <row r="259" spans="1:20" ht="16.5" customHeight="1" x14ac:dyDescent="0.35">
      <c r="A259" s="71" t="str">
        <f>IF(JAN_26!A259="","",JAN_26!A259)</f>
        <v/>
      </c>
      <c r="B259" s="71" t="str">
        <f>IF(JAN_26!B259="","",JAN_26!B259)</f>
        <v/>
      </c>
      <c r="C259" s="53" t="str">
        <f>IF(JAN_26!C259="","",JAN_26!C259)</f>
        <v/>
      </c>
      <c r="D259" s="53" t="str">
        <f>IF(JAN_26!A259="","",JAN_26!F259)</f>
        <v/>
      </c>
      <c r="E259" s="61"/>
      <c r="F259" s="53" t="str">
        <f t="shared" ref="F259:F322" si="44">IF(A259="","",D259+IF(ISNUMBER(E259),E259,0)-IF(ISNUMBER(G259),G259,0))</f>
        <v/>
      </c>
      <c r="G259" s="61"/>
      <c r="H259" s="61"/>
      <c r="I259" s="53">
        <f t="shared" ref="I259:I302" si="45">IF(AND(ISNUMBER(G259),ISNUMBER(C259)),G259*C259,0)</f>
        <v>0</v>
      </c>
      <c r="J259" s="53" t="str">
        <f t="shared" ref="J259:J322" si="46">IF(AND(ISNUMBER(G259),ISNUMBER(H259)),H259-I259,"")</f>
        <v/>
      </c>
      <c r="K259" s="53">
        <f t="shared" ref="K259:K302" si="47">IF(OR(A259="",M259=0),0,MAX(O259-F259,0))</f>
        <v>0</v>
      </c>
      <c r="L259" s="53">
        <f t="shared" ref="L259:L302" si="48">IF(AND(ISNUMBER(C259),ISNUMBER(F259)),F259*C259,0)</f>
        <v>0</v>
      </c>
      <c r="M259" s="64">
        <f>IF(A259="",0,(IF(ISNUMBER(JAN_26!G259),JAN_26!G259,0)+IF(ISNUMBER(FEB_26!G259),FEB_26!G259,0))/2)</f>
        <v>0</v>
      </c>
      <c r="N259" s="64">
        <f t="shared" ref="N259:N322" si="49">IF(M259=0,0,M259*Lead_Time_Months)</f>
        <v>0</v>
      </c>
      <c r="O259" s="64">
        <f t="shared" ref="O259:O302" si="50">IF(M259=0,0,M259*Max_Stock_Months)</f>
        <v>0</v>
      </c>
      <c r="P259" s="64">
        <f t="shared" ref="P259:P302" si="51">IF(M259=0,0,M259*Security_Stock_Months)</f>
        <v>0</v>
      </c>
      <c r="Q259" s="65" t="str">
        <f t="shared" ref="Q259:Q302" si="52">IF(OR(A259="",M259=0,F259&lt;=0),"",ROUND(F259/M259,1))</f>
        <v/>
      </c>
      <c r="R259" s="66" t="str">
        <f t="shared" ref="R259:R302" si="53">IF(A259="","",IF(F259&lt;=0,"STOCKOUT",IF(F259&lt;=P259,"LOW STOCK",IF(F259&gt;O259,"OVERSTOCK","ADEQUATE"))))</f>
        <v/>
      </c>
      <c r="S259" s="66" t="str">
        <f t="shared" ref="S259:S302" si="54">IF(AND(ISNUMBER(G259),ISNUMBER(H259)),IF(J259&gt;=0,"BALANCED","DEFICIT"),"N/A")</f>
        <v>N/A</v>
      </c>
      <c r="T259" s="60"/>
    </row>
    <row r="260" spans="1:20" ht="16.5" customHeight="1" x14ac:dyDescent="0.35">
      <c r="A260" s="72" t="str">
        <f>IF(JAN_26!A260="","",JAN_26!A260)</f>
        <v/>
      </c>
      <c r="B260" s="72" t="str">
        <f>IF(JAN_26!B260="","",JAN_26!B260)</f>
        <v/>
      </c>
      <c r="C260" s="55" t="str">
        <f>IF(JAN_26!C260="","",JAN_26!C260)</f>
        <v/>
      </c>
      <c r="D260" s="55" t="str">
        <f>IF(JAN_26!A260="","",JAN_26!F260)</f>
        <v/>
      </c>
      <c r="E260" s="61"/>
      <c r="F260" s="55" t="str">
        <f t="shared" si="44"/>
        <v/>
      </c>
      <c r="G260" s="61"/>
      <c r="H260" s="61"/>
      <c r="I260" s="55">
        <f t="shared" si="45"/>
        <v>0</v>
      </c>
      <c r="J260" s="55" t="str">
        <f t="shared" si="46"/>
        <v/>
      </c>
      <c r="K260" s="55">
        <f t="shared" si="47"/>
        <v>0</v>
      </c>
      <c r="L260" s="55">
        <f t="shared" si="48"/>
        <v>0</v>
      </c>
      <c r="M260" s="67">
        <f>IF(A260="",0,(IF(ISNUMBER(JAN_26!G260),JAN_26!G260,0)+IF(ISNUMBER(FEB_26!G260),FEB_26!G260,0))/2)</f>
        <v>0</v>
      </c>
      <c r="N260" s="67">
        <f t="shared" si="49"/>
        <v>0</v>
      </c>
      <c r="O260" s="67">
        <f t="shared" si="50"/>
        <v>0</v>
      </c>
      <c r="P260" s="67">
        <f t="shared" si="51"/>
        <v>0</v>
      </c>
      <c r="Q260" s="68" t="str">
        <f t="shared" si="52"/>
        <v/>
      </c>
      <c r="R260" s="69" t="str">
        <f t="shared" si="53"/>
        <v/>
      </c>
      <c r="S260" s="69" t="str">
        <f t="shared" si="54"/>
        <v>N/A</v>
      </c>
      <c r="T260" s="60"/>
    </row>
    <row r="261" spans="1:20" ht="16.5" customHeight="1" x14ac:dyDescent="0.35">
      <c r="A261" s="71" t="str">
        <f>IF(JAN_26!A261="","",JAN_26!A261)</f>
        <v/>
      </c>
      <c r="B261" s="71" t="str">
        <f>IF(JAN_26!B261="","",JAN_26!B261)</f>
        <v/>
      </c>
      <c r="C261" s="53" t="str">
        <f>IF(JAN_26!C261="","",JAN_26!C261)</f>
        <v/>
      </c>
      <c r="D261" s="53" t="str">
        <f>IF(JAN_26!A261="","",JAN_26!F261)</f>
        <v/>
      </c>
      <c r="E261" s="61"/>
      <c r="F261" s="53" t="str">
        <f t="shared" si="44"/>
        <v/>
      </c>
      <c r="G261" s="61"/>
      <c r="H261" s="61"/>
      <c r="I261" s="53">
        <f t="shared" si="45"/>
        <v>0</v>
      </c>
      <c r="J261" s="53" t="str">
        <f t="shared" si="46"/>
        <v/>
      </c>
      <c r="K261" s="53">
        <f t="shared" si="47"/>
        <v>0</v>
      </c>
      <c r="L261" s="53">
        <f t="shared" si="48"/>
        <v>0</v>
      </c>
      <c r="M261" s="64">
        <f>IF(A261="",0,(IF(ISNUMBER(JAN_26!G261),JAN_26!G261,0)+IF(ISNUMBER(FEB_26!G261),FEB_26!G261,0))/2)</f>
        <v>0</v>
      </c>
      <c r="N261" s="64">
        <f t="shared" si="49"/>
        <v>0</v>
      </c>
      <c r="O261" s="64">
        <f t="shared" si="50"/>
        <v>0</v>
      </c>
      <c r="P261" s="64">
        <f t="shared" si="51"/>
        <v>0</v>
      </c>
      <c r="Q261" s="65" t="str">
        <f t="shared" si="52"/>
        <v/>
      </c>
      <c r="R261" s="66" t="str">
        <f t="shared" si="53"/>
        <v/>
      </c>
      <c r="S261" s="66" t="str">
        <f t="shared" si="54"/>
        <v>N/A</v>
      </c>
      <c r="T261" s="60"/>
    </row>
    <row r="262" spans="1:20" ht="16.5" customHeight="1" x14ac:dyDescent="0.35">
      <c r="A262" s="72" t="str">
        <f>IF(JAN_26!A262="","",JAN_26!A262)</f>
        <v/>
      </c>
      <c r="B262" s="72" t="str">
        <f>IF(JAN_26!B262="","",JAN_26!B262)</f>
        <v/>
      </c>
      <c r="C262" s="55" t="str">
        <f>IF(JAN_26!C262="","",JAN_26!C262)</f>
        <v/>
      </c>
      <c r="D262" s="55" t="str">
        <f>IF(JAN_26!A262="","",JAN_26!F262)</f>
        <v/>
      </c>
      <c r="E262" s="61"/>
      <c r="F262" s="55" t="str">
        <f t="shared" si="44"/>
        <v/>
      </c>
      <c r="G262" s="61"/>
      <c r="H262" s="61"/>
      <c r="I262" s="55">
        <f t="shared" si="45"/>
        <v>0</v>
      </c>
      <c r="J262" s="55" t="str">
        <f t="shared" si="46"/>
        <v/>
      </c>
      <c r="K262" s="55">
        <f t="shared" si="47"/>
        <v>0</v>
      </c>
      <c r="L262" s="55">
        <f t="shared" si="48"/>
        <v>0</v>
      </c>
      <c r="M262" s="67">
        <f>IF(A262="",0,(IF(ISNUMBER(JAN_26!G262),JAN_26!G262,0)+IF(ISNUMBER(FEB_26!G262),FEB_26!G262,0))/2)</f>
        <v>0</v>
      </c>
      <c r="N262" s="67">
        <f t="shared" si="49"/>
        <v>0</v>
      </c>
      <c r="O262" s="67">
        <f t="shared" si="50"/>
        <v>0</v>
      </c>
      <c r="P262" s="67">
        <f t="shared" si="51"/>
        <v>0</v>
      </c>
      <c r="Q262" s="68" t="str">
        <f t="shared" si="52"/>
        <v/>
      </c>
      <c r="R262" s="69" t="str">
        <f t="shared" si="53"/>
        <v/>
      </c>
      <c r="S262" s="69" t="str">
        <f t="shared" si="54"/>
        <v>N/A</v>
      </c>
      <c r="T262" s="60"/>
    </row>
    <row r="263" spans="1:20" ht="16.5" customHeight="1" x14ac:dyDescent="0.35">
      <c r="A263" s="71" t="str">
        <f>IF(JAN_26!A263="","",JAN_26!A263)</f>
        <v/>
      </c>
      <c r="B263" s="71" t="str">
        <f>IF(JAN_26!B263="","",JAN_26!B263)</f>
        <v/>
      </c>
      <c r="C263" s="53" t="str">
        <f>IF(JAN_26!C263="","",JAN_26!C263)</f>
        <v/>
      </c>
      <c r="D263" s="53" t="str">
        <f>IF(JAN_26!A263="","",JAN_26!F263)</f>
        <v/>
      </c>
      <c r="E263" s="61"/>
      <c r="F263" s="53" t="str">
        <f t="shared" si="44"/>
        <v/>
      </c>
      <c r="G263" s="61"/>
      <c r="H263" s="61"/>
      <c r="I263" s="53">
        <f t="shared" si="45"/>
        <v>0</v>
      </c>
      <c r="J263" s="53" t="str">
        <f t="shared" si="46"/>
        <v/>
      </c>
      <c r="K263" s="53">
        <f t="shared" si="47"/>
        <v>0</v>
      </c>
      <c r="L263" s="53">
        <f t="shared" si="48"/>
        <v>0</v>
      </c>
      <c r="M263" s="64">
        <f>IF(A263="",0,(IF(ISNUMBER(JAN_26!G263),JAN_26!G263,0)+IF(ISNUMBER(FEB_26!G263),FEB_26!G263,0))/2)</f>
        <v>0</v>
      </c>
      <c r="N263" s="64">
        <f t="shared" si="49"/>
        <v>0</v>
      </c>
      <c r="O263" s="64">
        <f t="shared" si="50"/>
        <v>0</v>
      </c>
      <c r="P263" s="64">
        <f t="shared" si="51"/>
        <v>0</v>
      </c>
      <c r="Q263" s="65" t="str">
        <f t="shared" si="52"/>
        <v/>
      </c>
      <c r="R263" s="66" t="str">
        <f t="shared" si="53"/>
        <v/>
      </c>
      <c r="S263" s="66" t="str">
        <f t="shared" si="54"/>
        <v>N/A</v>
      </c>
      <c r="T263" s="60"/>
    </row>
    <row r="264" spans="1:20" ht="16.5" customHeight="1" x14ac:dyDescent="0.35">
      <c r="A264" s="72" t="str">
        <f>IF(JAN_26!A264="","",JAN_26!A264)</f>
        <v/>
      </c>
      <c r="B264" s="72" t="str">
        <f>IF(JAN_26!B264="","",JAN_26!B264)</f>
        <v/>
      </c>
      <c r="C264" s="55" t="str">
        <f>IF(JAN_26!C264="","",JAN_26!C264)</f>
        <v/>
      </c>
      <c r="D264" s="55" t="str">
        <f>IF(JAN_26!A264="","",JAN_26!F264)</f>
        <v/>
      </c>
      <c r="E264" s="61"/>
      <c r="F264" s="55" t="str">
        <f t="shared" si="44"/>
        <v/>
      </c>
      <c r="G264" s="61"/>
      <c r="H264" s="61"/>
      <c r="I264" s="55">
        <f t="shared" si="45"/>
        <v>0</v>
      </c>
      <c r="J264" s="55" t="str">
        <f t="shared" si="46"/>
        <v/>
      </c>
      <c r="K264" s="55">
        <f t="shared" si="47"/>
        <v>0</v>
      </c>
      <c r="L264" s="55">
        <f t="shared" si="48"/>
        <v>0</v>
      </c>
      <c r="M264" s="67">
        <f>IF(A264="",0,(IF(ISNUMBER(JAN_26!G264),JAN_26!G264,0)+IF(ISNUMBER(FEB_26!G264),FEB_26!G264,0))/2)</f>
        <v>0</v>
      </c>
      <c r="N264" s="67">
        <f t="shared" si="49"/>
        <v>0</v>
      </c>
      <c r="O264" s="67">
        <f t="shared" si="50"/>
        <v>0</v>
      </c>
      <c r="P264" s="67">
        <f t="shared" si="51"/>
        <v>0</v>
      </c>
      <c r="Q264" s="68" t="str">
        <f t="shared" si="52"/>
        <v/>
      </c>
      <c r="R264" s="69" t="str">
        <f t="shared" si="53"/>
        <v/>
      </c>
      <c r="S264" s="69" t="str">
        <f t="shared" si="54"/>
        <v>N/A</v>
      </c>
      <c r="T264" s="60"/>
    </row>
    <row r="265" spans="1:20" ht="16.5" customHeight="1" x14ac:dyDescent="0.35">
      <c r="A265" s="71" t="str">
        <f>IF(JAN_26!A265="","",JAN_26!A265)</f>
        <v/>
      </c>
      <c r="B265" s="71" t="str">
        <f>IF(JAN_26!B265="","",JAN_26!B265)</f>
        <v/>
      </c>
      <c r="C265" s="53" t="str">
        <f>IF(JAN_26!C265="","",JAN_26!C265)</f>
        <v/>
      </c>
      <c r="D265" s="53" t="str">
        <f>IF(JAN_26!A265="","",JAN_26!F265)</f>
        <v/>
      </c>
      <c r="E265" s="61"/>
      <c r="F265" s="53" t="str">
        <f t="shared" si="44"/>
        <v/>
      </c>
      <c r="G265" s="61"/>
      <c r="H265" s="61"/>
      <c r="I265" s="53">
        <f t="shared" si="45"/>
        <v>0</v>
      </c>
      <c r="J265" s="53" t="str">
        <f t="shared" si="46"/>
        <v/>
      </c>
      <c r="K265" s="53">
        <f t="shared" si="47"/>
        <v>0</v>
      </c>
      <c r="L265" s="53">
        <f t="shared" si="48"/>
        <v>0</v>
      </c>
      <c r="M265" s="64">
        <f>IF(A265="",0,(IF(ISNUMBER(JAN_26!G265),JAN_26!G265,0)+IF(ISNUMBER(FEB_26!G265),FEB_26!G265,0))/2)</f>
        <v>0</v>
      </c>
      <c r="N265" s="64">
        <f t="shared" si="49"/>
        <v>0</v>
      </c>
      <c r="O265" s="64">
        <f t="shared" si="50"/>
        <v>0</v>
      </c>
      <c r="P265" s="64">
        <f t="shared" si="51"/>
        <v>0</v>
      </c>
      <c r="Q265" s="65" t="str">
        <f t="shared" si="52"/>
        <v/>
      </c>
      <c r="R265" s="66" t="str">
        <f t="shared" si="53"/>
        <v/>
      </c>
      <c r="S265" s="66" t="str">
        <f t="shared" si="54"/>
        <v>N/A</v>
      </c>
      <c r="T265" s="60"/>
    </row>
    <row r="266" spans="1:20" ht="16.5" customHeight="1" x14ac:dyDescent="0.35">
      <c r="A266" s="72" t="str">
        <f>IF(JAN_26!A266="","",JAN_26!A266)</f>
        <v/>
      </c>
      <c r="B266" s="72" t="str">
        <f>IF(JAN_26!B266="","",JAN_26!B266)</f>
        <v/>
      </c>
      <c r="C266" s="55" t="str">
        <f>IF(JAN_26!C266="","",JAN_26!C266)</f>
        <v/>
      </c>
      <c r="D266" s="55" t="str">
        <f>IF(JAN_26!A266="","",JAN_26!F266)</f>
        <v/>
      </c>
      <c r="E266" s="61"/>
      <c r="F266" s="55" t="str">
        <f t="shared" si="44"/>
        <v/>
      </c>
      <c r="G266" s="61"/>
      <c r="H266" s="61"/>
      <c r="I266" s="55">
        <f t="shared" si="45"/>
        <v>0</v>
      </c>
      <c r="J266" s="55" t="str">
        <f t="shared" si="46"/>
        <v/>
      </c>
      <c r="K266" s="55">
        <f t="shared" si="47"/>
        <v>0</v>
      </c>
      <c r="L266" s="55">
        <f t="shared" si="48"/>
        <v>0</v>
      </c>
      <c r="M266" s="67">
        <f>IF(A266="",0,(IF(ISNUMBER(JAN_26!G266),JAN_26!G266,0)+IF(ISNUMBER(FEB_26!G266),FEB_26!G266,0))/2)</f>
        <v>0</v>
      </c>
      <c r="N266" s="67">
        <f t="shared" si="49"/>
        <v>0</v>
      </c>
      <c r="O266" s="67">
        <f t="shared" si="50"/>
        <v>0</v>
      </c>
      <c r="P266" s="67">
        <f t="shared" si="51"/>
        <v>0</v>
      </c>
      <c r="Q266" s="68" t="str">
        <f t="shared" si="52"/>
        <v/>
      </c>
      <c r="R266" s="69" t="str">
        <f t="shared" si="53"/>
        <v/>
      </c>
      <c r="S266" s="69" t="str">
        <f t="shared" si="54"/>
        <v>N/A</v>
      </c>
      <c r="T266" s="60"/>
    </row>
    <row r="267" spans="1:20" ht="16.5" customHeight="1" x14ac:dyDescent="0.35">
      <c r="A267" s="71" t="str">
        <f>IF(JAN_26!A267="","",JAN_26!A267)</f>
        <v/>
      </c>
      <c r="B267" s="71" t="str">
        <f>IF(JAN_26!B267="","",JAN_26!B267)</f>
        <v/>
      </c>
      <c r="C267" s="53" t="str">
        <f>IF(JAN_26!C267="","",JAN_26!C267)</f>
        <v/>
      </c>
      <c r="D267" s="53" t="str">
        <f>IF(JAN_26!A267="","",JAN_26!F267)</f>
        <v/>
      </c>
      <c r="E267" s="61"/>
      <c r="F267" s="53" t="str">
        <f t="shared" si="44"/>
        <v/>
      </c>
      <c r="G267" s="61"/>
      <c r="H267" s="61"/>
      <c r="I267" s="53">
        <f t="shared" si="45"/>
        <v>0</v>
      </c>
      <c r="J267" s="53" t="str">
        <f t="shared" si="46"/>
        <v/>
      </c>
      <c r="K267" s="53">
        <f t="shared" si="47"/>
        <v>0</v>
      </c>
      <c r="L267" s="53">
        <f t="shared" si="48"/>
        <v>0</v>
      </c>
      <c r="M267" s="64">
        <f>IF(A267="",0,(IF(ISNUMBER(JAN_26!G267),JAN_26!G267,0)+IF(ISNUMBER(FEB_26!G267),FEB_26!G267,0))/2)</f>
        <v>0</v>
      </c>
      <c r="N267" s="64">
        <f t="shared" si="49"/>
        <v>0</v>
      </c>
      <c r="O267" s="64">
        <f t="shared" si="50"/>
        <v>0</v>
      </c>
      <c r="P267" s="64">
        <f t="shared" si="51"/>
        <v>0</v>
      </c>
      <c r="Q267" s="65" t="str">
        <f t="shared" si="52"/>
        <v/>
      </c>
      <c r="R267" s="66" t="str">
        <f t="shared" si="53"/>
        <v/>
      </c>
      <c r="S267" s="66" t="str">
        <f t="shared" si="54"/>
        <v>N/A</v>
      </c>
      <c r="T267" s="60"/>
    </row>
    <row r="268" spans="1:20" ht="16.5" customHeight="1" x14ac:dyDescent="0.35">
      <c r="A268" s="72" t="str">
        <f>IF(JAN_26!A268="","",JAN_26!A268)</f>
        <v/>
      </c>
      <c r="B268" s="72" t="str">
        <f>IF(JAN_26!B268="","",JAN_26!B268)</f>
        <v/>
      </c>
      <c r="C268" s="55" t="str">
        <f>IF(JAN_26!C268="","",JAN_26!C268)</f>
        <v/>
      </c>
      <c r="D268" s="55" t="str">
        <f>IF(JAN_26!A268="","",JAN_26!F268)</f>
        <v/>
      </c>
      <c r="E268" s="61"/>
      <c r="F268" s="55" t="str">
        <f t="shared" si="44"/>
        <v/>
      </c>
      <c r="G268" s="61"/>
      <c r="H268" s="61"/>
      <c r="I268" s="55">
        <f t="shared" si="45"/>
        <v>0</v>
      </c>
      <c r="J268" s="55" t="str">
        <f t="shared" si="46"/>
        <v/>
      </c>
      <c r="K268" s="55">
        <f t="shared" si="47"/>
        <v>0</v>
      </c>
      <c r="L268" s="55">
        <f t="shared" si="48"/>
        <v>0</v>
      </c>
      <c r="M268" s="67">
        <f>IF(A268="",0,(IF(ISNUMBER(JAN_26!G268),JAN_26!G268,0)+IF(ISNUMBER(FEB_26!G268),FEB_26!G268,0))/2)</f>
        <v>0</v>
      </c>
      <c r="N268" s="67">
        <f t="shared" si="49"/>
        <v>0</v>
      </c>
      <c r="O268" s="67">
        <f t="shared" si="50"/>
        <v>0</v>
      </c>
      <c r="P268" s="67">
        <f t="shared" si="51"/>
        <v>0</v>
      </c>
      <c r="Q268" s="68" t="str">
        <f t="shared" si="52"/>
        <v/>
      </c>
      <c r="R268" s="69" t="str">
        <f t="shared" si="53"/>
        <v/>
      </c>
      <c r="S268" s="69" t="str">
        <f t="shared" si="54"/>
        <v>N/A</v>
      </c>
      <c r="T268" s="60"/>
    </row>
    <row r="269" spans="1:20" ht="16.5" customHeight="1" x14ac:dyDescent="0.35">
      <c r="A269" s="71" t="str">
        <f>IF(JAN_26!A269="","",JAN_26!A269)</f>
        <v/>
      </c>
      <c r="B269" s="71" t="str">
        <f>IF(JAN_26!B269="","",JAN_26!B269)</f>
        <v/>
      </c>
      <c r="C269" s="53" t="str">
        <f>IF(JAN_26!C269="","",JAN_26!C269)</f>
        <v/>
      </c>
      <c r="D269" s="53" t="str">
        <f>IF(JAN_26!A269="","",JAN_26!F269)</f>
        <v/>
      </c>
      <c r="E269" s="61"/>
      <c r="F269" s="53" t="str">
        <f t="shared" si="44"/>
        <v/>
      </c>
      <c r="G269" s="61"/>
      <c r="H269" s="61"/>
      <c r="I269" s="53">
        <f t="shared" si="45"/>
        <v>0</v>
      </c>
      <c r="J269" s="53" t="str">
        <f t="shared" si="46"/>
        <v/>
      </c>
      <c r="K269" s="53">
        <f t="shared" si="47"/>
        <v>0</v>
      </c>
      <c r="L269" s="53">
        <f t="shared" si="48"/>
        <v>0</v>
      </c>
      <c r="M269" s="64">
        <f>IF(A269="",0,(IF(ISNUMBER(JAN_26!G269),JAN_26!G269,0)+IF(ISNUMBER(FEB_26!G269),FEB_26!G269,0))/2)</f>
        <v>0</v>
      </c>
      <c r="N269" s="64">
        <f t="shared" si="49"/>
        <v>0</v>
      </c>
      <c r="O269" s="64">
        <f t="shared" si="50"/>
        <v>0</v>
      </c>
      <c r="P269" s="64">
        <f t="shared" si="51"/>
        <v>0</v>
      </c>
      <c r="Q269" s="65" t="str">
        <f t="shared" si="52"/>
        <v/>
      </c>
      <c r="R269" s="66" t="str">
        <f t="shared" si="53"/>
        <v/>
      </c>
      <c r="S269" s="66" t="str">
        <f t="shared" si="54"/>
        <v>N/A</v>
      </c>
      <c r="T269" s="60"/>
    </row>
    <row r="270" spans="1:20" ht="16.5" customHeight="1" x14ac:dyDescent="0.35">
      <c r="A270" s="72" t="str">
        <f>IF(JAN_26!A270="","",JAN_26!A270)</f>
        <v/>
      </c>
      <c r="B270" s="72" t="str">
        <f>IF(JAN_26!B270="","",JAN_26!B270)</f>
        <v/>
      </c>
      <c r="C270" s="55" t="str">
        <f>IF(JAN_26!C270="","",JAN_26!C270)</f>
        <v/>
      </c>
      <c r="D270" s="55" t="str">
        <f>IF(JAN_26!A270="","",JAN_26!F270)</f>
        <v/>
      </c>
      <c r="E270" s="61"/>
      <c r="F270" s="55" t="str">
        <f t="shared" si="44"/>
        <v/>
      </c>
      <c r="G270" s="61"/>
      <c r="H270" s="61"/>
      <c r="I270" s="55">
        <f t="shared" si="45"/>
        <v>0</v>
      </c>
      <c r="J270" s="55" t="str">
        <f t="shared" si="46"/>
        <v/>
      </c>
      <c r="K270" s="55">
        <f t="shared" si="47"/>
        <v>0</v>
      </c>
      <c r="L270" s="55">
        <f t="shared" si="48"/>
        <v>0</v>
      </c>
      <c r="M270" s="67">
        <f>IF(A270="",0,(IF(ISNUMBER(JAN_26!G270),JAN_26!G270,0)+IF(ISNUMBER(FEB_26!G270),FEB_26!G270,0))/2)</f>
        <v>0</v>
      </c>
      <c r="N270" s="67">
        <f t="shared" si="49"/>
        <v>0</v>
      </c>
      <c r="O270" s="67">
        <f t="shared" si="50"/>
        <v>0</v>
      </c>
      <c r="P270" s="67">
        <f t="shared" si="51"/>
        <v>0</v>
      </c>
      <c r="Q270" s="68" t="str">
        <f t="shared" si="52"/>
        <v/>
      </c>
      <c r="R270" s="69" t="str">
        <f t="shared" si="53"/>
        <v/>
      </c>
      <c r="S270" s="69" t="str">
        <f t="shared" si="54"/>
        <v>N/A</v>
      </c>
      <c r="T270" s="60"/>
    </row>
    <row r="271" spans="1:20" ht="16.5" customHeight="1" x14ac:dyDescent="0.35">
      <c r="A271" s="71" t="str">
        <f>IF(JAN_26!A271="","",JAN_26!A271)</f>
        <v/>
      </c>
      <c r="B271" s="71" t="str">
        <f>IF(JAN_26!B271="","",JAN_26!B271)</f>
        <v/>
      </c>
      <c r="C271" s="53" t="str">
        <f>IF(JAN_26!C271="","",JAN_26!C271)</f>
        <v/>
      </c>
      <c r="D271" s="53" t="str">
        <f>IF(JAN_26!A271="","",JAN_26!F271)</f>
        <v/>
      </c>
      <c r="E271" s="61"/>
      <c r="F271" s="53" t="str">
        <f t="shared" si="44"/>
        <v/>
      </c>
      <c r="G271" s="61"/>
      <c r="H271" s="61"/>
      <c r="I271" s="53">
        <f t="shared" si="45"/>
        <v>0</v>
      </c>
      <c r="J271" s="53" t="str">
        <f t="shared" si="46"/>
        <v/>
      </c>
      <c r="K271" s="53">
        <f t="shared" si="47"/>
        <v>0</v>
      </c>
      <c r="L271" s="53">
        <f t="shared" si="48"/>
        <v>0</v>
      </c>
      <c r="M271" s="64">
        <f>IF(A271="",0,(IF(ISNUMBER(JAN_26!G271),JAN_26!G271,0)+IF(ISNUMBER(FEB_26!G271),FEB_26!G271,0))/2)</f>
        <v>0</v>
      </c>
      <c r="N271" s="64">
        <f t="shared" si="49"/>
        <v>0</v>
      </c>
      <c r="O271" s="64">
        <f t="shared" si="50"/>
        <v>0</v>
      </c>
      <c r="P271" s="64">
        <f t="shared" si="51"/>
        <v>0</v>
      </c>
      <c r="Q271" s="65" t="str">
        <f t="shared" si="52"/>
        <v/>
      </c>
      <c r="R271" s="66" t="str">
        <f t="shared" si="53"/>
        <v/>
      </c>
      <c r="S271" s="66" t="str">
        <f t="shared" si="54"/>
        <v>N/A</v>
      </c>
      <c r="T271" s="60"/>
    </row>
    <row r="272" spans="1:20" ht="16.5" customHeight="1" x14ac:dyDescent="0.35">
      <c r="A272" s="72" t="str">
        <f>IF(JAN_26!A272="","",JAN_26!A272)</f>
        <v/>
      </c>
      <c r="B272" s="72" t="str">
        <f>IF(JAN_26!B272="","",JAN_26!B272)</f>
        <v/>
      </c>
      <c r="C272" s="55" t="str">
        <f>IF(JAN_26!C272="","",JAN_26!C272)</f>
        <v/>
      </c>
      <c r="D272" s="55" t="str">
        <f>IF(JAN_26!A272="","",JAN_26!F272)</f>
        <v/>
      </c>
      <c r="E272" s="61"/>
      <c r="F272" s="55" t="str">
        <f t="shared" si="44"/>
        <v/>
      </c>
      <c r="G272" s="61"/>
      <c r="H272" s="61"/>
      <c r="I272" s="55">
        <f t="shared" si="45"/>
        <v>0</v>
      </c>
      <c r="J272" s="55" t="str">
        <f t="shared" si="46"/>
        <v/>
      </c>
      <c r="K272" s="55">
        <f t="shared" si="47"/>
        <v>0</v>
      </c>
      <c r="L272" s="55">
        <f t="shared" si="48"/>
        <v>0</v>
      </c>
      <c r="M272" s="67">
        <f>IF(A272="",0,(IF(ISNUMBER(JAN_26!G272),JAN_26!G272,0)+IF(ISNUMBER(FEB_26!G272),FEB_26!G272,0))/2)</f>
        <v>0</v>
      </c>
      <c r="N272" s="67">
        <f t="shared" si="49"/>
        <v>0</v>
      </c>
      <c r="O272" s="67">
        <f t="shared" si="50"/>
        <v>0</v>
      </c>
      <c r="P272" s="67">
        <f t="shared" si="51"/>
        <v>0</v>
      </c>
      <c r="Q272" s="68" t="str">
        <f t="shared" si="52"/>
        <v/>
      </c>
      <c r="R272" s="69" t="str">
        <f t="shared" si="53"/>
        <v/>
      </c>
      <c r="S272" s="69" t="str">
        <f t="shared" si="54"/>
        <v>N/A</v>
      </c>
      <c r="T272" s="60"/>
    </row>
    <row r="273" spans="1:20" ht="16.5" customHeight="1" x14ac:dyDescent="0.35">
      <c r="A273" s="71" t="str">
        <f>IF(JAN_26!A273="","",JAN_26!A273)</f>
        <v/>
      </c>
      <c r="B273" s="71" t="str">
        <f>IF(JAN_26!B273="","",JAN_26!B273)</f>
        <v/>
      </c>
      <c r="C273" s="53" t="str">
        <f>IF(JAN_26!C273="","",JAN_26!C273)</f>
        <v/>
      </c>
      <c r="D273" s="53" t="str">
        <f>IF(JAN_26!A273="","",JAN_26!F273)</f>
        <v/>
      </c>
      <c r="E273" s="61"/>
      <c r="F273" s="53" t="str">
        <f t="shared" si="44"/>
        <v/>
      </c>
      <c r="G273" s="61"/>
      <c r="H273" s="61"/>
      <c r="I273" s="53">
        <f t="shared" si="45"/>
        <v>0</v>
      </c>
      <c r="J273" s="53" t="str">
        <f t="shared" si="46"/>
        <v/>
      </c>
      <c r="K273" s="53">
        <f t="shared" si="47"/>
        <v>0</v>
      </c>
      <c r="L273" s="53">
        <f t="shared" si="48"/>
        <v>0</v>
      </c>
      <c r="M273" s="64">
        <f>IF(A273="",0,(IF(ISNUMBER(JAN_26!G273),JAN_26!G273,0)+IF(ISNUMBER(FEB_26!G273),FEB_26!G273,0))/2)</f>
        <v>0</v>
      </c>
      <c r="N273" s="64">
        <f t="shared" si="49"/>
        <v>0</v>
      </c>
      <c r="O273" s="64">
        <f t="shared" si="50"/>
        <v>0</v>
      </c>
      <c r="P273" s="64">
        <f t="shared" si="51"/>
        <v>0</v>
      </c>
      <c r="Q273" s="65" t="str">
        <f t="shared" si="52"/>
        <v/>
      </c>
      <c r="R273" s="66" t="str">
        <f t="shared" si="53"/>
        <v/>
      </c>
      <c r="S273" s="66" t="str">
        <f t="shared" si="54"/>
        <v>N/A</v>
      </c>
      <c r="T273" s="60"/>
    </row>
    <row r="274" spans="1:20" ht="16.5" customHeight="1" x14ac:dyDescent="0.35">
      <c r="A274" s="72" t="str">
        <f>IF(JAN_26!A274="","",JAN_26!A274)</f>
        <v/>
      </c>
      <c r="B274" s="72" t="str">
        <f>IF(JAN_26!B274="","",JAN_26!B274)</f>
        <v/>
      </c>
      <c r="C274" s="55" t="str">
        <f>IF(JAN_26!C274="","",JAN_26!C274)</f>
        <v/>
      </c>
      <c r="D274" s="55" t="str">
        <f>IF(JAN_26!A274="","",JAN_26!F274)</f>
        <v/>
      </c>
      <c r="E274" s="61"/>
      <c r="F274" s="55" t="str">
        <f t="shared" si="44"/>
        <v/>
      </c>
      <c r="G274" s="61"/>
      <c r="H274" s="61"/>
      <c r="I274" s="55">
        <f t="shared" si="45"/>
        <v>0</v>
      </c>
      <c r="J274" s="55" t="str">
        <f t="shared" si="46"/>
        <v/>
      </c>
      <c r="K274" s="55">
        <f t="shared" si="47"/>
        <v>0</v>
      </c>
      <c r="L274" s="55">
        <f t="shared" si="48"/>
        <v>0</v>
      </c>
      <c r="M274" s="67">
        <f>IF(A274="",0,(IF(ISNUMBER(JAN_26!G274),JAN_26!G274,0)+IF(ISNUMBER(FEB_26!G274),FEB_26!G274,0))/2)</f>
        <v>0</v>
      </c>
      <c r="N274" s="67">
        <f t="shared" si="49"/>
        <v>0</v>
      </c>
      <c r="O274" s="67">
        <f t="shared" si="50"/>
        <v>0</v>
      </c>
      <c r="P274" s="67">
        <f t="shared" si="51"/>
        <v>0</v>
      </c>
      <c r="Q274" s="68" t="str">
        <f t="shared" si="52"/>
        <v/>
      </c>
      <c r="R274" s="69" t="str">
        <f t="shared" si="53"/>
        <v/>
      </c>
      <c r="S274" s="69" t="str">
        <f t="shared" si="54"/>
        <v>N/A</v>
      </c>
      <c r="T274" s="60"/>
    </row>
    <row r="275" spans="1:20" ht="16.5" customHeight="1" x14ac:dyDescent="0.35">
      <c r="A275" s="71" t="str">
        <f>IF(JAN_26!A275="","",JAN_26!A275)</f>
        <v/>
      </c>
      <c r="B275" s="71" t="str">
        <f>IF(JAN_26!B275="","",JAN_26!B275)</f>
        <v/>
      </c>
      <c r="C275" s="53" t="str">
        <f>IF(JAN_26!C275="","",JAN_26!C275)</f>
        <v/>
      </c>
      <c r="D275" s="53" t="str">
        <f>IF(JAN_26!A275="","",JAN_26!F275)</f>
        <v/>
      </c>
      <c r="E275" s="61"/>
      <c r="F275" s="53" t="str">
        <f t="shared" si="44"/>
        <v/>
      </c>
      <c r="G275" s="61"/>
      <c r="H275" s="61"/>
      <c r="I275" s="53">
        <f t="shared" si="45"/>
        <v>0</v>
      </c>
      <c r="J275" s="53" t="str">
        <f t="shared" si="46"/>
        <v/>
      </c>
      <c r="K275" s="53">
        <f t="shared" si="47"/>
        <v>0</v>
      </c>
      <c r="L275" s="53">
        <f t="shared" si="48"/>
        <v>0</v>
      </c>
      <c r="M275" s="64">
        <f>IF(A275="",0,(IF(ISNUMBER(JAN_26!G275),JAN_26!G275,0)+IF(ISNUMBER(FEB_26!G275),FEB_26!G275,0))/2)</f>
        <v>0</v>
      </c>
      <c r="N275" s="64">
        <f t="shared" si="49"/>
        <v>0</v>
      </c>
      <c r="O275" s="64">
        <f t="shared" si="50"/>
        <v>0</v>
      </c>
      <c r="P275" s="64">
        <f t="shared" si="51"/>
        <v>0</v>
      </c>
      <c r="Q275" s="65" t="str">
        <f t="shared" si="52"/>
        <v/>
      </c>
      <c r="R275" s="66" t="str">
        <f t="shared" si="53"/>
        <v/>
      </c>
      <c r="S275" s="66" t="str">
        <f t="shared" si="54"/>
        <v>N/A</v>
      </c>
      <c r="T275" s="60"/>
    </row>
    <row r="276" spans="1:20" ht="16.5" customHeight="1" x14ac:dyDescent="0.35">
      <c r="A276" s="72" t="str">
        <f>IF(JAN_26!A276="","",JAN_26!A276)</f>
        <v/>
      </c>
      <c r="B276" s="72" t="str">
        <f>IF(JAN_26!B276="","",JAN_26!B276)</f>
        <v/>
      </c>
      <c r="C276" s="55" t="str">
        <f>IF(JAN_26!C276="","",JAN_26!C276)</f>
        <v/>
      </c>
      <c r="D276" s="55" t="str">
        <f>IF(JAN_26!A276="","",JAN_26!F276)</f>
        <v/>
      </c>
      <c r="E276" s="61"/>
      <c r="F276" s="55" t="str">
        <f t="shared" si="44"/>
        <v/>
      </c>
      <c r="G276" s="61"/>
      <c r="H276" s="61"/>
      <c r="I276" s="55">
        <f t="shared" si="45"/>
        <v>0</v>
      </c>
      <c r="J276" s="55" t="str">
        <f t="shared" si="46"/>
        <v/>
      </c>
      <c r="K276" s="55">
        <f t="shared" si="47"/>
        <v>0</v>
      </c>
      <c r="L276" s="55">
        <f t="shared" si="48"/>
        <v>0</v>
      </c>
      <c r="M276" s="67">
        <f>IF(A276="",0,(IF(ISNUMBER(JAN_26!G276),JAN_26!G276,0)+IF(ISNUMBER(FEB_26!G276),FEB_26!G276,0))/2)</f>
        <v>0</v>
      </c>
      <c r="N276" s="67">
        <f t="shared" si="49"/>
        <v>0</v>
      </c>
      <c r="O276" s="67">
        <f t="shared" si="50"/>
        <v>0</v>
      </c>
      <c r="P276" s="67">
        <f t="shared" si="51"/>
        <v>0</v>
      </c>
      <c r="Q276" s="68" t="str">
        <f t="shared" si="52"/>
        <v/>
      </c>
      <c r="R276" s="69" t="str">
        <f t="shared" si="53"/>
        <v/>
      </c>
      <c r="S276" s="69" t="str">
        <f t="shared" si="54"/>
        <v>N/A</v>
      </c>
      <c r="T276" s="60"/>
    </row>
    <row r="277" spans="1:20" ht="16.5" customHeight="1" x14ac:dyDescent="0.35">
      <c r="A277" s="71" t="str">
        <f>IF(JAN_26!A277="","",JAN_26!A277)</f>
        <v/>
      </c>
      <c r="B277" s="71" t="str">
        <f>IF(JAN_26!B277="","",JAN_26!B277)</f>
        <v/>
      </c>
      <c r="C277" s="53" t="str">
        <f>IF(JAN_26!C277="","",JAN_26!C277)</f>
        <v/>
      </c>
      <c r="D277" s="53" t="str">
        <f>IF(JAN_26!A277="","",JAN_26!F277)</f>
        <v/>
      </c>
      <c r="E277" s="61"/>
      <c r="F277" s="53" t="str">
        <f t="shared" si="44"/>
        <v/>
      </c>
      <c r="G277" s="61"/>
      <c r="H277" s="61"/>
      <c r="I277" s="53">
        <f t="shared" si="45"/>
        <v>0</v>
      </c>
      <c r="J277" s="53" t="str">
        <f t="shared" si="46"/>
        <v/>
      </c>
      <c r="K277" s="53">
        <f t="shared" si="47"/>
        <v>0</v>
      </c>
      <c r="L277" s="53">
        <f t="shared" si="48"/>
        <v>0</v>
      </c>
      <c r="M277" s="64">
        <f>IF(A277="",0,(IF(ISNUMBER(JAN_26!G277),JAN_26!G277,0)+IF(ISNUMBER(FEB_26!G277),FEB_26!G277,0))/2)</f>
        <v>0</v>
      </c>
      <c r="N277" s="64">
        <f t="shared" si="49"/>
        <v>0</v>
      </c>
      <c r="O277" s="64">
        <f t="shared" si="50"/>
        <v>0</v>
      </c>
      <c r="P277" s="64">
        <f t="shared" si="51"/>
        <v>0</v>
      </c>
      <c r="Q277" s="65" t="str">
        <f t="shared" si="52"/>
        <v/>
      </c>
      <c r="R277" s="66" t="str">
        <f t="shared" si="53"/>
        <v/>
      </c>
      <c r="S277" s="66" t="str">
        <f t="shared" si="54"/>
        <v>N/A</v>
      </c>
      <c r="T277" s="60"/>
    </row>
    <row r="278" spans="1:20" ht="16.5" customHeight="1" x14ac:dyDescent="0.35">
      <c r="A278" s="72" t="str">
        <f>IF(JAN_26!A278="","",JAN_26!A278)</f>
        <v/>
      </c>
      <c r="B278" s="72" t="str">
        <f>IF(JAN_26!B278="","",JAN_26!B278)</f>
        <v/>
      </c>
      <c r="C278" s="55" t="str">
        <f>IF(JAN_26!C278="","",JAN_26!C278)</f>
        <v/>
      </c>
      <c r="D278" s="55" t="str">
        <f>IF(JAN_26!A278="","",JAN_26!F278)</f>
        <v/>
      </c>
      <c r="E278" s="61"/>
      <c r="F278" s="55" t="str">
        <f t="shared" si="44"/>
        <v/>
      </c>
      <c r="G278" s="61"/>
      <c r="H278" s="61"/>
      <c r="I278" s="55">
        <f t="shared" si="45"/>
        <v>0</v>
      </c>
      <c r="J278" s="55" t="str">
        <f t="shared" si="46"/>
        <v/>
      </c>
      <c r="K278" s="55">
        <f t="shared" si="47"/>
        <v>0</v>
      </c>
      <c r="L278" s="55">
        <f t="shared" si="48"/>
        <v>0</v>
      </c>
      <c r="M278" s="67">
        <f>IF(A278="",0,(IF(ISNUMBER(JAN_26!G278),JAN_26!G278,0)+IF(ISNUMBER(FEB_26!G278),FEB_26!G278,0))/2)</f>
        <v>0</v>
      </c>
      <c r="N278" s="67">
        <f t="shared" si="49"/>
        <v>0</v>
      </c>
      <c r="O278" s="67">
        <f t="shared" si="50"/>
        <v>0</v>
      </c>
      <c r="P278" s="67">
        <f t="shared" si="51"/>
        <v>0</v>
      </c>
      <c r="Q278" s="68" t="str">
        <f t="shared" si="52"/>
        <v/>
      </c>
      <c r="R278" s="69" t="str">
        <f t="shared" si="53"/>
        <v/>
      </c>
      <c r="S278" s="69" t="str">
        <f t="shared" si="54"/>
        <v>N/A</v>
      </c>
      <c r="T278" s="60"/>
    </row>
    <row r="279" spans="1:20" ht="16.5" customHeight="1" x14ac:dyDescent="0.35">
      <c r="A279" s="71" t="str">
        <f>IF(JAN_26!A279="","",JAN_26!A279)</f>
        <v/>
      </c>
      <c r="B279" s="71" t="str">
        <f>IF(JAN_26!B279="","",JAN_26!B279)</f>
        <v/>
      </c>
      <c r="C279" s="53" t="str">
        <f>IF(JAN_26!C279="","",JAN_26!C279)</f>
        <v/>
      </c>
      <c r="D279" s="53" t="str">
        <f>IF(JAN_26!A279="","",JAN_26!F279)</f>
        <v/>
      </c>
      <c r="E279" s="61"/>
      <c r="F279" s="53" t="str">
        <f t="shared" si="44"/>
        <v/>
      </c>
      <c r="G279" s="61"/>
      <c r="H279" s="61"/>
      <c r="I279" s="53">
        <f t="shared" si="45"/>
        <v>0</v>
      </c>
      <c r="J279" s="53" t="str">
        <f t="shared" si="46"/>
        <v/>
      </c>
      <c r="K279" s="53">
        <f t="shared" si="47"/>
        <v>0</v>
      </c>
      <c r="L279" s="53">
        <f t="shared" si="48"/>
        <v>0</v>
      </c>
      <c r="M279" s="64">
        <f>IF(A279="",0,(IF(ISNUMBER(JAN_26!G279),JAN_26!G279,0)+IF(ISNUMBER(FEB_26!G279),FEB_26!G279,0))/2)</f>
        <v>0</v>
      </c>
      <c r="N279" s="64">
        <f t="shared" si="49"/>
        <v>0</v>
      </c>
      <c r="O279" s="64">
        <f t="shared" si="50"/>
        <v>0</v>
      </c>
      <c r="P279" s="64">
        <f t="shared" si="51"/>
        <v>0</v>
      </c>
      <c r="Q279" s="65" t="str">
        <f t="shared" si="52"/>
        <v/>
      </c>
      <c r="R279" s="66" t="str">
        <f t="shared" si="53"/>
        <v/>
      </c>
      <c r="S279" s="66" t="str">
        <f t="shared" si="54"/>
        <v>N/A</v>
      </c>
      <c r="T279" s="60"/>
    </row>
    <row r="280" spans="1:20" ht="16.5" customHeight="1" x14ac:dyDescent="0.35">
      <c r="A280" s="72" t="str">
        <f>IF(JAN_26!A280="","",JAN_26!A280)</f>
        <v/>
      </c>
      <c r="B280" s="72" t="str">
        <f>IF(JAN_26!B280="","",JAN_26!B280)</f>
        <v/>
      </c>
      <c r="C280" s="55" t="str">
        <f>IF(JAN_26!C280="","",JAN_26!C280)</f>
        <v/>
      </c>
      <c r="D280" s="55" t="str">
        <f>IF(JAN_26!A280="","",JAN_26!F280)</f>
        <v/>
      </c>
      <c r="E280" s="61"/>
      <c r="F280" s="55" t="str">
        <f t="shared" si="44"/>
        <v/>
      </c>
      <c r="G280" s="61"/>
      <c r="H280" s="61"/>
      <c r="I280" s="55">
        <f t="shared" si="45"/>
        <v>0</v>
      </c>
      <c r="J280" s="55" t="str">
        <f t="shared" si="46"/>
        <v/>
      </c>
      <c r="K280" s="55">
        <f t="shared" si="47"/>
        <v>0</v>
      </c>
      <c r="L280" s="55">
        <f t="shared" si="48"/>
        <v>0</v>
      </c>
      <c r="M280" s="67">
        <f>IF(A280="",0,(IF(ISNUMBER(JAN_26!G280),JAN_26!G280,0)+IF(ISNUMBER(FEB_26!G280),FEB_26!G280,0))/2)</f>
        <v>0</v>
      </c>
      <c r="N280" s="67">
        <f t="shared" si="49"/>
        <v>0</v>
      </c>
      <c r="O280" s="67">
        <f t="shared" si="50"/>
        <v>0</v>
      </c>
      <c r="P280" s="67">
        <f t="shared" si="51"/>
        <v>0</v>
      </c>
      <c r="Q280" s="68" t="str">
        <f t="shared" si="52"/>
        <v/>
      </c>
      <c r="R280" s="69" t="str">
        <f t="shared" si="53"/>
        <v/>
      </c>
      <c r="S280" s="69" t="str">
        <f t="shared" si="54"/>
        <v>N/A</v>
      </c>
      <c r="T280" s="60"/>
    </row>
    <row r="281" spans="1:20" ht="16.5" customHeight="1" x14ac:dyDescent="0.35">
      <c r="A281" s="71" t="str">
        <f>IF(JAN_26!A281="","",JAN_26!A281)</f>
        <v/>
      </c>
      <c r="B281" s="71" t="str">
        <f>IF(JAN_26!B281="","",JAN_26!B281)</f>
        <v/>
      </c>
      <c r="C281" s="53" t="str">
        <f>IF(JAN_26!C281="","",JAN_26!C281)</f>
        <v/>
      </c>
      <c r="D281" s="53" t="str">
        <f>IF(JAN_26!A281="","",JAN_26!F281)</f>
        <v/>
      </c>
      <c r="E281" s="61"/>
      <c r="F281" s="53" t="str">
        <f t="shared" si="44"/>
        <v/>
      </c>
      <c r="G281" s="61"/>
      <c r="H281" s="61"/>
      <c r="I281" s="53">
        <f t="shared" si="45"/>
        <v>0</v>
      </c>
      <c r="J281" s="53" t="str">
        <f t="shared" si="46"/>
        <v/>
      </c>
      <c r="K281" s="53">
        <f t="shared" si="47"/>
        <v>0</v>
      </c>
      <c r="L281" s="53">
        <f t="shared" si="48"/>
        <v>0</v>
      </c>
      <c r="M281" s="64">
        <f>IF(A281="",0,(IF(ISNUMBER(JAN_26!G281),JAN_26!G281,0)+IF(ISNUMBER(FEB_26!G281),FEB_26!G281,0))/2)</f>
        <v>0</v>
      </c>
      <c r="N281" s="64">
        <f t="shared" si="49"/>
        <v>0</v>
      </c>
      <c r="O281" s="64">
        <f t="shared" si="50"/>
        <v>0</v>
      </c>
      <c r="P281" s="64">
        <f t="shared" si="51"/>
        <v>0</v>
      </c>
      <c r="Q281" s="65" t="str">
        <f t="shared" si="52"/>
        <v/>
      </c>
      <c r="R281" s="66" t="str">
        <f t="shared" si="53"/>
        <v/>
      </c>
      <c r="S281" s="66" t="str">
        <f t="shared" si="54"/>
        <v>N/A</v>
      </c>
      <c r="T281" s="60"/>
    </row>
    <row r="282" spans="1:20" ht="16.5" customHeight="1" x14ac:dyDescent="0.35">
      <c r="A282" s="72" t="str">
        <f>IF(JAN_26!A282="","",JAN_26!A282)</f>
        <v/>
      </c>
      <c r="B282" s="72" t="str">
        <f>IF(JAN_26!B282="","",JAN_26!B282)</f>
        <v/>
      </c>
      <c r="C282" s="55" t="str">
        <f>IF(JAN_26!C282="","",JAN_26!C282)</f>
        <v/>
      </c>
      <c r="D282" s="55" t="str">
        <f>IF(JAN_26!A282="","",JAN_26!F282)</f>
        <v/>
      </c>
      <c r="E282" s="61"/>
      <c r="F282" s="55" t="str">
        <f t="shared" si="44"/>
        <v/>
      </c>
      <c r="G282" s="61"/>
      <c r="H282" s="61"/>
      <c r="I282" s="55">
        <f t="shared" si="45"/>
        <v>0</v>
      </c>
      <c r="J282" s="55" t="str">
        <f t="shared" si="46"/>
        <v/>
      </c>
      <c r="K282" s="55">
        <f t="shared" si="47"/>
        <v>0</v>
      </c>
      <c r="L282" s="55">
        <f t="shared" si="48"/>
        <v>0</v>
      </c>
      <c r="M282" s="67">
        <f>IF(A282="",0,(IF(ISNUMBER(JAN_26!G282),JAN_26!G282,0)+IF(ISNUMBER(FEB_26!G282),FEB_26!G282,0))/2)</f>
        <v>0</v>
      </c>
      <c r="N282" s="67">
        <f t="shared" si="49"/>
        <v>0</v>
      </c>
      <c r="O282" s="67">
        <f t="shared" si="50"/>
        <v>0</v>
      </c>
      <c r="P282" s="67">
        <f t="shared" si="51"/>
        <v>0</v>
      </c>
      <c r="Q282" s="68" t="str">
        <f t="shared" si="52"/>
        <v/>
      </c>
      <c r="R282" s="69" t="str">
        <f t="shared" si="53"/>
        <v/>
      </c>
      <c r="S282" s="69" t="str">
        <f t="shared" si="54"/>
        <v>N/A</v>
      </c>
      <c r="T282" s="60"/>
    </row>
    <row r="283" spans="1:20" ht="16.5" customHeight="1" x14ac:dyDescent="0.35">
      <c r="A283" s="71" t="str">
        <f>IF(JAN_26!A283="","",JAN_26!A283)</f>
        <v/>
      </c>
      <c r="B283" s="71" t="str">
        <f>IF(JAN_26!B283="","",JAN_26!B283)</f>
        <v/>
      </c>
      <c r="C283" s="53" t="str">
        <f>IF(JAN_26!C283="","",JAN_26!C283)</f>
        <v/>
      </c>
      <c r="D283" s="53" t="str">
        <f>IF(JAN_26!A283="","",JAN_26!F283)</f>
        <v/>
      </c>
      <c r="E283" s="61"/>
      <c r="F283" s="53" t="str">
        <f t="shared" si="44"/>
        <v/>
      </c>
      <c r="G283" s="61"/>
      <c r="H283" s="61"/>
      <c r="I283" s="53">
        <f t="shared" si="45"/>
        <v>0</v>
      </c>
      <c r="J283" s="53" t="str">
        <f t="shared" si="46"/>
        <v/>
      </c>
      <c r="K283" s="53">
        <f t="shared" si="47"/>
        <v>0</v>
      </c>
      <c r="L283" s="53">
        <f t="shared" si="48"/>
        <v>0</v>
      </c>
      <c r="M283" s="64">
        <f>IF(A283="",0,(IF(ISNUMBER(JAN_26!G283),JAN_26!G283,0)+IF(ISNUMBER(FEB_26!G283),FEB_26!G283,0))/2)</f>
        <v>0</v>
      </c>
      <c r="N283" s="64">
        <f t="shared" si="49"/>
        <v>0</v>
      </c>
      <c r="O283" s="64">
        <f t="shared" si="50"/>
        <v>0</v>
      </c>
      <c r="P283" s="64">
        <f t="shared" si="51"/>
        <v>0</v>
      </c>
      <c r="Q283" s="65" t="str">
        <f t="shared" si="52"/>
        <v/>
      </c>
      <c r="R283" s="66" t="str">
        <f t="shared" si="53"/>
        <v/>
      </c>
      <c r="S283" s="66" t="str">
        <f t="shared" si="54"/>
        <v>N/A</v>
      </c>
      <c r="T283" s="60"/>
    </row>
    <row r="284" spans="1:20" ht="16.5" customHeight="1" x14ac:dyDescent="0.35">
      <c r="A284" s="72" t="str">
        <f>IF(JAN_26!A284="","",JAN_26!A284)</f>
        <v/>
      </c>
      <c r="B284" s="72" t="str">
        <f>IF(JAN_26!B284="","",JAN_26!B284)</f>
        <v/>
      </c>
      <c r="C284" s="55" t="str">
        <f>IF(JAN_26!C284="","",JAN_26!C284)</f>
        <v/>
      </c>
      <c r="D284" s="55" t="str">
        <f>IF(JAN_26!A284="","",JAN_26!F284)</f>
        <v/>
      </c>
      <c r="E284" s="61"/>
      <c r="F284" s="55" t="str">
        <f t="shared" si="44"/>
        <v/>
      </c>
      <c r="G284" s="61"/>
      <c r="H284" s="61"/>
      <c r="I284" s="55">
        <f t="shared" si="45"/>
        <v>0</v>
      </c>
      <c r="J284" s="55" t="str">
        <f t="shared" si="46"/>
        <v/>
      </c>
      <c r="K284" s="55">
        <f t="shared" si="47"/>
        <v>0</v>
      </c>
      <c r="L284" s="55">
        <f t="shared" si="48"/>
        <v>0</v>
      </c>
      <c r="M284" s="67">
        <f>IF(A284="",0,(IF(ISNUMBER(JAN_26!G284),JAN_26!G284,0)+IF(ISNUMBER(FEB_26!G284),FEB_26!G284,0))/2)</f>
        <v>0</v>
      </c>
      <c r="N284" s="67">
        <f t="shared" si="49"/>
        <v>0</v>
      </c>
      <c r="O284" s="67">
        <f t="shared" si="50"/>
        <v>0</v>
      </c>
      <c r="P284" s="67">
        <f t="shared" si="51"/>
        <v>0</v>
      </c>
      <c r="Q284" s="68" t="str">
        <f t="shared" si="52"/>
        <v/>
      </c>
      <c r="R284" s="69" t="str">
        <f t="shared" si="53"/>
        <v/>
      </c>
      <c r="S284" s="69" t="str">
        <f t="shared" si="54"/>
        <v>N/A</v>
      </c>
      <c r="T284" s="60"/>
    </row>
    <row r="285" spans="1:20" ht="16.5" customHeight="1" x14ac:dyDescent="0.35">
      <c r="A285" s="71" t="str">
        <f>IF(JAN_26!A285="","",JAN_26!A285)</f>
        <v/>
      </c>
      <c r="B285" s="71" t="str">
        <f>IF(JAN_26!B285="","",JAN_26!B285)</f>
        <v/>
      </c>
      <c r="C285" s="53" t="str">
        <f>IF(JAN_26!C285="","",JAN_26!C285)</f>
        <v/>
      </c>
      <c r="D285" s="53" t="str">
        <f>IF(JAN_26!A285="","",JAN_26!F285)</f>
        <v/>
      </c>
      <c r="E285" s="61"/>
      <c r="F285" s="53" t="str">
        <f t="shared" si="44"/>
        <v/>
      </c>
      <c r="G285" s="61"/>
      <c r="H285" s="61"/>
      <c r="I285" s="53">
        <f t="shared" si="45"/>
        <v>0</v>
      </c>
      <c r="J285" s="53" t="str">
        <f t="shared" si="46"/>
        <v/>
      </c>
      <c r="K285" s="53">
        <f t="shared" si="47"/>
        <v>0</v>
      </c>
      <c r="L285" s="53">
        <f t="shared" si="48"/>
        <v>0</v>
      </c>
      <c r="M285" s="64">
        <f>IF(A285="",0,(IF(ISNUMBER(JAN_26!G285),JAN_26!G285,0)+IF(ISNUMBER(FEB_26!G285),FEB_26!G285,0))/2)</f>
        <v>0</v>
      </c>
      <c r="N285" s="64">
        <f t="shared" si="49"/>
        <v>0</v>
      </c>
      <c r="O285" s="64">
        <f t="shared" si="50"/>
        <v>0</v>
      </c>
      <c r="P285" s="64">
        <f t="shared" si="51"/>
        <v>0</v>
      </c>
      <c r="Q285" s="65" t="str">
        <f t="shared" si="52"/>
        <v/>
      </c>
      <c r="R285" s="66" t="str">
        <f t="shared" si="53"/>
        <v/>
      </c>
      <c r="S285" s="66" t="str">
        <f t="shared" si="54"/>
        <v>N/A</v>
      </c>
      <c r="T285" s="60"/>
    </row>
    <row r="286" spans="1:20" ht="16.5" customHeight="1" x14ac:dyDescent="0.35">
      <c r="A286" s="72" t="str">
        <f>IF(JAN_26!A286="","",JAN_26!A286)</f>
        <v/>
      </c>
      <c r="B286" s="72" t="str">
        <f>IF(JAN_26!B286="","",JAN_26!B286)</f>
        <v/>
      </c>
      <c r="C286" s="55" t="str">
        <f>IF(JAN_26!C286="","",JAN_26!C286)</f>
        <v/>
      </c>
      <c r="D286" s="55" t="str">
        <f>IF(JAN_26!A286="","",JAN_26!F286)</f>
        <v/>
      </c>
      <c r="E286" s="61"/>
      <c r="F286" s="55" t="str">
        <f t="shared" si="44"/>
        <v/>
      </c>
      <c r="G286" s="61"/>
      <c r="H286" s="61"/>
      <c r="I286" s="55">
        <f t="shared" si="45"/>
        <v>0</v>
      </c>
      <c r="J286" s="55" t="str">
        <f t="shared" si="46"/>
        <v/>
      </c>
      <c r="K286" s="55">
        <f t="shared" si="47"/>
        <v>0</v>
      </c>
      <c r="L286" s="55">
        <f t="shared" si="48"/>
        <v>0</v>
      </c>
      <c r="M286" s="67">
        <f>IF(A286="",0,(IF(ISNUMBER(JAN_26!G286),JAN_26!G286,0)+IF(ISNUMBER(FEB_26!G286),FEB_26!G286,0))/2)</f>
        <v>0</v>
      </c>
      <c r="N286" s="67">
        <f t="shared" si="49"/>
        <v>0</v>
      </c>
      <c r="O286" s="67">
        <f t="shared" si="50"/>
        <v>0</v>
      </c>
      <c r="P286" s="67">
        <f t="shared" si="51"/>
        <v>0</v>
      </c>
      <c r="Q286" s="68" t="str">
        <f t="shared" si="52"/>
        <v/>
      </c>
      <c r="R286" s="69" t="str">
        <f t="shared" si="53"/>
        <v/>
      </c>
      <c r="S286" s="69" t="str">
        <f t="shared" si="54"/>
        <v>N/A</v>
      </c>
      <c r="T286" s="60"/>
    </row>
    <row r="287" spans="1:20" ht="16.5" customHeight="1" x14ac:dyDescent="0.35">
      <c r="A287" s="71" t="str">
        <f>IF(JAN_26!A287="","",JAN_26!A287)</f>
        <v/>
      </c>
      <c r="B287" s="71" t="str">
        <f>IF(JAN_26!B287="","",JAN_26!B287)</f>
        <v/>
      </c>
      <c r="C287" s="53" t="str">
        <f>IF(JAN_26!C287="","",JAN_26!C287)</f>
        <v/>
      </c>
      <c r="D287" s="53" t="str">
        <f>IF(JAN_26!A287="","",JAN_26!F287)</f>
        <v/>
      </c>
      <c r="E287" s="61"/>
      <c r="F287" s="53" t="str">
        <f t="shared" si="44"/>
        <v/>
      </c>
      <c r="G287" s="61"/>
      <c r="H287" s="61"/>
      <c r="I287" s="53">
        <f t="shared" si="45"/>
        <v>0</v>
      </c>
      <c r="J287" s="53" t="str">
        <f t="shared" si="46"/>
        <v/>
      </c>
      <c r="K287" s="53">
        <f t="shared" si="47"/>
        <v>0</v>
      </c>
      <c r="L287" s="53">
        <f t="shared" si="48"/>
        <v>0</v>
      </c>
      <c r="M287" s="64">
        <f>IF(A287="",0,(IF(ISNUMBER(JAN_26!G287),JAN_26!G287,0)+IF(ISNUMBER(FEB_26!G287),FEB_26!G287,0))/2)</f>
        <v>0</v>
      </c>
      <c r="N287" s="64">
        <f t="shared" si="49"/>
        <v>0</v>
      </c>
      <c r="O287" s="64">
        <f t="shared" si="50"/>
        <v>0</v>
      </c>
      <c r="P287" s="64">
        <f t="shared" si="51"/>
        <v>0</v>
      </c>
      <c r="Q287" s="65" t="str">
        <f t="shared" si="52"/>
        <v/>
      </c>
      <c r="R287" s="66" t="str">
        <f t="shared" si="53"/>
        <v/>
      </c>
      <c r="S287" s="66" t="str">
        <f t="shared" si="54"/>
        <v>N/A</v>
      </c>
      <c r="T287" s="60"/>
    </row>
    <row r="288" spans="1:20" ht="16.5" customHeight="1" x14ac:dyDescent="0.35">
      <c r="A288" s="72" t="str">
        <f>IF(JAN_26!A288="","",JAN_26!A288)</f>
        <v/>
      </c>
      <c r="B288" s="72" t="str">
        <f>IF(JAN_26!B288="","",JAN_26!B288)</f>
        <v/>
      </c>
      <c r="C288" s="55" t="str">
        <f>IF(JAN_26!C288="","",JAN_26!C288)</f>
        <v/>
      </c>
      <c r="D288" s="55" t="str">
        <f>IF(JAN_26!A288="","",JAN_26!F288)</f>
        <v/>
      </c>
      <c r="E288" s="61"/>
      <c r="F288" s="55" t="str">
        <f t="shared" si="44"/>
        <v/>
      </c>
      <c r="G288" s="61"/>
      <c r="H288" s="61"/>
      <c r="I288" s="55">
        <f t="shared" si="45"/>
        <v>0</v>
      </c>
      <c r="J288" s="55" t="str">
        <f t="shared" si="46"/>
        <v/>
      </c>
      <c r="K288" s="55">
        <f t="shared" si="47"/>
        <v>0</v>
      </c>
      <c r="L288" s="55">
        <f t="shared" si="48"/>
        <v>0</v>
      </c>
      <c r="M288" s="67">
        <f>IF(A288="",0,(IF(ISNUMBER(JAN_26!G288),JAN_26!G288,0)+IF(ISNUMBER(FEB_26!G288),FEB_26!G288,0))/2)</f>
        <v>0</v>
      </c>
      <c r="N288" s="67">
        <f t="shared" si="49"/>
        <v>0</v>
      </c>
      <c r="O288" s="67">
        <f t="shared" si="50"/>
        <v>0</v>
      </c>
      <c r="P288" s="67">
        <f t="shared" si="51"/>
        <v>0</v>
      </c>
      <c r="Q288" s="68" t="str">
        <f t="shared" si="52"/>
        <v/>
      </c>
      <c r="R288" s="69" t="str">
        <f t="shared" si="53"/>
        <v/>
      </c>
      <c r="S288" s="69" t="str">
        <f t="shared" si="54"/>
        <v>N/A</v>
      </c>
      <c r="T288" s="60"/>
    </row>
    <row r="289" spans="1:20" ht="16.5" customHeight="1" x14ac:dyDescent="0.35">
      <c r="A289" s="71" t="str">
        <f>IF(JAN_26!A289="","",JAN_26!A289)</f>
        <v/>
      </c>
      <c r="B289" s="71" t="str">
        <f>IF(JAN_26!B289="","",JAN_26!B289)</f>
        <v/>
      </c>
      <c r="C289" s="53" t="str">
        <f>IF(JAN_26!C289="","",JAN_26!C289)</f>
        <v/>
      </c>
      <c r="D289" s="53" t="str">
        <f>IF(JAN_26!A289="","",JAN_26!F289)</f>
        <v/>
      </c>
      <c r="E289" s="61"/>
      <c r="F289" s="53" t="str">
        <f t="shared" si="44"/>
        <v/>
      </c>
      <c r="G289" s="61"/>
      <c r="H289" s="61"/>
      <c r="I289" s="53">
        <f t="shared" si="45"/>
        <v>0</v>
      </c>
      <c r="J289" s="53" t="str">
        <f t="shared" si="46"/>
        <v/>
      </c>
      <c r="K289" s="53">
        <f t="shared" si="47"/>
        <v>0</v>
      </c>
      <c r="L289" s="53">
        <f t="shared" si="48"/>
        <v>0</v>
      </c>
      <c r="M289" s="64">
        <f>IF(A289="",0,(IF(ISNUMBER(JAN_26!G289),JAN_26!G289,0)+IF(ISNUMBER(FEB_26!G289),FEB_26!G289,0))/2)</f>
        <v>0</v>
      </c>
      <c r="N289" s="64">
        <f t="shared" si="49"/>
        <v>0</v>
      </c>
      <c r="O289" s="64">
        <f t="shared" si="50"/>
        <v>0</v>
      </c>
      <c r="P289" s="64">
        <f t="shared" si="51"/>
        <v>0</v>
      </c>
      <c r="Q289" s="65" t="str">
        <f t="shared" si="52"/>
        <v/>
      </c>
      <c r="R289" s="66" t="str">
        <f t="shared" si="53"/>
        <v/>
      </c>
      <c r="S289" s="66" t="str">
        <f t="shared" si="54"/>
        <v>N/A</v>
      </c>
      <c r="T289" s="60"/>
    </row>
    <row r="290" spans="1:20" ht="16.5" customHeight="1" x14ac:dyDescent="0.35">
      <c r="A290" s="72" t="str">
        <f>IF(JAN_26!A290="","",JAN_26!A290)</f>
        <v/>
      </c>
      <c r="B290" s="72" t="str">
        <f>IF(JAN_26!B290="","",JAN_26!B290)</f>
        <v/>
      </c>
      <c r="C290" s="55" t="str">
        <f>IF(JAN_26!C290="","",JAN_26!C290)</f>
        <v/>
      </c>
      <c r="D290" s="55" t="str">
        <f>IF(JAN_26!A290="","",JAN_26!F290)</f>
        <v/>
      </c>
      <c r="E290" s="61"/>
      <c r="F290" s="55" t="str">
        <f t="shared" si="44"/>
        <v/>
      </c>
      <c r="G290" s="61"/>
      <c r="H290" s="61"/>
      <c r="I290" s="55">
        <f t="shared" si="45"/>
        <v>0</v>
      </c>
      <c r="J290" s="55" t="str">
        <f t="shared" si="46"/>
        <v/>
      </c>
      <c r="K290" s="55">
        <f t="shared" si="47"/>
        <v>0</v>
      </c>
      <c r="L290" s="55">
        <f t="shared" si="48"/>
        <v>0</v>
      </c>
      <c r="M290" s="67">
        <f>IF(A290="",0,(IF(ISNUMBER(JAN_26!G290),JAN_26!G290,0)+IF(ISNUMBER(FEB_26!G290),FEB_26!G290,0))/2)</f>
        <v>0</v>
      </c>
      <c r="N290" s="67">
        <f t="shared" si="49"/>
        <v>0</v>
      </c>
      <c r="O290" s="67">
        <f t="shared" si="50"/>
        <v>0</v>
      </c>
      <c r="P290" s="67">
        <f t="shared" si="51"/>
        <v>0</v>
      </c>
      <c r="Q290" s="68" t="str">
        <f t="shared" si="52"/>
        <v/>
      </c>
      <c r="R290" s="69" t="str">
        <f t="shared" si="53"/>
        <v/>
      </c>
      <c r="S290" s="69" t="str">
        <f t="shared" si="54"/>
        <v>N/A</v>
      </c>
      <c r="T290" s="60"/>
    </row>
    <row r="291" spans="1:20" ht="16.5" customHeight="1" x14ac:dyDescent="0.35">
      <c r="A291" s="71" t="str">
        <f>IF(JAN_26!A291="","",JAN_26!A291)</f>
        <v/>
      </c>
      <c r="B291" s="71" t="str">
        <f>IF(JAN_26!B291="","",JAN_26!B291)</f>
        <v/>
      </c>
      <c r="C291" s="53" t="str">
        <f>IF(JAN_26!C291="","",JAN_26!C291)</f>
        <v/>
      </c>
      <c r="D291" s="53" t="str">
        <f>IF(JAN_26!A291="","",JAN_26!F291)</f>
        <v/>
      </c>
      <c r="E291" s="61"/>
      <c r="F291" s="53" t="str">
        <f t="shared" si="44"/>
        <v/>
      </c>
      <c r="G291" s="61"/>
      <c r="H291" s="61"/>
      <c r="I291" s="53">
        <f t="shared" si="45"/>
        <v>0</v>
      </c>
      <c r="J291" s="53" t="str">
        <f t="shared" si="46"/>
        <v/>
      </c>
      <c r="K291" s="53">
        <f t="shared" si="47"/>
        <v>0</v>
      </c>
      <c r="L291" s="53">
        <f t="shared" si="48"/>
        <v>0</v>
      </c>
      <c r="M291" s="64">
        <f>IF(A291="",0,(IF(ISNUMBER(JAN_26!G291),JAN_26!G291,0)+IF(ISNUMBER(FEB_26!G291),FEB_26!G291,0))/2)</f>
        <v>0</v>
      </c>
      <c r="N291" s="64">
        <f t="shared" si="49"/>
        <v>0</v>
      </c>
      <c r="O291" s="64">
        <f t="shared" si="50"/>
        <v>0</v>
      </c>
      <c r="P291" s="64">
        <f t="shared" si="51"/>
        <v>0</v>
      </c>
      <c r="Q291" s="65" t="str">
        <f t="shared" si="52"/>
        <v/>
      </c>
      <c r="R291" s="66" t="str">
        <f t="shared" si="53"/>
        <v/>
      </c>
      <c r="S291" s="66" t="str">
        <f t="shared" si="54"/>
        <v>N/A</v>
      </c>
      <c r="T291" s="60"/>
    </row>
    <row r="292" spans="1:20" ht="16.5" customHeight="1" x14ac:dyDescent="0.35">
      <c r="A292" s="72" t="str">
        <f>IF(JAN_26!A292="","",JAN_26!A292)</f>
        <v/>
      </c>
      <c r="B292" s="72" t="str">
        <f>IF(JAN_26!B292="","",JAN_26!B292)</f>
        <v/>
      </c>
      <c r="C292" s="55" t="str">
        <f>IF(JAN_26!C292="","",JAN_26!C292)</f>
        <v/>
      </c>
      <c r="D292" s="55" t="str">
        <f>IF(JAN_26!A292="","",JAN_26!F292)</f>
        <v/>
      </c>
      <c r="E292" s="61"/>
      <c r="F292" s="55" t="str">
        <f t="shared" si="44"/>
        <v/>
      </c>
      <c r="G292" s="61"/>
      <c r="H292" s="61"/>
      <c r="I292" s="55">
        <f t="shared" si="45"/>
        <v>0</v>
      </c>
      <c r="J292" s="55" t="str">
        <f t="shared" si="46"/>
        <v/>
      </c>
      <c r="K292" s="55">
        <f t="shared" si="47"/>
        <v>0</v>
      </c>
      <c r="L292" s="55">
        <f t="shared" si="48"/>
        <v>0</v>
      </c>
      <c r="M292" s="67">
        <f>IF(A292="",0,(IF(ISNUMBER(JAN_26!G292),JAN_26!G292,0)+IF(ISNUMBER(FEB_26!G292),FEB_26!G292,0))/2)</f>
        <v>0</v>
      </c>
      <c r="N292" s="67">
        <f t="shared" si="49"/>
        <v>0</v>
      </c>
      <c r="O292" s="67">
        <f t="shared" si="50"/>
        <v>0</v>
      </c>
      <c r="P292" s="67">
        <f t="shared" si="51"/>
        <v>0</v>
      </c>
      <c r="Q292" s="68" t="str">
        <f t="shared" si="52"/>
        <v/>
      </c>
      <c r="R292" s="69" t="str">
        <f t="shared" si="53"/>
        <v/>
      </c>
      <c r="S292" s="69" t="str">
        <f t="shared" si="54"/>
        <v>N/A</v>
      </c>
      <c r="T292" s="60"/>
    </row>
    <row r="293" spans="1:20" ht="16.5" customHeight="1" x14ac:dyDescent="0.35">
      <c r="A293" s="71" t="str">
        <f>IF(JAN_26!A293="","",JAN_26!A293)</f>
        <v/>
      </c>
      <c r="B293" s="71" t="str">
        <f>IF(JAN_26!B293="","",JAN_26!B293)</f>
        <v/>
      </c>
      <c r="C293" s="53" t="str">
        <f>IF(JAN_26!C293="","",JAN_26!C293)</f>
        <v/>
      </c>
      <c r="D293" s="53" t="str">
        <f>IF(JAN_26!A293="","",JAN_26!F293)</f>
        <v/>
      </c>
      <c r="E293" s="61"/>
      <c r="F293" s="53" t="str">
        <f t="shared" si="44"/>
        <v/>
      </c>
      <c r="G293" s="61"/>
      <c r="H293" s="61"/>
      <c r="I293" s="53">
        <f t="shared" si="45"/>
        <v>0</v>
      </c>
      <c r="J293" s="53" t="str">
        <f t="shared" si="46"/>
        <v/>
      </c>
      <c r="K293" s="53">
        <f t="shared" si="47"/>
        <v>0</v>
      </c>
      <c r="L293" s="53">
        <f t="shared" si="48"/>
        <v>0</v>
      </c>
      <c r="M293" s="64">
        <f>IF(A293="",0,(IF(ISNUMBER(JAN_26!G293),JAN_26!G293,0)+IF(ISNUMBER(FEB_26!G293),FEB_26!G293,0))/2)</f>
        <v>0</v>
      </c>
      <c r="N293" s="64">
        <f t="shared" si="49"/>
        <v>0</v>
      </c>
      <c r="O293" s="64">
        <f t="shared" si="50"/>
        <v>0</v>
      </c>
      <c r="P293" s="64">
        <f t="shared" si="51"/>
        <v>0</v>
      </c>
      <c r="Q293" s="65" t="str">
        <f t="shared" si="52"/>
        <v/>
      </c>
      <c r="R293" s="66" t="str">
        <f t="shared" si="53"/>
        <v/>
      </c>
      <c r="S293" s="66" t="str">
        <f t="shared" si="54"/>
        <v>N/A</v>
      </c>
      <c r="T293" s="60"/>
    </row>
    <row r="294" spans="1:20" ht="16.5" customHeight="1" x14ac:dyDescent="0.35">
      <c r="A294" s="72" t="str">
        <f>IF(JAN_26!A294="","",JAN_26!A294)</f>
        <v/>
      </c>
      <c r="B294" s="72" t="str">
        <f>IF(JAN_26!B294="","",JAN_26!B294)</f>
        <v/>
      </c>
      <c r="C294" s="55" t="str">
        <f>IF(JAN_26!C294="","",JAN_26!C294)</f>
        <v/>
      </c>
      <c r="D294" s="55" t="str">
        <f>IF(JAN_26!A294="","",JAN_26!F294)</f>
        <v/>
      </c>
      <c r="E294" s="61"/>
      <c r="F294" s="55" t="str">
        <f t="shared" si="44"/>
        <v/>
      </c>
      <c r="G294" s="61"/>
      <c r="H294" s="61"/>
      <c r="I294" s="55">
        <f t="shared" si="45"/>
        <v>0</v>
      </c>
      <c r="J294" s="55" t="str">
        <f t="shared" si="46"/>
        <v/>
      </c>
      <c r="K294" s="55">
        <f t="shared" si="47"/>
        <v>0</v>
      </c>
      <c r="L294" s="55">
        <f t="shared" si="48"/>
        <v>0</v>
      </c>
      <c r="M294" s="67">
        <f>IF(A294="",0,(IF(ISNUMBER(JAN_26!G294),JAN_26!G294,0)+IF(ISNUMBER(FEB_26!G294),FEB_26!G294,0))/2)</f>
        <v>0</v>
      </c>
      <c r="N294" s="67">
        <f t="shared" si="49"/>
        <v>0</v>
      </c>
      <c r="O294" s="67">
        <f t="shared" si="50"/>
        <v>0</v>
      </c>
      <c r="P294" s="67">
        <f t="shared" si="51"/>
        <v>0</v>
      </c>
      <c r="Q294" s="68" t="str">
        <f t="shared" si="52"/>
        <v/>
      </c>
      <c r="R294" s="69" t="str">
        <f t="shared" si="53"/>
        <v/>
      </c>
      <c r="S294" s="69" t="str">
        <f t="shared" si="54"/>
        <v>N/A</v>
      </c>
      <c r="T294" s="60"/>
    </row>
    <row r="295" spans="1:20" ht="16.5" customHeight="1" x14ac:dyDescent="0.35">
      <c r="A295" s="71" t="str">
        <f>IF(JAN_26!A295="","",JAN_26!A295)</f>
        <v/>
      </c>
      <c r="B295" s="71" t="str">
        <f>IF(JAN_26!B295="","",JAN_26!B295)</f>
        <v/>
      </c>
      <c r="C295" s="53" t="str">
        <f>IF(JAN_26!C295="","",JAN_26!C295)</f>
        <v/>
      </c>
      <c r="D295" s="53" t="str">
        <f>IF(JAN_26!A295="","",JAN_26!F295)</f>
        <v/>
      </c>
      <c r="E295" s="61"/>
      <c r="F295" s="53" t="str">
        <f t="shared" si="44"/>
        <v/>
      </c>
      <c r="G295" s="61"/>
      <c r="H295" s="61"/>
      <c r="I295" s="53">
        <f t="shared" si="45"/>
        <v>0</v>
      </c>
      <c r="J295" s="53" t="str">
        <f t="shared" si="46"/>
        <v/>
      </c>
      <c r="K295" s="53">
        <f t="shared" si="47"/>
        <v>0</v>
      </c>
      <c r="L295" s="53">
        <f t="shared" si="48"/>
        <v>0</v>
      </c>
      <c r="M295" s="64">
        <f>IF(A295="",0,(IF(ISNUMBER(JAN_26!G295),JAN_26!G295,0)+IF(ISNUMBER(FEB_26!G295),FEB_26!G295,0))/2)</f>
        <v>0</v>
      </c>
      <c r="N295" s="64">
        <f t="shared" si="49"/>
        <v>0</v>
      </c>
      <c r="O295" s="64">
        <f t="shared" si="50"/>
        <v>0</v>
      </c>
      <c r="P295" s="64">
        <f t="shared" si="51"/>
        <v>0</v>
      </c>
      <c r="Q295" s="65" t="str">
        <f t="shared" si="52"/>
        <v/>
      </c>
      <c r="R295" s="66" t="str">
        <f t="shared" si="53"/>
        <v/>
      </c>
      <c r="S295" s="66" t="str">
        <f t="shared" si="54"/>
        <v>N/A</v>
      </c>
      <c r="T295" s="60"/>
    </row>
    <row r="296" spans="1:20" ht="16.5" customHeight="1" x14ac:dyDescent="0.35">
      <c r="A296" s="72" t="str">
        <f>IF(JAN_26!A296="","",JAN_26!A296)</f>
        <v/>
      </c>
      <c r="B296" s="72" t="str">
        <f>IF(JAN_26!B296="","",JAN_26!B296)</f>
        <v/>
      </c>
      <c r="C296" s="55" t="str">
        <f>IF(JAN_26!C296="","",JAN_26!C296)</f>
        <v/>
      </c>
      <c r="D296" s="55" t="str">
        <f>IF(JAN_26!A296="","",JAN_26!F296)</f>
        <v/>
      </c>
      <c r="E296" s="61"/>
      <c r="F296" s="55" t="str">
        <f t="shared" si="44"/>
        <v/>
      </c>
      <c r="G296" s="61"/>
      <c r="H296" s="61"/>
      <c r="I296" s="55">
        <f t="shared" si="45"/>
        <v>0</v>
      </c>
      <c r="J296" s="55" t="str">
        <f t="shared" si="46"/>
        <v/>
      </c>
      <c r="K296" s="55">
        <f t="shared" si="47"/>
        <v>0</v>
      </c>
      <c r="L296" s="55">
        <f t="shared" si="48"/>
        <v>0</v>
      </c>
      <c r="M296" s="67">
        <f>IF(A296="",0,(IF(ISNUMBER(JAN_26!G296),JAN_26!G296,0)+IF(ISNUMBER(FEB_26!G296),FEB_26!G296,0))/2)</f>
        <v>0</v>
      </c>
      <c r="N296" s="67">
        <f t="shared" si="49"/>
        <v>0</v>
      </c>
      <c r="O296" s="67">
        <f t="shared" si="50"/>
        <v>0</v>
      </c>
      <c r="P296" s="67">
        <f t="shared" si="51"/>
        <v>0</v>
      </c>
      <c r="Q296" s="68" t="str">
        <f t="shared" si="52"/>
        <v/>
      </c>
      <c r="R296" s="69" t="str">
        <f t="shared" si="53"/>
        <v/>
      </c>
      <c r="S296" s="69" t="str">
        <f t="shared" si="54"/>
        <v>N/A</v>
      </c>
      <c r="T296" s="60"/>
    </row>
    <row r="297" spans="1:20" ht="16.5" customHeight="1" x14ac:dyDescent="0.35">
      <c r="A297" s="71" t="str">
        <f>IF(JAN_26!A297="","",JAN_26!A297)</f>
        <v/>
      </c>
      <c r="B297" s="71" t="str">
        <f>IF(JAN_26!B297="","",JAN_26!B297)</f>
        <v/>
      </c>
      <c r="C297" s="53" t="str">
        <f>IF(JAN_26!C297="","",JAN_26!C297)</f>
        <v/>
      </c>
      <c r="D297" s="53" t="str">
        <f>IF(JAN_26!A297="","",JAN_26!F297)</f>
        <v/>
      </c>
      <c r="E297" s="61"/>
      <c r="F297" s="53" t="str">
        <f t="shared" si="44"/>
        <v/>
      </c>
      <c r="G297" s="61"/>
      <c r="H297" s="61"/>
      <c r="I297" s="53">
        <f t="shared" si="45"/>
        <v>0</v>
      </c>
      <c r="J297" s="53" t="str">
        <f t="shared" si="46"/>
        <v/>
      </c>
      <c r="K297" s="53">
        <f t="shared" si="47"/>
        <v>0</v>
      </c>
      <c r="L297" s="53">
        <f t="shared" si="48"/>
        <v>0</v>
      </c>
      <c r="M297" s="64">
        <f>IF(A297="",0,(IF(ISNUMBER(JAN_26!G297),JAN_26!G297,0)+IF(ISNUMBER(FEB_26!G297),FEB_26!G297,0))/2)</f>
        <v>0</v>
      </c>
      <c r="N297" s="64">
        <f t="shared" si="49"/>
        <v>0</v>
      </c>
      <c r="O297" s="64">
        <f t="shared" si="50"/>
        <v>0</v>
      </c>
      <c r="P297" s="64">
        <f t="shared" si="51"/>
        <v>0</v>
      </c>
      <c r="Q297" s="65" t="str">
        <f t="shared" si="52"/>
        <v/>
      </c>
      <c r="R297" s="66" t="str">
        <f t="shared" si="53"/>
        <v/>
      </c>
      <c r="S297" s="66" t="str">
        <f t="shared" si="54"/>
        <v>N/A</v>
      </c>
      <c r="T297" s="60"/>
    </row>
    <row r="298" spans="1:20" ht="16.5" customHeight="1" x14ac:dyDescent="0.35">
      <c r="A298" s="72" t="str">
        <f>IF(JAN_26!A298="","",JAN_26!A298)</f>
        <v/>
      </c>
      <c r="B298" s="72" t="str">
        <f>IF(JAN_26!B298="","",JAN_26!B298)</f>
        <v/>
      </c>
      <c r="C298" s="55" t="str">
        <f>IF(JAN_26!C298="","",JAN_26!C298)</f>
        <v/>
      </c>
      <c r="D298" s="55" t="str">
        <f>IF(JAN_26!A298="","",JAN_26!F298)</f>
        <v/>
      </c>
      <c r="E298" s="61"/>
      <c r="F298" s="55" t="str">
        <f t="shared" si="44"/>
        <v/>
      </c>
      <c r="G298" s="61"/>
      <c r="H298" s="61"/>
      <c r="I298" s="55">
        <f t="shared" si="45"/>
        <v>0</v>
      </c>
      <c r="J298" s="55" t="str">
        <f t="shared" si="46"/>
        <v/>
      </c>
      <c r="K298" s="55">
        <f t="shared" si="47"/>
        <v>0</v>
      </c>
      <c r="L298" s="55">
        <f t="shared" si="48"/>
        <v>0</v>
      </c>
      <c r="M298" s="67">
        <f>IF(A298="",0,(IF(ISNUMBER(JAN_26!G298),JAN_26!G298,0)+IF(ISNUMBER(FEB_26!G298),FEB_26!G298,0))/2)</f>
        <v>0</v>
      </c>
      <c r="N298" s="67">
        <f t="shared" si="49"/>
        <v>0</v>
      </c>
      <c r="O298" s="67">
        <f t="shared" si="50"/>
        <v>0</v>
      </c>
      <c r="P298" s="67">
        <f t="shared" si="51"/>
        <v>0</v>
      </c>
      <c r="Q298" s="68" t="str">
        <f t="shared" si="52"/>
        <v/>
      </c>
      <c r="R298" s="69" t="str">
        <f t="shared" si="53"/>
        <v/>
      </c>
      <c r="S298" s="69" t="str">
        <f t="shared" si="54"/>
        <v>N/A</v>
      </c>
      <c r="T298" s="60"/>
    </row>
    <row r="299" spans="1:20" ht="16.5" customHeight="1" x14ac:dyDescent="0.35">
      <c r="A299" s="71" t="str">
        <f>IF(JAN_26!A299="","",JAN_26!A299)</f>
        <v/>
      </c>
      <c r="B299" s="71" t="str">
        <f>IF(JAN_26!B299="","",JAN_26!B299)</f>
        <v/>
      </c>
      <c r="C299" s="53" t="str">
        <f>IF(JAN_26!C299="","",JAN_26!C299)</f>
        <v/>
      </c>
      <c r="D299" s="53" t="str">
        <f>IF(JAN_26!A299="","",JAN_26!F299)</f>
        <v/>
      </c>
      <c r="E299" s="61"/>
      <c r="F299" s="53" t="str">
        <f t="shared" si="44"/>
        <v/>
      </c>
      <c r="G299" s="61"/>
      <c r="H299" s="61"/>
      <c r="I299" s="53">
        <f t="shared" si="45"/>
        <v>0</v>
      </c>
      <c r="J299" s="53" t="str">
        <f t="shared" si="46"/>
        <v/>
      </c>
      <c r="K299" s="53">
        <f t="shared" si="47"/>
        <v>0</v>
      </c>
      <c r="L299" s="53">
        <f t="shared" si="48"/>
        <v>0</v>
      </c>
      <c r="M299" s="64">
        <f>IF(A299="",0,(IF(ISNUMBER(JAN_26!G299),JAN_26!G299,0)+IF(ISNUMBER(FEB_26!G299),FEB_26!G299,0))/2)</f>
        <v>0</v>
      </c>
      <c r="N299" s="64">
        <f t="shared" si="49"/>
        <v>0</v>
      </c>
      <c r="O299" s="64">
        <f t="shared" si="50"/>
        <v>0</v>
      </c>
      <c r="P299" s="64">
        <f t="shared" si="51"/>
        <v>0</v>
      </c>
      <c r="Q299" s="65" t="str">
        <f t="shared" si="52"/>
        <v/>
      </c>
      <c r="R299" s="66" t="str">
        <f t="shared" si="53"/>
        <v/>
      </c>
      <c r="S299" s="66" t="str">
        <f t="shared" si="54"/>
        <v>N/A</v>
      </c>
      <c r="T299" s="60"/>
    </row>
    <row r="300" spans="1:20" ht="16.5" customHeight="1" x14ac:dyDescent="0.35">
      <c r="A300" s="72" t="str">
        <f>IF(JAN_26!A300="","",JAN_26!A300)</f>
        <v/>
      </c>
      <c r="B300" s="72" t="str">
        <f>IF(JAN_26!B300="","",JAN_26!B300)</f>
        <v/>
      </c>
      <c r="C300" s="55" t="str">
        <f>IF(JAN_26!C300="","",JAN_26!C300)</f>
        <v/>
      </c>
      <c r="D300" s="55" t="str">
        <f>IF(JAN_26!A300="","",JAN_26!F300)</f>
        <v/>
      </c>
      <c r="E300" s="61"/>
      <c r="F300" s="55" t="str">
        <f t="shared" si="44"/>
        <v/>
      </c>
      <c r="G300" s="61"/>
      <c r="H300" s="61"/>
      <c r="I300" s="55">
        <f t="shared" si="45"/>
        <v>0</v>
      </c>
      <c r="J300" s="55" t="str">
        <f t="shared" si="46"/>
        <v/>
      </c>
      <c r="K300" s="55">
        <f t="shared" si="47"/>
        <v>0</v>
      </c>
      <c r="L300" s="55">
        <f t="shared" si="48"/>
        <v>0</v>
      </c>
      <c r="M300" s="67">
        <f>IF(A300="",0,(IF(ISNUMBER(JAN_26!G300),JAN_26!G300,0)+IF(ISNUMBER(FEB_26!G300),FEB_26!G300,0))/2)</f>
        <v>0</v>
      </c>
      <c r="N300" s="67">
        <f t="shared" si="49"/>
        <v>0</v>
      </c>
      <c r="O300" s="67">
        <f t="shared" si="50"/>
        <v>0</v>
      </c>
      <c r="P300" s="67">
        <f t="shared" si="51"/>
        <v>0</v>
      </c>
      <c r="Q300" s="68" t="str">
        <f t="shared" si="52"/>
        <v/>
      </c>
      <c r="R300" s="69" t="str">
        <f t="shared" si="53"/>
        <v/>
      </c>
      <c r="S300" s="69" t="str">
        <f t="shared" si="54"/>
        <v>N/A</v>
      </c>
      <c r="T300" s="60"/>
    </row>
    <row r="301" spans="1:20" ht="16.5" customHeight="1" x14ac:dyDescent="0.35">
      <c r="A301" s="71" t="str">
        <f>IF(JAN_26!A301="","",JAN_26!A301)</f>
        <v/>
      </c>
      <c r="B301" s="71" t="str">
        <f>IF(JAN_26!B301="","",JAN_26!B301)</f>
        <v/>
      </c>
      <c r="C301" s="53" t="str">
        <f>IF(JAN_26!C301="","",JAN_26!C301)</f>
        <v/>
      </c>
      <c r="D301" s="53" t="str">
        <f>IF(JAN_26!A301="","",JAN_26!F301)</f>
        <v/>
      </c>
      <c r="E301" s="61"/>
      <c r="F301" s="53" t="str">
        <f t="shared" si="44"/>
        <v/>
      </c>
      <c r="G301" s="61"/>
      <c r="H301" s="61"/>
      <c r="I301" s="53">
        <f t="shared" si="45"/>
        <v>0</v>
      </c>
      <c r="J301" s="53" t="str">
        <f t="shared" si="46"/>
        <v/>
      </c>
      <c r="K301" s="53">
        <f t="shared" si="47"/>
        <v>0</v>
      </c>
      <c r="L301" s="53">
        <f t="shared" si="48"/>
        <v>0</v>
      </c>
      <c r="M301" s="64">
        <f>IF(A301="",0,(IF(ISNUMBER(JAN_26!G301),JAN_26!G301,0)+IF(ISNUMBER(FEB_26!G301),FEB_26!G301,0))/2)</f>
        <v>0</v>
      </c>
      <c r="N301" s="64">
        <f t="shared" si="49"/>
        <v>0</v>
      </c>
      <c r="O301" s="64">
        <f t="shared" si="50"/>
        <v>0</v>
      </c>
      <c r="P301" s="64">
        <f t="shared" si="51"/>
        <v>0</v>
      </c>
      <c r="Q301" s="65" t="str">
        <f t="shared" si="52"/>
        <v/>
      </c>
      <c r="R301" s="66" t="str">
        <f t="shared" si="53"/>
        <v/>
      </c>
      <c r="S301" s="66" t="str">
        <f t="shared" si="54"/>
        <v>N/A</v>
      </c>
      <c r="T301" s="60"/>
    </row>
    <row r="302" spans="1:20" ht="16.5" customHeight="1" x14ac:dyDescent="0.35">
      <c r="A302" s="72" t="str">
        <f>IF(JAN_26!A302="","",JAN_26!A302)</f>
        <v/>
      </c>
      <c r="B302" s="72" t="str">
        <f>IF(JAN_26!B302="","",JAN_26!B302)</f>
        <v/>
      </c>
      <c r="C302" s="55" t="str">
        <f>IF(JAN_26!C302="","",JAN_26!C302)</f>
        <v/>
      </c>
      <c r="D302" s="55" t="str">
        <f>IF(JAN_26!A302="","",JAN_26!F302)</f>
        <v/>
      </c>
      <c r="E302" s="61"/>
      <c r="F302" s="55" t="str">
        <f t="shared" si="44"/>
        <v/>
      </c>
      <c r="G302" s="61"/>
      <c r="H302" s="61"/>
      <c r="I302" s="55">
        <f t="shared" si="45"/>
        <v>0</v>
      </c>
      <c r="J302" s="55" t="str">
        <f t="shared" si="46"/>
        <v/>
      </c>
      <c r="K302" s="55">
        <f t="shared" si="47"/>
        <v>0</v>
      </c>
      <c r="L302" s="55">
        <f t="shared" si="48"/>
        <v>0</v>
      </c>
      <c r="M302" s="67">
        <f>IF(A302="",0,(IF(ISNUMBER(JAN_26!G302),JAN_26!G302,0)+IF(ISNUMBER(FEB_26!G302),FEB_26!G302,0))/2)</f>
        <v>0</v>
      </c>
      <c r="N302" s="67">
        <f t="shared" si="49"/>
        <v>0</v>
      </c>
      <c r="O302" s="67">
        <f t="shared" si="50"/>
        <v>0</v>
      </c>
      <c r="P302" s="67">
        <f t="shared" si="51"/>
        <v>0</v>
      </c>
      <c r="Q302" s="68" t="str">
        <f t="shared" si="52"/>
        <v/>
      </c>
      <c r="R302" s="69" t="str">
        <f t="shared" si="53"/>
        <v/>
      </c>
      <c r="S302" s="69" t="str">
        <f t="shared" si="54"/>
        <v>N/A</v>
      </c>
      <c r="T302" s="60"/>
    </row>
    <row r="303" spans="1:20" ht="21.75" customHeight="1" x14ac:dyDescent="0.35">
      <c r="A303" s="62" t="s">
        <v>360</v>
      </c>
      <c r="B303" s="62"/>
      <c r="C303" s="62"/>
      <c r="D303" s="70">
        <f t="shared" ref="D303:L303" si="55">SUM(D3:D302)</f>
        <v>16073</v>
      </c>
      <c r="E303" s="70">
        <f t="shared" si="55"/>
        <v>130</v>
      </c>
      <c r="F303" s="70">
        <f t="shared" si="55"/>
        <v>16063</v>
      </c>
      <c r="G303" s="70">
        <f t="shared" si="55"/>
        <v>140</v>
      </c>
      <c r="H303" s="70">
        <f t="shared" si="55"/>
        <v>100</v>
      </c>
      <c r="I303" s="70">
        <f t="shared" si="55"/>
        <v>21000</v>
      </c>
      <c r="J303" s="70">
        <f t="shared" si="55"/>
        <v>-20900</v>
      </c>
      <c r="K303" s="70">
        <f t="shared" si="55"/>
        <v>3470.5</v>
      </c>
      <c r="L303" s="70">
        <f t="shared" si="55"/>
        <v>3703114</v>
      </c>
      <c r="M303" s="63"/>
      <c r="N303" s="63"/>
      <c r="O303" s="63"/>
      <c r="P303" s="63"/>
      <c r="Q303" s="63"/>
      <c r="R303" s="63"/>
      <c r="S303" s="63"/>
      <c r="T303" s="63"/>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sheetProtection password="EF40" sheet="1" objects="1" scenarios="1"/>
  <mergeCells count="3">
    <mergeCell ref="A1:T1"/>
    <mergeCell ref="A303:C303"/>
    <mergeCell ref="A305:T305"/>
  </mergeCells>
  <conditionalFormatting sqref="R3:R302">
    <cfRule type="cellIs" dxfId="69" priority="2" operator="equal">
      <formula>"STOCKOUT"</formula>
    </cfRule>
    <cfRule type="cellIs" dxfId="68" priority="3" operator="equal">
      <formula>"LOW STOCK"</formula>
    </cfRule>
    <cfRule type="cellIs" dxfId="67" priority="4" operator="equal">
      <formula>"ADEQUATE"</formula>
    </cfRule>
    <cfRule type="cellIs" dxfId="66" priority="5" operator="equal">
      <formula>"OVERSTOCK"</formula>
    </cfRule>
  </conditionalFormatting>
  <conditionalFormatting sqref="S3:S302">
    <cfRule type="cellIs" dxfId="65" priority="6" operator="equal">
      <formula>"DEFICIT"</formula>
    </cfRule>
    <cfRule type="cellIs" dxfId="64" priority="7" operator="equal">
      <formula>"BALANCED"</formula>
    </cfRule>
  </conditionalFormatting>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zoomScaleNormal="100" workbookViewId="0">
      <pane xSplit="1" ySplit="2" topLeftCell="J148" activePane="bottomRight" state="frozen"/>
      <selection pane="topRight" activeCell="B1" sqref="B1"/>
      <selection pane="bottomLeft" activeCell="A3" sqref="A3"/>
      <selection pane="bottomRight" activeCell="I308" sqref="I308"/>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51" t="str">
        <f>Facility_Name &amp; "  —  PHARMACY  —  MARCH 2026"</f>
        <v>MAMFE   —  PHARMACY  —  MARCH 2026</v>
      </c>
      <c r="B1" s="51"/>
      <c r="C1" s="51"/>
      <c r="D1" s="51"/>
      <c r="E1" s="51"/>
      <c r="F1" s="51"/>
      <c r="G1" s="51"/>
      <c r="H1" s="51"/>
      <c r="I1" s="51"/>
      <c r="J1" s="51"/>
      <c r="K1" s="51"/>
      <c r="L1" s="51"/>
      <c r="M1" s="51"/>
      <c r="N1" s="51"/>
      <c r="O1" s="51"/>
      <c r="P1" s="51"/>
      <c r="Q1" s="51"/>
      <c r="R1" s="51"/>
      <c r="S1" s="51"/>
      <c r="T1" s="51"/>
    </row>
    <row r="2" spans="1:20" ht="31.5" customHeight="1" x14ac:dyDescent="0.35">
      <c r="A2" s="45" t="s">
        <v>69</v>
      </c>
      <c r="B2" s="45" t="s">
        <v>70</v>
      </c>
      <c r="C2" s="74" t="s">
        <v>71</v>
      </c>
      <c r="D2" s="74" t="s">
        <v>72</v>
      </c>
      <c r="E2" s="45" t="s">
        <v>73</v>
      </c>
      <c r="F2" s="45" t="s">
        <v>74</v>
      </c>
      <c r="G2" s="45" t="s">
        <v>75</v>
      </c>
      <c r="H2" s="45" t="s">
        <v>76</v>
      </c>
      <c r="I2" s="45" t="s">
        <v>77</v>
      </c>
      <c r="J2" s="45" t="s">
        <v>78</v>
      </c>
      <c r="K2" s="45" t="s">
        <v>79</v>
      </c>
      <c r="L2" s="45" t="s">
        <v>80</v>
      </c>
      <c r="M2" s="45" t="s">
        <v>81</v>
      </c>
      <c r="N2" s="45" t="s">
        <v>82</v>
      </c>
      <c r="O2" s="45" t="s">
        <v>83</v>
      </c>
      <c r="P2" s="45" t="s">
        <v>84</v>
      </c>
      <c r="Q2" s="45" t="s">
        <v>85</v>
      </c>
      <c r="R2" s="45" t="s">
        <v>86</v>
      </c>
      <c r="S2" s="45" t="s">
        <v>87</v>
      </c>
      <c r="T2" s="45" t="s">
        <v>88</v>
      </c>
    </row>
    <row r="3" spans="1:20" ht="16.5" customHeight="1" x14ac:dyDescent="0.35">
      <c r="A3" s="71" t="str">
        <f>IF(JAN_26!A3="","",JAN_26!A3)</f>
        <v>Abendaxole</v>
      </c>
      <c r="B3" s="71" t="str">
        <f>IF(JAN_26!B3="","",JAN_26!B3)</f>
        <v>tablets</v>
      </c>
      <c r="C3" s="53">
        <f>IF(JAN_26!C3="","",JAN_26!C3)</f>
        <v>250</v>
      </c>
      <c r="D3" s="53">
        <f>IF(FEB_26!A3="","",FEB_26!F3)</f>
        <v>10</v>
      </c>
      <c r="E3" s="61"/>
      <c r="F3" s="53">
        <f t="shared" ref="F3:F66" si="0">IF(A3="","",D3+IF(ISNUMBER(E3),E3,0)-IF(ISNUMBER(G3),G3,0))</f>
        <v>10</v>
      </c>
      <c r="G3" s="61"/>
      <c r="H3" s="61"/>
      <c r="I3" s="53">
        <f t="shared" ref="I3:I66" si="1">IF(AND(ISNUMBER(G3),ISNUMBER(C3)),G3*C3,0)</f>
        <v>0</v>
      </c>
      <c r="J3" s="53" t="str">
        <f t="shared" ref="J3:J66" si="2">IF(AND(ISNUMBER(G3),ISNUMBER(H3)),H3-I3,"")</f>
        <v/>
      </c>
      <c r="K3" s="53">
        <f t="shared" ref="K3:K66" si="3">IF(OR(A3="",M3=0),0,MAX(O3-F3,0))</f>
        <v>0</v>
      </c>
      <c r="L3" s="53">
        <f t="shared" ref="L3:L66" si="4">IF(AND(ISNUMBER(C3),ISNUMBER(F3)),F3*C3,0)</f>
        <v>2500</v>
      </c>
      <c r="M3" s="64">
        <f>IF(A3="",0,(IF(ISNUMBER(JAN_26!G3),JAN_26!G3,0)+IF(ISNUMBER(FEB_26!G3),FEB_26!G3,0)+IF(ISNUMBER(MAR_26!G3),MAR_26!G3,0))/3)</f>
        <v>1</v>
      </c>
      <c r="N3" s="64">
        <f t="shared" ref="N3:N66" si="5">IF(M3=0,0,M3*Lead_Time_Months)</f>
        <v>0.5</v>
      </c>
      <c r="O3" s="64">
        <f t="shared" ref="O3:O66" si="6">IF(M3=0,0,M3*Max_Stock_Months)</f>
        <v>3</v>
      </c>
      <c r="P3" s="64">
        <f t="shared" ref="P3:P66" si="7">IF(M3=0,0,M3*Security_Stock_Months)</f>
        <v>1</v>
      </c>
      <c r="Q3" s="65">
        <f t="shared" ref="Q3:Q66" si="8">IF(OR(A3="",M3=0,F3&lt;=0),"",ROUND(F3/M3,1))</f>
        <v>10</v>
      </c>
      <c r="R3" s="66" t="str">
        <f t="shared" ref="R3:R66" si="9">IF(A3="","",IF(F3&lt;=0,"STOCKOUT",IF(F3&lt;=P3,"LOW STOCK",IF(F3&gt;O3,"OVERSTOCK","ADEQUATE"))))</f>
        <v>OVERSTOCK</v>
      </c>
      <c r="S3" s="66" t="str">
        <f t="shared" ref="S3:S66" si="10">IF(AND(ISNUMBER(G3),ISNUMBER(H3)),IF(J3&gt;=0,"BALANCED","DEFICIT"),"N/A")</f>
        <v>N/A</v>
      </c>
      <c r="T3" s="60"/>
    </row>
    <row r="4" spans="1:20" ht="16.5" customHeight="1" x14ac:dyDescent="0.35">
      <c r="A4" s="72" t="str">
        <f>IF(JAN_26!A4="","",JAN_26!A4)</f>
        <v>Aciclovir 800mg tabs</v>
      </c>
      <c r="B4" s="72" t="str">
        <f>IF(JAN_26!B4="","",JAN_26!B4)</f>
        <v>tabs</v>
      </c>
      <c r="C4" s="55" t="str">
        <f>IF(JAN_26!C4="","",JAN_26!C4)</f>
        <v/>
      </c>
      <c r="D4" s="55">
        <f>IF(FEB_26!A4="","",FEB_26!F4)</f>
        <v>100</v>
      </c>
      <c r="E4" s="61"/>
      <c r="F4" s="55">
        <f t="shared" si="0"/>
        <v>100</v>
      </c>
      <c r="G4" s="61"/>
      <c r="H4" s="61"/>
      <c r="I4" s="55">
        <f t="shared" si="1"/>
        <v>0</v>
      </c>
      <c r="J4" s="55" t="str">
        <f t="shared" si="2"/>
        <v/>
      </c>
      <c r="K4" s="55">
        <f t="shared" si="3"/>
        <v>0</v>
      </c>
      <c r="L4" s="55">
        <f t="shared" si="4"/>
        <v>0</v>
      </c>
      <c r="M4" s="67">
        <f>IF(A4="",0,(IF(ISNUMBER(JAN_26!G4),JAN_26!G4,0)+IF(ISNUMBER(FEB_26!G4),FEB_26!G4,0)+IF(ISNUMBER(MAR_26!G4),MAR_26!G4,0))/3)</f>
        <v>0</v>
      </c>
      <c r="N4" s="67">
        <f t="shared" si="5"/>
        <v>0</v>
      </c>
      <c r="O4" s="67">
        <f t="shared" si="6"/>
        <v>0</v>
      </c>
      <c r="P4" s="67">
        <f t="shared" si="7"/>
        <v>0</v>
      </c>
      <c r="Q4" s="68" t="str">
        <f t="shared" si="8"/>
        <v/>
      </c>
      <c r="R4" s="69" t="str">
        <f t="shared" si="9"/>
        <v>OVERSTOCK</v>
      </c>
      <c r="S4" s="69" t="str">
        <f t="shared" si="10"/>
        <v>N/A</v>
      </c>
      <c r="T4" s="60"/>
    </row>
    <row r="5" spans="1:20" ht="16.5" customHeight="1" x14ac:dyDescent="0.35">
      <c r="A5" s="71" t="str">
        <f>IF(JAN_26!A5="","",JAN_26!A5)</f>
        <v>acyclovir 400mg</v>
      </c>
      <c r="B5" s="71" t="str">
        <f>IF(JAN_26!B5="","",JAN_26!B5)</f>
        <v>tablet</v>
      </c>
      <c r="C5" s="53">
        <f>IF(JAN_26!C5="","",JAN_26!C5)</f>
        <v>300</v>
      </c>
      <c r="D5" s="53">
        <f>IF(FEB_26!A5="","",FEB_26!F5)</f>
        <v>0</v>
      </c>
      <c r="E5" s="61"/>
      <c r="F5" s="53">
        <f t="shared" si="0"/>
        <v>0</v>
      </c>
      <c r="G5" s="61"/>
      <c r="H5" s="61"/>
      <c r="I5" s="53">
        <f t="shared" si="1"/>
        <v>0</v>
      </c>
      <c r="J5" s="53" t="str">
        <f t="shared" si="2"/>
        <v/>
      </c>
      <c r="K5" s="53">
        <f t="shared" si="3"/>
        <v>0</v>
      </c>
      <c r="L5" s="53">
        <f t="shared" si="4"/>
        <v>0</v>
      </c>
      <c r="M5" s="64">
        <f>IF(A5="",0,(IF(ISNUMBER(JAN_26!G5),JAN_26!G5,0)+IF(ISNUMBER(FEB_26!G5),FEB_26!G5,0)+IF(ISNUMBER(MAR_26!G5),MAR_26!G5,0))/3)</f>
        <v>0</v>
      </c>
      <c r="N5" s="64">
        <f t="shared" si="5"/>
        <v>0</v>
      </c>
      <c r="O5" s="64">
        <f t="shared" si="6"/>
        <v>0</v>
      </c>
      <c r="P5" s="64">
        <f t="shared" si="7"/>
        <v>0</v>
      </c>
      <c r="Q5" s="65" t="str">
        <f t="shared" si="8"/>
        <v/>
      </c>
      <c r="R5" s="66" t="str">
        <f t="shared" si="9"/>
        <v>STOCKOUT</v>
      </c>
      <c r="S5" s="66" t="str">
        <f t="shared" si="10"/>
        <v>N/A</v>
      </c>
      <c r="T5" s="60"/>
    </row>
    <row r="6" spans="1:20" ht="16.5" customHeight="1" x14ac:dyDescent="0.35">
      <c r="A6" s="72" t="str">
        <f>IF(JAN_26!A6="","",JAN_26!A6)</f>
        <v>ADRENALINE</v>
      </c>
      <c r="B6" s="72" t="str">
        <f>IF(JAN_26!B6="","",JAN_26!B6)</f>
        <v>amp</v>
      </c>
      <c r="C6" s="55">
        <f>IF(JAN_26!C6="","",JAN_26!C6)</f>
        <v>500</v>
      </c>
      <c r="D6" s="55">
        <f>IF(FEB_26!A6="","",FEB_26!F6)</f>
        <v>1</v>
      </c>
      <c r="E6" s="61"/>
      <c r="F6" s="55">
        <f t="shared" si="0"/>
        <v>1</v>
      </c>
      <c r="G6" s="61"/>
      <c r="H6" s="61"/>
      <c r="I6" s="55">
        <f t="shared" si="1"/>
        <v>0</v>
      </c>
      <c r="J6" s="55" t="str">
        <f t="shared" si="2"/>
        <v/>
      </c>
      <c r="K6" s="55">
        <f t="shared" si="3"/>
        <v>8</v>
      </c>
      <c r="L6" s="55">
        <f t="shared" si="4"/>
        <v>500</v>
      </c>
      <c r="M6" s="67">
        <f>IF(A6="",0,(IF(ISNUMBER(JAN_26!G6),JAN_26!G6,0)+IF(ISNUMBER(FEB_26!G6),FEB_26!G6,0)+IF(ISNUMBER(MAR_26!G6),MAR_26!G6,0))/3)</f>
        <v>3</v>
      </c>
      <c r="N6" s="67">
        <f t="shared" si="5"/>
        <v>1.5</v>
      </c>
      <c r="O6" s="67">
        <f t="shared" si="6"/>
        <v>9</v>
      </c>
      <c r="P6" s="67">
        <f t="shared" si="7"/>
        <v>3</v>
      </c>
      <c r="Q6" s="68">
        <f t="shared" si="8"/>
        <v>0.3</v>
      </c>
      <c r="R6" s="69" t="str">
        <f t="shared" si="9"/>
        <v>LOW STOCK</v>
      </c>
      <c r="S6" s="69" t="str">
        <f t="shared" si="10"/>
        <v>N/A</v>
      </c>
      <c r="T6" s="60"/>
    </row>
    <row r="7" spans="1:20" ht="16.5" customHeight="1" x14ac:dyDescent="0.35">
      <c r="A7" s="71" t="str">
        <f>IF(JAN_26!A7="","",JAN_26!A7)</f>
        <v>Alcohol 95% 1000ML</v>
      </c>
      <c r="B7" s="71" t="str">
        <f>IF(JAN_26!B7="","",JAN_26!B7)</f>
        <v/>
      </c>
      <c r="C7" s="53">
        <f>IF(JAN_26!C7="","",JAN_26!C7)</f>
        <v>500</v>
      </c>
      <c r="D7" s="53">
        <f>IF(FEB_26!A7="","",FEB_26!F7)</f>
        <v>1</v>
      </c>
      <c r="E7" s="61"/>
      <c r="F7" s="53">
        <f t="shared" si="0"/>
        <v>1</v>
      </c>
      <c r="G7" s="61"/>
      <c r="H7" s="61"/>
      <c r="I7" s="53">
        <f t="shared" si="1"/>
        <v>0</v>
      </c>
      <c r="J7" s="53" t="str">
        <f t="shared" si="2"/>
        <v/>
      </c>
      <c r="K7" s="53">
        <f t="shared" si="3"/>
        <v>0</v>
      </c>
      <c r="L7" s="53">
        <f t="shared" si="4"/>
        <v>500</v>
      </c>
      <c r="M7" s="64">
        <f>IF(A7="",0,(IF(ISNUMBER(JAN_26!G7),JAN_26!G7,0)+IF(ISNUMBER(FEB_26!G7),FEB_26!G7,0)+IF(ISNUMBER(MAR_26!G7),MAR_26!G7,0))/3)</f>
        <v>0.33333333333333331</v>
      </c>
      <c r="N7" s="64">
        <f t="shared" si="5"/>
        <v>0.16666666666666666</v>
      </c>
      <c r="O7" s="64">
        <f t="shared" si="6"/>
        <v>1</v>
      </c>
      <c r="P7" s="64">
        <f t="shared" si="7"/>
        <v>0.33333333333333331</v>
      </c>
      <c r="Q7" s="65">
        <f t="shared" si="8"/>
        <v>3</v>
      </c>
      <c r="R7" s="66" t="str">
        <f t="shared" si="9"/>
        <v>ADEQUATE</v>
      </c>
      <c r="S7" s="66" t="str">
        <f t="shared" si="10"/>
        <v>N/A</v>
      </c>
      <c r="T7" s="60"/>
    </row>
    <row r="8" spans="1:20" ht="16.5" customHeight="1" x14ac:dyDescent="0.35">
      <c r="A8" s="72" t="str">
        <f>IF(JAN_26!A8="","",JAN_26!A8)</f>
        <v>Aluminium hydroxide 500mg tabs</v>
      </c>
      <c r="B8" s="72" t="str">
        <f>IF(JAN_26!B8="","",JAN_26!B8)</f>
        <v>tabs</v>
      </c>
      <c r="C8" s="55" t="str">
        <f>IF(JAN_26!C8="","",JAN_26!C8)</f>
        <v/>
      </c>
      <c r="D8" s="55">
        <f>IF(FEB_26!A8="","",FEB_26!F8)</f>
        <v>0</v>
      </c>
      <c r="E8" s="61"/>
      <c r="F8" s="55">
        <f t="shared" si="0"/>
        <v>0</v>
      </c>
      <c r="G8" s="61"/>
      <c r="H8" s="61"/>
      <c r="I8" s="55">
        <f t="shared" si="1"/>
        <v>0</v>
      </c>
      <c r="J8" s="55" t="str">
        <f t="shared" si="2"/>
        <v/>
      </c>
      <c r="K8" s="55">
        <f t="shared" si="3"/>
        <v>0</v>
      </c>
      <c r="L8" s="55">
        <f t="shared" si="4"/>
        <v>0</v>
      </c>
      <c r="M8" s="67">
        <f>IF(A8="",0,(IF(ISNUMBER(JAN_26!G8),JAN_26!G8,0)+IF(ISNUMBER(FEB_26!G8),FEB_26!G8,0)+IF(ISNUMBER(MAR_26!G8),MAR_26!G8,0))/3)</f>
        <v>0</v>
      </c>
      <c r="N8" s="67">
        <f t="shared" si="5"/>
        <v>0</v>
      </c>
      <c r="O8" s="67">
        <f t="shared" si="6"/>
        <v>0</v>
      </c>
      <c r="P8" s="67">
        <f t="shared" si="7"/>
        <v>0</v>
      </c>
      <c r="Q8" s="68" t="str">
        <f t="shared" si="8"/>
        <v/>
      </c>
      <c r="R8" s="69" t="str">
        <f t="shared" si="9"/>
        <v>STOCKOUT</v>
      </c>
      <c r="S8" s="69" t="str">
        <f t="shared" si="10"/>
        <v>N/A</v>
      </c>
      <c r="T8" s="60"/>
    </row>
    <row r="9" spans="1:20" ht="16.5" customHeight="1" x14ac:dyDescent="0.35">
      <c r="A9" s="71" t="str">
        <f>IF(JAN_26!A9="","",JAN_26!A9)</f>
        <v>aminophillin ing</v>
      </c>
      <c r="B9" s="71" t="str">
        <f>IF(JAN_26!B9="","",JAN_26!B9)</f>
        <v>amp</v>
      </c>
      <c r="C9" s="53">
        <f>IF(JAN_26!C9="","",JAN_26!C9)</f>
        <v>500</v>
      </c>
      <c r="D9" s="53">
        <f>IF(FEB_26!A9="","",FEB_26!F9)</f>
        <v>0</v>
      </c>
      <c r="E9" s="61"/>
      <c r="F9" s="53">
        <f t="shared" si="0"/>
        <v>0</v>
      </c>
      <c r="G9" s="61"/>
      <c r="H9" s="61"/>
      <c r="I9" s="53">
        <f t="shared" si="1"/>
        <v>0</v>
      </c>
      <c r="J9" s="53" t="str">
        <f t="shared" si="2"/>
        <v/>
      </c>
      <c r="K9" s="53">
        <f t="shared" si="3"/>
        <v>0</v>
      </c>
      <c r="L9" s="53">
        <f t="shared" si="4"/>
        <v>0</v>
      </c>
      <c r="M9" s="64">
        <f>IF(A9="",0,(IF(ISNUMBER(JAN_26!G9),JAN_26!G9,0)+IF(ISNUMBER(FEB_26!G9),FEB_26!G9,0)+IF(ISNUMBER(MAR_26!G9),MAR_26!G9,0))/3)</f>
        <v>0</v>
      </c>
      <c r="N9" s="64">
        <f t="shared" si="5"/>
        <v>0</v>
      </c>
      <c r="O9" s="64">
        <f t="shared" si="6"/>
        <v>0</v>
      </c>
      <c r="P9" s="64">
        <f t="shared" si="7"/>
        <v>0</v>
      </c>
      <c r="Q9" s="65" t="str">
        <f t="shared" si="8"/>
        <v/>
      </c>
      <c r="R9" s="66" t="str">
        <f t="shared" si="9"/>
        <v>STOCKOUT</v>
      </c>
      <c r="S9" s="66" t="str">
        <f t="shared" si="10"/>
        <v>N/A</v>
      </c>
      <c r="T9" s="60"/>
    </row>
    <row r="10" spans="1:20" ht="16.5" customHeight="1" x14ac:dyDescent="0.35">
      <c r="A10" s="72" t="str">
        <f>IF(JAN_26!A10="","",JAN_26!A10)</f>
        <v>Aminophylline 100mg tabs</v>
      </c>
      <c r="B10" s="72" t="str">
        <f>IF(JAN_26!B10="","",JAN_26!B10)</f>
        <v>tabs</v>
      </c>
      <c r="C10" s="55" t="str">
        <f>IF(JAN_26!C10="","",JAN_26!C10)</f>
        <v/>
      </c>
      <c r="D10" s="55">
        <f>IF(FEB_26!A10="","",FEB_26!F10)</f>
        <v>0</v>
      </c>
      <c r="E10" s="61"/>
      <c r="F10" s="55">
        <f t="shared" si="0"/>
        <v>0</v>
      </c>
      <c r="G10" s="61"/>
      <c r="H10" s="61"/>
      <c r="I10" s="55">
        <f t="shared" si="1"/>
        <v>0</v>
      </c>
      <c r="J10" s="55" t="str">
        <f t="shared" si="2"/>
        <v/>
      </c>
      <c r="K10" s="55">
        <f t="shared" si="3"/>
        <v>0</v>
      </c>
      <c r="L10" s="55">
        <f t="shared" si="4"/>
        <v>0</v>
      </c>
      <c r="M10" s="67">
        <f>IF(A10="",0,(IF(ISNUMBER(JAN_26!G10),JAN_26!G10,0)+IF(ISNUMBER(FEB_26!G10),FEB_26!G10,0)+IF(ISNUMBER(MAR_26!G10),MAR_26!G10,0))/3)</f>
        <v>0</v>
      </c>
      <c r="N10" s="67">
        <f t="shared" si="5"/>
        <v>0</v>
      </c>
      <c r="O10" s="67">
        <f t="shared" si="6"/>
        <v>0</v>
      </c>
      <c r="P10" s="67">
        <f t="shared" si="7"/>
        <v>0</v>
      </c>
      <c r="Q10" s="68" t="str">
        <f t="shared" si="8"/>
        <v/>
      </c>
      <c r="R10" s="69" t="str">
        <f t="shared" si="9"/>
        <v>STOCKOUT</v>
      </c>
      <c r="S10" s="69" t="str">
        <f t="shared" si="10"/>
        <v>N/A</v>
      </c>
      <c r="T10" s="60"/>
    </row>
    <row r="11" spans="1:20" ht="16.5" customHeight="1" x14ac:dyDescent="0.35">
      <c r="A11" s="71" t="str">
        <f>IF(JAN_26!A11="","",JAN_26!A11)</f>
        <v>amitriptyline 25mg</v>
      </c>
      <c r="B11" s="71" t="str">
        <f>IF(JAN_26!B11="","",JAN_26!B11)</f>
        <v>tablets</v>
      </c>
      <c r="C11" s="53">
        <f>IF(JAN_26!C11="","",JAN_26!C11)</f>
        <v>25</v>
      </c>
      <c r="D11" s="53">
        <f>IF(FEB_26!A11="","",FEB_26!F11)</f>
        <v>0</v>
      </c>
      <c r="E11" s="61"/>
      <c r="F11" s="53">
        <f t="shared" si="0"/>
        <v>0</v>
      </c>
      <c r="G11" s="61"/>
      <c r="H11" s="61"/>
      <c r="I11" s="53">
        <f t="shared" si="1"/>
        <v>0</v>
      </c>
      <c r="J11" s="53" t="str">
        <f t="shared" si="2"/>
        <v/>
      </c>
      <c r="K11" s="53">
        <f t="shared" si="3"/>
        <v>0</v>
      </c>
      <c r="L11" s="53">
        <f t="shared" si="4"/>
        <v>0</v>
      </c>
      <c r="M11" s="64">
        <f>IF(A11="",0,(IF(ISNUMBER(JAN_26!G11),JAN_26!G11,0)+IF(ISNUMBER(FEB_26!G11),FEB_26!G11,0)+IF(ISNUMBER(MAR_26!G11),MAR_26!G11,0))/3)</f>
        <v>0</v>
      </c>
      <c r="N11" s="64">
        <f t="shared" si="5"/>
        <v>0</v>
      </c>
      <c r="O11" s="64">
        <f t="shared" si="6"/>
        <v>0</v>
      </c>
      <c r="P11" s="64">
        <f t="shared" si="7"/>
        <v>0</v>
      </c>
      <c r="Q11" s="65" t="str">
        <f t="shared" si="8"/>
        <v/>
      </c>
      <c r="R11" s="66" t="str">
        <f t="shared" si="9"/>
        <v>STOCKOUT</v>
      </c>
      <c r="S11" s="66" t="str">
        <f t="shared" si="10"/>
        <v>N/A</v>
      </c>
      <c r="T11" s="60"/>
    </row>
    <row r="12" spans="1:20" ht="16.5" customHeight="1" x14ac:dyDescent="0.35">
      <c r="A12" s="72" t="str">
        <f>IF(JAN_26!A12="","",JAN_26!A12)</f>
        <v>AMOXICILLIN 250 mg tab</v>
      </c>
      <c r="B12" s="72" t="str">
        <f>IF(JAN_26!B12="","",JAN_26!B12)</f>
        <v>tablets</v>
      </c>
      <c r="C12" s="55">
        <f>IF(JAN_26!C12="","",JAN_26!C12)</f>
        <v>30</v>
      </c>
      <c r="D12" s="55">
        <f>IF(FEB_26!A12="","",FEB_26!F12)</f>
        <v>0</v>
      </c>
      <c r="E12" s="61"/>
      <c r="F12" s="55">
        <f t="shared" si="0"/>
        <v>0</v>
      </c>
      <c r="G12" s="61"/>
      <c r="H12" s="61"/>
      <c r="I12" s="55">
        <f t="shared" si="1"/>
        <v>0</v>
      </c>
      <c r="J12" s="55" t="str">
        <f t="shared" si="2"/>
        <v/>
      </c>
      <c r="K12" s="55">
        <f t="shared" si="3"/>
        <v>0</v>
      </c>
      <c r="L12" s="55">
        <f t="shared" si="4"/>
        <v>0</v>
      </c>
      <c r="M12" s="67">
        <f>IF(A12="",0,(IF(ISNUMBER(JAN_26!G12),JAN_26!G12,0)+IF(ISNUMBER(FEB_26!G12),FEB_26!G12,0)+IF(ISNUMBER(MAR_26!G12),MAR_26!G12,0))/3)</f>
        <v>0</v>
      </c>
      <c r="N12" s="67">
        <f t="shared" si="5"/>
        <v>0</v>
      </c>
      <c r="O12" s="67">
        <f t="shared" si="6"/>
        <v>0</v>
      </c>
      <c r="P12" s="67">
        <f t="shared" si="7"/>
        <v>0</v>
      </c>
      <c r="Q12" s="68" t="str">
        <f t="shared" si="8"/>
        <v/>
      </c>
      <c r="R12" s="69" t="str">
        <f t="shared" si="9"/>
        <v>STOCKOUT</v>
      </c>
      <c r="S12" s="69" t="str">
        <f t="shared" si="10"/>
        <v>N/A</v>
      </c>
      <c r="T12" s="60"/>
    </row>
    <row r="13" spans="1:20" ht="16.5" customHeight="1" x14ac:dyDescent="0.35">
      <c r="A13" s="71" t="str">
        <f>IF(JAN_26!A13="","",JAN_26!A13)</f>
        <v>Amoxicilline 500</v>
      </c>
      <c r="B13" s="71" t="str">
        <f>IF(JAN_26!B13="","",JAN_26!B13)</f>
        <v>tablets</v>
      </c>
      <c r="C13" s="53">
        <f>IF(JAN_26!C13="","",JAN_26!C13)</f>
        <v>50</v>
      </c>
      <c r="D13" s="53">
        <f>IF(FEB_26!A13="","",FEB_26!F13)</f>
        <v>600</v>
      </c>
      <c r="E13" s="61"/>
      <c r="F13" s="53">
        <f t="shared" si="0"/>
        <v>600</v>
      </c>
      <c r="G13" s="61"/>
      <c r="H13" s="61"/>
      <c r="I13" s="53">
        <f t="shared" si="1"/>
        <v>0</v>
      </c>
      <c r="J13" s="53" t="str">
        <f t="shared" si="2"/>
        <v/>
      </c>
      <c r="K13" s="53">
        <f t="shared" si="3"/>
        <v>0</v>
      </c>
      <c r="L13" s="53">
        <f t="shared" si="4"/>
        <v>30000</v>
      </c>
      <c r="M13" s="64">
        <f>IF(A13="",0,(IF(ISNUMBER(JAN_26!G13),JAN_26!G13,0)+IF(ISNUMBER(FEB_26!G13),FEB_26!G13,0)+IF(ISNUMBER(MAR_26!G13),MAR_26!G13,0))/3)</f>
        <v>0</v>
      </c>
      <c r="N13" s="64">
        <f t="shared" si="5"/>
        <v>0</v>
      </c>
      <c r="O13" s="64">
        <f t="shared" si="6"/>
        <v>0</v>
      </c>
      <c r="P13" s="64">
        <f t="shared" si="7"/>
        <v>0</v>
      </c>
      <c r="Q13" s="65" t="str">
        <f t="shared" si="8"/>
        <v/>
      </c>
      <c r="R13" s="66" t="str">
        <f t="shared" si="9"/>
        <v>OVERSTOCK</v>
      </c>
      <c r="S13" s="66" t="str">
        <f t="shared" si="10"/>
        <v>N/A</v>
      </c>
      <c r="T13" s="60"/>
    </row>
    <row r="14" spans="1:20" ht="16.5" customHeight="1" x14ac:dyDescent="0.35">
      <c r="A14" s="72" t="str">
        <f>IF(JAN_26!A14="","",JAN_26!A14)</f>
        <v>Amoxicilline syrup 125 mg</v>
      </c>
      <c r="B14" s="72" t="str">
        <f>IF(JAN_26!B14="","",JAN_26!B14)</f>
        <v>bottle</v>
      </c>
      <c r="C14" s="55">
        <f>IF(JAN_26!C14="","",JAN_26!C14)</f>
        <v>1000</v>
      </c>
      <c r="D14" s="55">
        <f>IF(FEB_26!A14="","",FEB_26!F14)</f>
        <v>0</v>
      </c>
      <c r="E14" s="61"/>
      <c r="F14" s="55">
        <f t="shared" si="0"/>
        <v>0</v>
      </c>
      <c r="G14" s="61"/>
      <c r="H14" s="61"/>
      <c r="I14" s="55">
        <f t="shared" si="1"/>
        <v>0</v>
      </c>
      <c r="J14" s="55" t="str">
        <f t="shared" si="2"/>
        <v/>
      </c>
      <c r="K14" s="55">
        <f t="shared" si="3"/>
        <v>0</v>
      </c>
      <c r="L14" s="55">
        <f t="shared" si="4"/>
        <v>0</v>
      </c>
      <c r="M14" s="67">
        <f>IF(A14="",0,(IF(ISNUMBER(JAN_26!G14),JAN_26!G14,0)+IF(ISNUMBER(FEB_26!G14),FEB_26!G14,0)+IF(ISNUMBER(MAR_26!G14),MAR_26!G14,0))/3)</f>
        <v>0</v>
      </c>
      <c r="N14" s="67">
        <f t="shared" si="5"/>
        <v>0</v>
      </c>
      <c r="O14" s="67">
        <f t="shared" si="6"/>
        <v>0</v>
      </c>
      <c r="P14" s="67">
        <f t="shared" si="7"/>
        <v>0</v>
      </c>
      <c r="Q14" s="68" t="str">
        <f t="shared" si="8"/>
        <v/>
      </c>
      <c r="R14" s="69" t="str">
        <f t="shared" si="9"/>
        <v>STOCKOUT</v>
      </c>
      <c r="S14" s="69" t="str">
        <f t="shared" si="10"/>
        <v>N/A</v>
      </c>
      <c r="T14" s="60"/>
    </row>
    <row r="15" spans="1:20" ht="16.5" customHeight="1" x14ac:dyDescent="0.35">
      <c r="A15" s="71" t="str">
        <f>IF(JAN_26!A15="","",JAN_26!A15)</f>
        <v>Amoxicilline syrup 250mg</v>
      </c>
      <c r="B15" s="71" t="str">
        <f>IF(JAN_26!B15="","",JAN_26!B15)</f>
        <v>bottle</v>
      </c>
      <c r="C15" s="53">
        <f>IF(JAN_26!C15="","",JAN_26!C15)</f>
        <v>1000</v>
      </c>
      <c r="D15" s="53">
        <f>IF(FEB_26!A15="","",FEB_26!F15)</f>
        <v>6</v>
      </c>
      <c r="E15" s="61"/>
      <c r="F15" s="53">
        <f t="shared" si="0"/>
        <v>6</v>
      </c>
      <c r="G15" s="61"/>
      <c r="H15" s="61"/>
      <c r="I15" s="53">
        <f t="shared" si="1"/>
        <v>0</v>
      </c>
      <c r="J15" s="53" t="str">
        <f t="shared" si="2"/>
        <v/>
      </c>
      <c r="K15" s="53">
        <f t="shared" si="3"/>
        <v>0</v>
      </c>
      <c r="L15" s="53">
        <f t="shared" si="4"/>
        <v>6000</v>
      </c>
      <c r="M15" s="64">
        <f>IF(A15="",0,(IF(ISNUMBER(JAN_26!G15),JAN_26!G15,0)+IF(ISNUMBER(FEB_26!G15),FEB_26!G15,0)+IF(ISNUMBER(MAR_26!G15),MAR_26!G15,0))/3)</f>
        <v>0.66666666666666663</v>
      </c>
      <c r="N15" s="64">
        <f t="shared" si="5"/>
        <v>0.33333333333333331</v>
      </c>
      <c r="O15" s="64">
        <f t="shared" si="6"/>
        <v>2</v>
      </c>
      <c r="P15" s="64">
        <f t="shared" si="7"/>
        <v>0.66666666666666663</v>
      </c>
      <c r="Q15" s="65">
        <f t="shared" si="8"/>
        <v>9</v>
      </c>
      <c r="R15" s="66" t="str">
        <f t="shared" si="9"/>
        <v>OVERSTOCK</v>
      </c>
      <c r="S15" s="66" t="str">
        <f t="shared" si="10"/>
        <v>N/A</v>
      </c>
      <c r="T15" s="60"/>
    </row>
    <row r="16" spans="1:20" ht="16.5" customHeight="1" x14ac:dyDescent="0.35">
      <c r="A16" s="72" t="str">
        <f>IF(JAN_26!A16="","",JAN_26!A16)</f>
        <v>Amoxiclav tabs</v>
      </c>
      <c r="B16" s="72" t="str">
        <f>IF(JAN_26!B16="","",JAN_26!B16)</f>
        <v>tablets</v>
      </c>
      <c r="C16" s="55">
        <f>IF(JAN_26!C16="","",JAN_26!C16)</f>
        <v>280</v>
      </c>
      <c r="D16" s="55">
        <f>IF(FEB_26!A16="","",FEB_26!F16)</f>
        <v>0</v>
      </c>
      <c r="E16" s="61"/>
      <c r="F16" s="55">
        <f t="shared" si="0"/>
        <v>0</v>
      </c>
      <c r="G16" s="61"/>
      <c r="H16" s="61"/>
      <c r="I16" s="55">
        <f t="shared" si="1"/>
        <v>0</v>
      </c>
      <c r="J16" s="55" t="str">
        <f t="shared" si="2"/>
        <v/>
      </c>
      <c r="K16" s="55">
        <f t="shared" si="3"/>
        <v>0</v>
      </c>
      <c r="L16" s="55">
        <f t="shared" si="4"/>
        <v>0</v>
      </c>
      <c r="M16" s="67">
        <f>IF(A16="",0,(IF(ISNUMBER(JAN_26!G16),JAN_26!G16,0)+IF(ISNUMBER(FEB_26!G16),FEB_26!G16,0)+IF(ISNUMBER(MAR_26!G16),MAR_26!G16,0))/3)</f>
        <v>0</v>
      </c>
      <c r="N16" s="67">
        <f t="shared" si="5"/>
        <v>0</v>
      </c>
      <c r="O16" s="67">
        <f t="shared" si="6"/>
        <v>0</v>
      </c>
      <c r="P16" s="67">
        <f t="shared" si="7"/>
        <v>0</v>
      </c>
      <c r="Q16" s="68" t="str">
        <f t="shared" si="8"/>
        <v/>
      </c>
      <c r="R16" s="69" t="str">
        <f t="shared" si="9"/>
        <v>STOCKOUT</v>
      </c>
      <c r="S16" s="69" t="str">
        <f t="shared" si="10"/>
        <v>N/A</v>
      </c>
      <c r="T16" s="60"/>
    </row>
    <row r="17" spans="1:20" ht="16.5" customHeight="1" x14ac:dyDescent="0.35">
      <c r="A17" s="71" t="str">
        <f>IF(JAN_26!A17="","",JAN_26!A17)</f>
        <v>Ampicilline injection</v>
      </c>
      <c r="B17" s="71" t="str">
        <f>IF(JAN_26!B17="","",JAN_26!B17)</f>
        <v>box</v>
      </c>
      <c r="C17" s="53">
        <f>IF(JAN_26!C17="","",JAN_26!C17)</f>
        <v>500</v>
      </c>
      <c r="D17" s="53">
        <f>IF(FEB_26!A17="","",FEB_26!F17)</f>
        <v>176</v>
      </c>
      <c r="E17" s="61"/>
      <c r="F17" s="53">
        <f t="shared" si="0"/>
        <v>176</v>
      </c>
      <c r="G17" s="61"/>
      <c r="H17" s="61"/>
      <c r="I17" s="53">
        <f t="shared" si="1"/>
        <v>0</v>
      </c>
      <c r="J17" s="53" t="str">
        <f t="shared" si="2"/>
        <v/>
      </c>
      <c r="K17" s="53">
        <f t="shared" si="3"/>
        <v>0</v>
      </c>
      <c r="L17" s="53">
        <f t="shared" si="4"/>
        <v>88000</v>
      </c>
      <c r="M17" s="64">
        <f>IF(A17="",0,(IF(ISNUMBER(JAN_26!G17),JAN_26!G17,0)+IF(ISNUMBER(FEB_26!G17),FEB_26!G17,0)+IF(ISNUMBER(MAR_26!G17),MAR_26!G17,0))/3)</f>
        <v>10</v>
      </c>
      <c r="N17" s="64">
        <f t="shared" si="5"/>
        <v>5</v>
      </c>
      <c r="O17" s="64">
        <f t="shared" si="6"/>
        <v>30</v>
      </c>
      <c r="P17" s="64">
        <f t="shared" si="7"/>
        <v>10</v>
      </c>
      <c r="Q17" s="65">
        <f t="shared" si="8"/>
        <v>17.600000000000001</v>
      </c>
      <c r="R17" s="66" t="str">
        <f t="shared" si="9"/>
        <v>OVERSTOCK</v>
      </c>
      <c r="S17" s="66" t="str">
        <f t="shared" si="10"/>
        <v>N/A</v>
      </c>
      <c r="T17" s="60"/>
    </row>
    <row r="18" spans="1:20" ht="16.5" customHeight="1" x14ac:dyDescent="0.35">
      <c r="A18" s="72" t="str">
        <f>IF(JAN_26!A18="","",JAN_26!A18)</f>
        <v>Ampiclox capsules</v>
      </c>
      <c r="B18" s="72" t="str">
        <f>IF(JAN_26!B18="","",JAN_26!B18)</f>
        <v>box</v>
      </c>
      <c r="C18" s="55">
        <f>IF(JAN_26!C18="","",JAN_26!C18)</f>
        <v>60</v>
      </c>
      <c r="D18" s="55">
        <f>IF(FEB_26!A18="","",FEB_26!F18)</f>
        <v>0</v>
      </c>
      <c r="E18" s="61"/>
      <c r="F18" s="55">
        <f t="shared" si="0"/>
        <v>0</v>
      </c>
      <c r="G18" s="61"/>
      <c r="H18" s="61"/>
      <c r="I18" s="55">
        <f t="shared" si="1"/>
        <v>0</v>
      </c>
      <c r="J18" s="55" t="str">
        <f t="shared" si="2"/>
        <v/>
      </c>
      <c r="K18" s="55">
        <f t="shared" si="3"/>
        <v>0</v>
      </c>
      <c r="L18" s="55">
        <f t="shared" si="4"/>
        <v>0</v>
      </c>
      <c r="M18" s="67">
        <f>IF(A18="",0,(IF(ISNUMBER(JAN_26!G18),JAN_26!G18,0)+IF(ISNUMBER(FEB_26!G18),FEB_26!G18,0)+IF(ISNUMBER(MAR_26!G18),MAR_26!G18,0))/3)</f>
        <v>0</v>
      </c>
      <c r="N18" s="67">
        <f t="shared" si="5"/>
        <v>0</v>
      </c>
      <c r="O18" s="67">
        <f t="shared" si="6"/>
        <v>0</v>
      </c>
      <c r="P18" s="67">
        <f t="shared" si="7"/>
        <v>0</v>
      </c>
      <c r="Q18" s="68" t="str">
        <f t="shared" si="8"/>
        <v/>
      </c>
      <c r="R18" s="69" t="str">
        <f t="shared" si="9"/>
        <v>STOCKOUT</v>
      </c>
      <c r="S18" s="69" t="str">
        <f t="shared" si="10"/>
        <v>N/A</v>
      </c>
      <c r="T18" s="60"/>
    </row>
    <row r="19" spans="1:20" ht="16.5" customHeight="1" x14ac:dyDescent="0.35">
      <c r="A19" s="71" t="str">
        <f>IF(JAN_26!A19="","",JAN_26!A19)</f>
        <v>Ampiclox syrup</v>
      </c>
      <c r="B19" s="71" t="str">
        <f>IF(JAN_26!B19="","",JAN_26!B19)</f>
        <v>bottle</v>
      </c>
      <c r="C19" s="53">
        <f>IF(JAN_26!C19="","",JAN_26!C19)</f>
        <v>1200</v>
      </c>
      <c r="D19" s="53">
        <f>IF(FEB_26!A19="","",FEB_26!F19)</f>
        <v>0</v>
      </c>
      <c r="E19" s="61"/>
      <c r="F19" s="53">
        <f t="shared" si="0"/>
        <v>0</v>
      </c>
      <c r="G19" s="61"/>
      <c r="H19" s="61"/>
      <c r="I19" s="53">
        <f t="shared" si="1"/>
        <v>0</v>
      </c>
      <c r="J19" s="53" t="str">
        <f t="shared" si="2"/>
        <v/>
      </c>
      <c r="K19" s="53">
        <f t="shared" si="3"/>
        <v>0</v>
      </c>
      <c r="L19" s="53">
        <f t="shared" si="4"/>
        <v>0</v>
      </c>
      <c r="M19" s="64">
        <f>IF(A19="",0,(IF(ISNUMBER(JAN_26!G19),JAN_26!G19,0)+IF(ISNUMBER(FEB_26!G19),FEB_26!G19,0)+IF(ISNUMBER(MAR_26!G19),MAR_26!G19,0))/3)</f>
        <v>0</v>
      </c>
      <c r="N19" s="64">
        <f t="shared" si="5"/>
        <v>0</v>
      </c>
      <c r="O19" s="64">
        <f t="shared" si="6"/>
        <v>0</v>
      </c>
      <c r="P19" s="64">
        <f t="shared" si="7"/>
        <v>0</v>
      </c>
      <c r="Q19" s="65" t="str">
        <f t="shared" si="8"/>
        <v/>
      </c>
      <c r="R19" s="66" t="str">
        <f t="shared" si="9"/>
        <v>STOCKOUT</v>
      </c>
      <c r="S19" s="66" t="str">
        <f t="shared" si="10"/>
        <v>N/A</v>
      </c>
      <c r="T19" s="60"/>
    </row>
    <row r="20" spans="1:20" ht="16.5" customHeight="1" x14ac:dyDescent="0.35">
      <c r="A20" s="72" t="str">
        <f>IF(JAN_26!A20="","",JAN_26!A20)</f>
        <v>Analgin Inj</v>
      </c>
      <c r="B20" s="72" t="str">
        <f>IF(JAN_26!B20="","",JAN_26!B20)</f>
        <v>Packet</v>
      </c>
      <c r="C20" s="55">
        <f>IF(JAN_26!C20="","",JAN_26!C20)</f>
        <v>500</v>
      </c>
      <c r="D20" s="55">
        <f>IF(FEB_26!A20="","",FEB_26!F20)</f>
        <v>0</v>
      </c>
      <c r="E20" s="61"/>
      <c r="F20" s="55">
        <f t="shared" si="0"/>
        <v>0</v>
      </c>
      <c r="G20" s="61"/>
      <c r="H20" s="61"/>
      <c r="I20" s="55">
        <f t="shared" si="1"/>
        <v>0</v>
      </c>
      <c r="J20" s="55" t="str">
        <f t="shared" si="2"/>
        <v/>
      </c>
      <c r="K20" s="55">
        <f t="shared" si="3"/>
        <v>0</v>
      </c>
      <c r="L20" s="55">
        <f t="shared" si="4"/>
        <v>0</v>
      </c>
      <c r="M20" s="67">
        <f>IF(A20="",0,(IF(ISNUMBER(JAN_26!G20),JAN_26!G20,0)+IF(ISNUMBER(FEB_26!G20),FEB_26!G20,0)+IF(ISNUMBER(MAR_26!G20),MAR_26!G20,0))/3)</f>
        <v>0</v>
      </c>
      <c r="N20" s="67">
        <f t="shared" si="5"/>
        <v>0</v>
      </c>
      <c r="O20" s="67">
        <f t="shared" si="6"/>
        <v>0</v>
      </c>
      <c r="P20" s="67">
        <f t="shared" si="7"/>
        <v>0</v>
      </c>
      <c r="Q20" s="68" t="str">
        <f t="shared" si="8"/>
        <v/>
      </c>
      <c r="R20" s="69" t="str">
        <f t="shared" si="9"/>
        <v>STOCKOUT</v>
      </c>
      <c r="S20" s="69" t="str">
        <f t="shared" si="10"/>
        <v>N/A</v>
      </c>
      <c r="T20" s="60"/>
    </row>
    <row r="21" spans="1:20" ht="16.5" customHeight="1" x14ac:dyDescent="0.35">
      <c r="A21" s="71" t="str">
        <f>IF(JAN_26!A21="","",JAN_26!A21)</f>
        <v>antacid</v>
      </c>
      <c r="B21" s="71" t="str">
        <f>IF(JAN_26!B21="","",JAN_26!B21)</f>
        <v>tab</v>
      </c>
      <c r="C21" s="53">
        <f>IF(JAN_26!C21="","",JAN_26!C21)</f>
        <v>25</v>
      </c>
      <c r="D21" s="53">
        <f>IF(FEB_26!A21="","",FEB_26!F21)</f>
        <v>0</v>
      </c>
      <c r="E21" s="61"/>
      <c r="F21" s="53">
        <f t="shared" si="0"/>
        <v>0</v>
      </c>
      <c r="G21" s="61"/>
      <c r="H21" s="61"/>
      <c r="I21" s="53">
        <f t="shared" si="1"/>
        <v>0</v>
      </c>
      <c r="J21" s="53" t="str">
        <f t="shared" si="2"/>
        <v/>
      </c>
      <c r="K21" s="53">
        <f t="shared" si="3"/>
        <v>0</v>
      </c>
      <c r="L21" s="53">
        <f t="shared" si="4"/>
        <v>0</v>
      </c>
      <c r="M21" s="64">
        <f>IF(A21="",0,(IF(ISNUMBER(JAN_26!G21),JAN_26!G21,0)+IF(ISNUMBER(FEB_26!G21),FEB_26!G21,0)+IF(ISNUMBER(MAR_26!G21),MAR_26!G21,0))/3)</f>
        <v>0</v>
      </c>
      <c r="N21" s="64">
        <f t="shared" si="5"/>
        <v>0</v>
      </c>
      <c r="O21" s="64">
        <f t="shared" si="6"/>
        <v>0</v>
      </c>
      <c r="P21" s="64">
        <f t="shared" si="7"/>
        <v>0</v>
      </c>
      <c r="Q21" s="65" t="str">
        <f t="shared" si="8"/>
        <v/>
      </c>
      <c r="R21" s="66" t="str">
        <f t="shared" si="9"/>
        <v>STOCKOUT</v>
      </c>
      <c r="S21" s="66" t="str">
        <f t="shared" si="10"/>
        <v>N/A</v>
      </c>
      <c r="T21" s="60"/>
    </row>
    <row r="22" spans="1:20" ht="16.5" customHeight="1" x14ac:dyDescent="0.35">
      <c r="A22" s="72" t="str">
        <f>IF(JAN_26!A22="","",JAN_26!A22)</f>
        <v>Antagex (para+tramadol)</v>
      </c>
      <c r="B22" s="72" t="str">
        <f>IF(JAN_26!B22="","",JAN_26!B22)</f>
        <v>tablets</v>
      </c>
      <c r="C22" s="55">
        <f>IF(JAN_26!C22="","",JAN_26!C22)</f>
        <v>140</v>
      </c>
      <c r="D22" s="55">
        <f>IF(FEB_26!A22="","",FEB_26!F22)</f>
        <v>0</v>
      </c>
      <c r="E22" s="61"/>
      <c r="F22" s="55">
        <f t="shared" si="0"/>
        <v>0</v>
      </c>
      <c r="G22" s="61"/>
      <c r="H22" s="61"/>
      <c r="I22" s="55">
        <f t="shared" si="1"/>
        <v>0</v>
      </c>
      <c r="J22" s="55" t="str">
        <f t="shared" si="2"/>
        <v/>
      </c>
      <c r="K22" s="55">
        <f t="shared" si="3"/>
        <v>0</v>
      </c>
      <c r="L22" s="55">
        <f t="shared" si="4"/>
        <v>0</v>
      </c>
      <c r="M22" s="67">
        <f>IF(A22="",0,(IF(ISNUMBER(JAN_26!G22),JAN_26!G22,0)+IF(ISNUMBER(FEB_26!G22),FEB_26!G22,0)+IF(ISNUMBER(MAR_26!G22),MAR_26!G22,0))/3)</f>
        <v>0</v>
      </c>
      <c r="N22" s="67">
        <f t="shared" si="5"/>
        <v>0</v>
      </c>
      <c r="O22" s="67">
        <f t="shared" si="6"/>
        <v>0</v>
      </c>
      <c r="P22" s="67">
        <f t="shared" si="7"/>
        <v>0</v>
      </c>
      <c r="Q22" s="68" t="str">
        <f t="shared" si="8"/>
        <v/>
      </c>
      <c r="R22" s="69" t="str">
        <f t="shared" si="9"/>
        <v>STOCKOUT</v>
      </c>
      <c r="S22" s="69" t="str">
        <f t="shared" si="10"/>
        <v>N/A</v>
      </c>
      <c r="T22" s="60"/>
    </row>
    <row r="23" spans="1:20" ht="16.5" customHeight="1" x14ac:dyDescent="0.35">
      <c r="A23" s="71" t="str">
        <f>IF(JAN_26!A23="","",JAN_26!A23)</f>
        <v>apfer</v>
      </c>
      <c r="B23" s="71" t="str">
        <f>IF(JAN_26!B23="","",JAN_26!B23)</f>
        <v>syrup</v>
      </c>
      <c r="C23" s="53">
        <f>IF(JAN_26!C23="","",JAN_26!C23)</f>
        <v>1500</v>
      </c>
      <c r="D23" s="53">
        <f>IF(FEB_26!A23="","",FEB_26!F23)</f>
        <v>0</v>
      </c>
      <c r="E23" s="61"/>
      <c r="F23" s="53">
        <f t="shared" si="0"/>
        <v>0</v>
      </c>
      <c r="G23" s="61"/>
      <c r="H23" s="61"/>
      <c r="I23" s="53">
        <f t="shared" si="1"/>
        <v>0</v>
      </c>
      <c r="J23" s="53" t="str">
        <f t="shared" si="2"/>
        <v/>
      </c>
      <c r="K23" s="53">
        <f t="shared" si="3"/>
        <v>0</v>
      </c>
      <c r="L23" s="53">
        <f t="shared" si="4"/>
        <v>0</v>
      </c>
      <c r="M23" s="64">
        <f>IF(A23="",0,(IF(ISNUMBER(JAN_26!G23),JAN_26!G23,0)+IF(ISNUMBER(FEB_26!G23),FEB_26!G23,0)+IF(ISNUMBER(MAR_26!G23),MAR_26!G23,0))/3)</f>
        <v>0</v>
      </c>
      <c r="N23" s="64">
        <f t="shared" si="5"/>
        <v>0</v>
      </c>
      <c r="O23" s="64">
        <f t="shared" si="6"/>
        <v>0</v>
      </c>
      <c r="P23" s="64">
        <f t="shared" si="7"/>
        <v>0</v>
      </c>
      <c r="Q23" s="65" t="str">
        <f t="shared" si="8"/>
        <v/>
      </c>
      <c r="R23" s="66" t="str">
        <f t="shared" si="9"/>
        <v>STOCKOUT</v>
      </c>
      <c r="S23" s="66" t="str">
        <f t="shared" si="10"/>
        <v>N/A</v>
      </c>
      <c r="T23" s="60"/>
    </row>
    <row r="24" spans="1:20" ht="16.5" customHeight="1" x14ac:dyDescent="0.35">
      <c r="A24" s="72" t="str">
        <f>IF(JAN_26!A24="","",JAN_26!A24)</f>
        <v>artemether 80mg</v>
      </c>
      <c r="B24" s="72" t="str">
        <f>IF(JAN_26!B24="","",JAN_26!B24)</f>
        <v>amp</v>
      </c>
      <c r="C24" s="55">
        <f>IF(JAN_26!C24="","",JAN_26!C24)</f>
        <v>600</v>
      </c>
      <c r="D24" s="55">
        <f>IF(FEB_26!A24="","",FEB_26!F24)</f>
        <v>72</v>
      </c>
      <c r="E24" s="61"/>
      <c r="F24" s="55">
        <f t="shared" si="0"/>
        <v>72</v>
      </c>
      <c r="G24" s="61"/>
      <c r="H24" s="61"/>
      <c r="I24" s="55">
        <f t="shared" si="1"/>
        <v>0</v>
      </c>
      <c r="J24" s="55" t="str">
        <f t="shared" si="2"/>
        <v/>
      </c>
      <c r="K24" s="55">
        <f t="shared" si="3"/>
        <v>0</v>
      </c>
      <c r="L24" s="55">
        <f t="shared" si="4"/>
        <v>43200</v>
      </c>
      <c r="M24" s="67">
        <f>IF(A24="",0,(IF(ISNUMBER(JAN_26!G24),JAN_26!G24,0)+IF(ISNUMBER(FEB_26!G24),FEB_26!G24,0)+IF(ISNUMBER(MAR_26!G24),MAR_26!G24,0))/3)</f>
        <v>4</v>
      </c>
      <c r="N24" s="67">
        <f t="shared" si="5"/>
        <v>2</v>
      </c>
      <c r="O24" s="67">
        <f t="shared" si="6"/>
        <v>12</v>
      </c>
      <c r="P24" s="67">
        <f t="shared" si="7"/>
        <v>4</v>
      </c>
      <c r="Q24" s="68">
        <f t="shared" si="8"/>
        <v>18</v>
      </c>
      <c r="R24" s="69" t="str">
        <f t="shared" si="9"/>
        <v>OVERSTOCK</v>
      </c>
      <c r="S24" s="69" t="str">
        <f t="shared" si="10"/>
        <v>N/A</v>
      </c>
      <c r="T24" s="60"/>
    </row>
    <row r="25" spans="1:20" ht="16.5" customHeight="1" x14ac:dyDescent="0.35">
      <c r="A25" s="71" t="str">
        <f>IF(JAN_26!A25="","",JAN_26!A25)</f>
        <v>Artemether/lum  syrup</v>
      </c>
      <c r="B25" s="71" t="str">
        <f>IF(JAN_26!B25="","",JAN_26!B25)</f>
        <v>bottle</v>
      </c>
      <c r="C25" s="53">
        <f>IF(JAN_26!C25="","",JAN_26!C25)</f>
        <v>1700</v>
      </c>
      <c r="D25" s="53">
        <f>IF(FEB_26!A25="","",FEB_26!F25)</f>
        <v>94</v>
      </c>
      <c r="E25" s="61"/>
      <c r="F25" s="53">
        <f t="shared" si="0"/>
        <v>94</v>
      </c>
      <c r="G25" s="61"/>
      <c r="H25" s="61"/>
      <c r="I25" s="53">
        <f t="shared" si="1"/>
        <v>0</v>
      </c>
      <c r="J25" s="53" t="str">
        <f t="shared" si="2"/>
        <v/>
      </c>
      <c r="K25" s="53">
        <f t="shared" si="3"/>
        <v>0</v>
      </c>
      <c r="L25" s="53">
        <f t="shared" si="4"/>
        <v>159800</v>
      </c>
      <c r="M25" s="64">
        <f>IF(A25="",0,(IF(ISNUMBER(JAN_26!G25),JAN_26!G25,0)+IF(ISNUMBER(FEB_26!G25),FEB_26!G25,0)+IF(ISNUMBER(MAR_26!G25),MAR_26!G25,0))/3)</f>
        <v>2</v>
      </c>
      <c r="N25" s="64">
        <f t="shared" si="5"/>
        <v>1</v>
      </c>
      <c r="O25" s="64">
        <f t="shared" si="6"/>
        <v>6</v>
      </c>
      <c r="P25" s="64">
        <f t="shared" si="7"/>
        <v>2</v>
      </c>
      <c r="Q25" s="65">
        <f t="shared" si="8"/>
        <v>47</v>
      </c>
      <c r="R25" s="66" t="str">
        <f t="shared" si="9"/>
        <v>OVERSTOCK</v>
      </c>
      <c r="S25" s="66" t="str">
        <f t="shared" si="10"/>
        <v>N/A</v>
      </c>
      <c r="T25" s="60"/>
    </row>
    <row r="26" spans="1:20" ht="16.5" customHeight="1" x14ac:dyDescent="0.35">
      <c r="A26" s="72" t="str">
        <f>IF(JAN_26!A26="","",JAN_26!A26)</f>
        <v>artesunate inj 60mg</v>
      </c>
      <c r="B26" s="72" t="str">
        <f>IF(JAN_26!B26="","",JAN_26!B26)</f>
        <v>vial</v>
      </c>
      <c r="C26" s="55">
        <f>IF(JAN_26!C26="","",JAN_26!C26)</f>
        <v>1000</v>
      </c>
      <c r="D26" s="55">
        <f>IF(FEB_26!A26="","",FEB_26!F26)</f>
        <v>848</v>
      </c>
      <c r="E26" s="61"/>
      <c r="F26" s="55">
        <f t="shared" si="0"/>
        <v>848</v>
      </c>
      <c r="G26" s="61"/>
      <c r="H26" s="61"/>
      <c r="I26" s="55">
        <f t="shared" si="1"/>
        <v>0</v>
      </c>
      <c r="J26" s="55" t="str">
        <f t="shared" si="2"/>
        <v/>
      </c>
      <c r="K26" s="55">
        <f t="shared" si="3"/>
        <v>0</v>
      </c>
      <c r="L26" s="55">
        <f t="shared" si="4"/>
        <v>848000</v>
      </c>
      <c r="M26" s="67">
        <f>IF(A26="",0,(IF(ISNUMBER(JAN_26!G26),JAN_26!G26,0)+IF(ISNUMBER(FEB_26!G26),FEB_26!G26,0)+IF(ISNUMBER(MAR_26!G26),MAR_26!G26,0))/3)</f>
        <v>17.333333333333332</v>
      </c>
      <c r="N26" s="67">
        <f t="shared" si="5"/>
        <v>8.6666666666666661</v>
      </c>
      <c r="O26" s="67">
        <f t="shared" si="6"/>
        <v>52</v>
      </c>
      <c r="P26" s="67">
        <f t="shared" si="7"/>
        <v>17.333333333333332</v>
      </c>
      <c r="Q26" s="68">
        <f t="shared" si="8"/>
        <v>48.9</v>
      </c>
      <c r="R26" s="69" t="str">
        <f t="shared" si="9"/>
        <v>OVERSTOCK</v>
      </c>
      <c r="S26" s="69" t="str">
        <f t="shared" si="10"/>
        <v>N/A</v>
      </c>
      <c r="T26" s="60"/>
    </row>
    <row r="27" spans="1:20" ht="16.5" customHeight="1" x14ac:dyDescent="0.35">
      <c r="A27" s="71" t="str">
        <f>IF(JAN_26!A27="","",JAN_26!A27)</f>
        <v>ASAQ 100/270mg) - 3</v>
      </c>
      <c r="B27" s="71" t="str">
        <f>IF(JAN_26!B27="","",JAN_26!B27)</f>
        <v>tablet</v>
      </c>
      <c r="C27" s="53">
        <f>IF(JAN_26!C27="","",JAN_26!C27)</f>
        <v>160</v>
      </c>
      <c r="D27" s="53">
        <f>IF(FEB_26!A27="","",FEB_26!F27)</f>
        <v>0</v>
      </c>
      <c r="E27" s="61"/>
      <c r="F27" s="53">
        <f t="shared" si="0"/>
        <v>0</v>
      </c>
      <c r="G27" s="61"/>
      <c r="H27" s="61"/>
      <c r="I27" s="53">
        <f t="shared" si="1"/>
        <v>0</v>
      </c>
      <c r="J27" s="53" t="str">
        <f t="shared" si="2"/>
        <v/>
      </c>
      <c r="K27" s="53">
        <f t="shared" si="3"/>
        <v>0</v>
      </c>
      <c r="L27" s="53">
        <f t="shared" si="4"/>
        <v>0</v>
      </c>
      <c r="M27" s="64">
        <f>IF(A27="",0,(IF(ISNUMBER(JAN_26!G27),JAN_26!G27,0)+IF(ISNUMBER(FEB_26!G27),FEB_26!G27,0)+IF(ISNUMBER(MAR_26!G27),MAR_26!G27,0))/3)</f>
        <v>0</v>
      </c>
      <c r="N27" s="64">
        <f t="shared" si="5"/>
        <v>0</v>
      </c>
      <c r="O27" s="64">
        <f t="shared" si="6"/>
        <v>0</v>
      </c>
      <c r="P27" s="64">
        <f t="shared" si="7"/>
        <v>0</v>
      </c>
      <c r="Q27" s="65" t="str">
        <f t="shared" si="8"/>
        <v/>
      </c>
      <c r="R27" s="66" t="str">
        <f t="shared" si="9"/>
        <v>STOCKOUT</v>
      </c>
      <c r="S27" s="66" t="str">
        <f t="shared" si="10"/>
        <v>N/A</v>
      </c>
      <c r="T27" s="60"/>
    </row>
    <row r="28" spans="1:20" ht="16.5" customHeight="1" x14ac:dyDescent="0.35">
      <c r="A28" s="72" t="str">
        <f>IF(JAN_26!A28="","",JAN_26!A28)</f>
        <v>ASAQ 100/270mg) - 6</v>
      </c>
      <c r="B28" s="72" t="str">
        <f>IF(JAN_26!B28="","",JAN_26!B28)</f>
        <v>tablet</v>
      </c>
      <c r="C28" s="55">
        <f>IF(JAN_26!C28="","",JAN_26!C28)</f>
        <v>160</v>
      </c>
      <c r="D28" s="55">
        <f>IF(FEB_26!A28="","",FEB_26!F28)</f>
        <v>0</v>
      </c>
      <c r="E28" s="61"/>
      <c r="F28" s="55">
        <f t="shared" si="0"/>
        <v>0</v>
      </c>
      <c r="G28" s="61"/>
      <c r="H28" s="61"/>
      <c r="I28" s="55">
        <f t="shared" si="1"/>
        <v>0</v>
      </c>
      <c r="J28" s="55" t="str">
        <f t="shared" si="2"/>
        <v/>
      </c>
      <c r="K28" s="55">
        <f t="shared" si="3"/>
        <v>0</v>
      </c>
      <c r="L28" s="55">
        <f t="shared" si="4"/>
        <v>0</v>
      </c>
      <c r="M28" s="67">
        <f>IF(A28="",0,(IF(ISNUMBER(JAN_26!G28),JAN_26!G28,0)+IF(ISNUMBER(FEB_26!G28),FEB_26!G28,0)+IF(ISNUMBER(MAR_26!G28),MAR_26!G28,0))/3)</f>
        <v>0</v>
      </c>
      <c r="N28" s="67">
        <f t="shared" si="5"/>
        <v>0</v>
      </c>
      <c r="O28" s="67">
        <f t="shared" si="6"/>
        <v>0</v>
      </c>
      <c r="P28" s="67">
        <f t="shared" si="7"/>
        <v>0</v>
      </c>
      <c r="Q28" s="68" t="str">
        <f t="shared" si="8"/>
        <v/>
      </c>
      <c r="R28" s="69" t="str">
        <f t="shared" si="9"/>
        <v>STOCKOUT</v>
      </c>
      <c r="S28" s="69" t="str">
        <f t="shared" si="10"/>
        <v>N/A</v>
      </c>
      <c r="T28" s="60"/>
    </row>
    <row r="29" spans="1:20" ht="16.5" customHeight="1" x14ac:dyDescent="0.35">
      <c r="A29" s="71" t="str">
        <f>IF(JAN_26!A29="","",JAN_26!A29)</f>
        <v>asaq(25/62.5) - 3</v>
      </c>
      <c r="B29" s="71" t="str">
        <f>IF(JAN_26!B29="","",JAN_26!B29)</f>
        <v>tablet</v>
      </c>
      <c r="C29" s="53" t="str">
        <f>IF(JAN_26!C29="","",JAN_26!C29)</f>
        <v/>
      </c>
      <c r="D29" s="53">
        <f>IF(FEB_26!A29="","",FEB_26!F29)</f>
        <v>0</v>
      </c>
      <c r="E29" s="61"/>
      <c r="F29" s="53">
        <f t="shared" si="0"/>
        <v>0</v>
      </c>
      <c r="G29" s="61"/>
      <c r="H29" s="61"/>
      <c r="I29" s="53">
        <f t="shared" si="1"/>
        <v>0</v>
      </c>
      <c r="J29" s="53" t="str">
        <f t="shared" si="2"/>
        <v/>
      </c>
      <c r="K29" s="53">
        <f t="shared" si="3"/>
        <v>0</v>
      </c>
      <c r="L29" s="53">
        <f t="shared" si="4"/>
        <v>0</v>
      </c>
      <c r="M29" s="64">
        <f>IF(A29="",0,(IF(ISNUMBER(JAN_26!G29),JAN_26!G29,0)+IF(ISNUMBER(FEB_26!G29),FEB_26!G29,0)+IF(ISNUMBER(MAR_26!G29),MAR_26!G29,0))/3)</f>
        <v>0</v>
      </c>
      <c r="N29" s="64">
        <f t="shared" si="5"/>
        <v>0</v>
      </c>
      <c r="O29" s="64">
        <f t="shared" si="6"/>
        <v>0</v>
      </c>
      <c r="P29" s="64">
        <f t="shared" si="7"/>
        <v>0</v>
      </c>
      <c r="Q29" s="65" t="str">
        <f t="shared" si="8"/>
        <v/>
      </c>
      <c r="R29" s="66" t="str">
        <f t="shared" si="9"/>
        <v>STOCKOUT</v>
      </c>
      <c r="S29" s="66" t="str">
        <f t="shared" si="10"/>
        <v>N/A</v>
      </c>
      <c r="T29" s="60"/>
    </row>
    <row r="30" spans="1:20" ht="16.5" customHeight="1" x14ac:dyDescent="0.35">
      <c r="A30" s="72" t="str">
        <f>IF(JAN_26!A30="","",JAN_26!A30)</f>
        <v>asaq(50/135) - 3</v>
      </c>
      <c r="B30" s="72" t="str">
        <f>IF(JAN_26!B30="","",JAN_26!B30)</f>
        <v>tablet</v>
      </c>
      <c r="C30" s="55" t="str">
        <f>IF(JAN_26!C30="","",JAN_26!C30)</f>
        <v/>
      </c>
      <c r="D30" s="55">
        <f>IF(FEB_26!A30="","",FEB_26!F30)</f>
        <v>0</v>
      </c>
      <c r="E30" s="61"/>
      <c r="F30" s="55">
        <f t="shared" si="0"/>
        <v>0</v>
      </c>
      <c r="G30" s="61"/>
      <c r="H30" s="61"/>
      <c r="I30" s="55">
        <f t="shared" si="1"/>
        <v>0</v>
      </c>
      <c r="J30" s="55" t="str">
        <f t="shared" si="2"/>
        <v/>
      </c>
      <c r="K30" s="55">
        <f t="shared" si="3"/>
        <v>0</v>
      </c>
      <c r="L30" s="55">
        <f t="shared" si="4"/>
        <v>0</v>
      </c>
      <c r="M30" s="67">
        <f>IF(A30="",0,(IF(ISNUMBER(JAN_26!G30),JAN_26!G30,0)+IF(ISNUMBER(FEB_26!G30),FEB_26!G30,0)+IF(ISNUMBER(MAR_26!G30),MAR_26!G30,0))/3)</f>
        <v>0</v>
      </c>
      <c r="N30" s="67">
        <f t="shared" si="5"/>
        <v>0</v>
      </c>
      <c r="O30" s="67">
        <f t="shared" si="6"/>
        <v>0</v>
      </c>
      <c r="P30" s="67">
        <f t="shared" si="7"/>
        <v>0</v>
      </c>
      <c r="Q30" s="68" t="str">
        <f t="shared" si="8"/>
        <v/>
      </c>
      <c r="R30" s="69" t="str">
        <f t="shared" si="9"/>
        <v>STOCKOUT</v>
      </c>
      <c r="S30" s="69" t="str">
        <f t="shared" si="10"/>
        <v>N/A</v>
      </c>
      <c r="T30" s="60"/>
    </row>
    <row r="31" spans="1:20" ht="16.5" customHeight="1" x14ac:dyDescent="0.35">
      <c r="A31" s="71" t="str">
        <f>IF(JAN_26!A31="","",JAN_26!A31)</f>
        <v>ascabiol</v>
      </c>
      <c r="B31" s="71" t="str">
        <f>IF(JAN_26!B31="","",JAN_26!B31)</f>
        <v>bottle</v>
      </c>
      <c r="C31" s="53">
        <f>IF(JAN_26!C31="","",JAN_26!C31)</f>
        <v>1000</v>
      </c>
      <c r="D31" s="53">
        <f>IF(FEB_26!A31="","",FEB_26!F31)</f>
        <v>0</v>
      </c>
      <c r="E31" s="61"/>
      <c r="F31" s="53">
        <f t="shared" si="0"/>
        <v>0</v>
      </c>
      <c r="G31" s="61"/>
      <c r="H31" s="61"/>
      <c r="I31" s="53">
        <f t="shared" si="1"/>
        <v>0</v>
      </c>
      <c r="J31" s="53" t="str">
        <f t="shared" si="2"/>
        <v/>
      </c>
      <c r="K31" s="53">
        <f t="shared" si="3"/>
        <v>0</v>
      </c>
      <c r="L31" s="53">
        <f t="shared" si="4"/>
        <v>0</v>
      </c>
      <c r="M31" s="64">
        <f>IF(A31="",0,(IF(ISNUMBER(JAN_26!G31),JAN_26!G31,0)+IF(ISNUMBER(FEB_26!G31),FEB_26!G31,0)+IF(ISNUMBER(MAR_26!G31),MAR_26!G31,0))/3)</f>
        <v>0</v>
      </c>
      <c r="N31" s="64">
        <f t="shared" si="5"/>
        <v>0</v>
      </c>
      <c r="O31" s="64">
        <f t="shared" si="6"/>
        <v>0</v>
      </c>
      <c r="P31" s="64">
        <f t="shared" si="7"/>
        <v>0</v>
      </c>
      <c r="Q31" s="65" t="str">
        <f t="shared" si="8"/>
        <v/>
      </c>
      <c r="R31" s="66" t="str">
        <f t="shared" si="9"/>
        <v>STOCKOUT</v>
      </c>
      <c r="S31" s="66" t="str">
        <f t="shared" si="10"/>
        <v>N/A</v>
      </c>
      <c r="T31" s="60"/>
    </row>
    <row r="32" spans="1:20" ht="16.5" customHeight="1" x14ac:dyDescent="0.35">
      <c r="A32" s="72" t="str">
        <f>IF(JAN_26!A32="","",JAN_26!A32)</f>
        <v>Aspirin 81mg</v>
      </c>
      <c r="B32" s="72" t="str">
        <f>IF(JAN_26!B32="","",JAN_26!B32)</f>
        <v>tablet</v>
      </c>
      <c r="C32" s="55">
        <f>IF(JAN_26!C32="","",JAN_26!C32)</f>
        <v>25</v>
      </c>
      <c r="D32" s="55">
        <f>IF(FEB_26!A32="","",FEB_26!F32)</f>
        <v>0</v>
      </c>
      <c r="E32" s="61"/>
      <c r="F32" s="55">
        <f t="shared" si="0"/>
        <v>0</v>
      </c>
      <c r="G32" s="61"/>
      <c r="H32" s="61"/>
      <c r="I32" s="55">
        <f t="shared" si="1"/>
        <v>0</v>
      </c>
      <c r="J32" s="55" t="str">
        <f t="shared" si="2"/>
        <v/>
      </c>
      <c r="K32" s="55">
        <f t="shared" si="3"/>
        <v>0</v>
      </c>
      <c r="L32" s="55">
        <f t="shared" si="4"/>
        <v>0</v>
      </c>
      <c r="M32" s="67">
        <f>IF(A32="",0,(IF(ISNUMBER(JAN_26!G32),JAN_26!G32,0)+IF(ISNUMBER(FEB_26!G32),FEB_26!G32,0)+IF(ISNUMBER(MAR_26!G32),MAR_26!G32,0))/3)</f>
        <v>0</v>
      </c>
      <c r="N32" s="67">
        <f t="shared" si="5"/>
        <v>0</v>
      </c>
      <c r="O32" s="67">
        <f t="shared" si="6"/>
        <v>0</v>
      </c>
      <c r="P32" s="67">
        <f t="shared" si="7"/>
        <v>0</v>
      </c>
      <c r="Q32" s="68" t="str">
        <f t="shared" si="8"/>
        <v/>
      </c>
      <c r="R32" s="69" t="str">
        <f t="shared" si="9"/>
        <v>STOCKOUT</v>
      </c>
      <c r="S32" s="69" t="str">
        <f t="shared" si="10"/>
        <v>N/A</v>
      </c>
      <c r="T32" s="60"/>
    </row>
    <row r="33" spans="1:20" ht="16.5" customHeight="1" x14ac:dyDescent="0.35">
      <c r="A33" s="71" t="str">
        <f>IF(JAN_26!A33="","",JAN_26!A33)</f>
        <v>atropine</v>
      </c>
      <c r="B33" s="71" t="str">
        <f>IF(JAN_26!B33="","",JAN_26!B33)</f>
        <v>amp</v>
      </c>
      <c r="C33" s="53">
        <f>IF(JAN_26!C33="","",JAN_26!C33)</f>
        <v>500</v>
      </c>
      <c r="D33" s="53">
        <f>IF(FEB_26!A33="","",FEB_26!F33)</f>
        <v>0</v>
      </c>
      <c r="E33" s="61"/>
      <c r="F33" s="53">
        <f t="shared" si="0"/>
        <v>0</v>
      </c>
      <c r="G33" s="61"/>
      <c r="H33" s="61"/>
      <c r="I33" s="53">
        <f t="shared" si="1"/>
        <v>0</v>
      </c>
      <c r="J33" s="53" t="str">
        <f t="shared" si="2"/>
        <v/>
      </c>
      <c r="K33" s="53">
        <f t="shared" si="3"/>
        <v>0</v>
      </c>
      <c r="L33" s="53">
        <f t="shared" si="4"/>
        <v>0</v>
      </c>
      <c r="M33" s="64">
        <f>IF(A33="",0,(IF(ISNUMBER(JAN_26!G33),JAN_26!G33,0)+IF(ISNUMBER(FEB_26!G33),FEB_26!G33,0)+IF(ISNUMBER(MAR_26!G33),MAR_26!G33,0))/3)</f>
        <v>0</v>
      </c>
      <c r="N33" s="64">
        <f t="shared" si="5"/>
        <v>0</v>
      </c>
      <c r="O33" s="64">
        <f t="shared" si="6"/>
        <v>0</v>
      </c>
      <c r="P33" s="64">
        <f t="shared" si="7"/>
        <v>0</v>
      </c>
      <c r="Q33" s="65" t="str">
        <f t="shared" si="8"/>
        <v/>
      </c>
      <c r="R33" s="66" t="str">
        <f t="shared" si="9"/>
        <v>STOCKOUT</v>
      </c>
      <c r="S33" s="66" t="str">
        <f t="shared" si="10"/>
        <v>N/A</v>
      </c>
      <c r="T33" s="60"/>
    </row>
    <row r="34" spans="1:20" ht="16.5" customHeight="1" x14ac:dyDescent="0.35">
      <c r="A34" s="72" t="str">
        <f>IF(JAN_26!A34="","",JAN_26!A34)</f>
        <v>ATS</v>
      </c>
      <c r="B34" s="72" t="str">
        <f>IF(JAN_26!B34="","",JAN_26!B34)</f>
        <v>amp</v>
      </c>
      <c r="C34" s="55">
        <f>IF(JAN_26!C34="","",JAN_26!C34)</f>
        <v>1500</v>
      </c>
      <c r="D34" s="55">
        <f>IF(FEB_26!A34="","",FEB_26!F34)</f>
        <v>0</v>
      </c>
      <c r="E34" s="61"/>
      <c r="F34" s="55">
        <f t="shared" si="0"/>
        <v>0</v>
      </c>
      <c r="G34" s="61"/>
      <c r="H34" s="61"/>
      <c r="I34" s="55">
        <f t="shared" si="1"/>
        <v>0</v>
      </c>
      <c r="J34" s="55" t="str">
        <f t="shared" si="2"/>
        <v/>
      </c>
      <c r="K34" s="55">
        <f t="shared" si="3"/>
        <v>1</v>
      </c>
      <c r="L34" s="55">
        <f t="shared" si="4"/>
        <v>0</v>
      </c>
      <c r="M34" s="67">
        <f>IF(A34="",0,(IF(ISNUMBER(JAN_26!G34),JAN_26!G34,0)+IF(ISNUMBER(FEB_26!G34),FEB_26!G34,0)+IF(ISNUMBER(MAR_26!G34),MAR_26!G34,0))/3)</f>
        <v>0.33333333333333331</v>
      </c>
      <c r="N34" s="67">
        <f t="shared" si="5"/>
        <v>0.16666666666666666</v>
      </c>
      <c r="O34" s="67">
        <f t="shared" si="6"/>
        <v>1</v>
      </c>
      <c r="P34" s="67">
        <f t="shared" si="7"/>
        <v>0.33333333333333331</v>
      </c>
      <c r="Q34" s="68" t="str">
        <f t="shared" si="8"/>
        <v/>
      </c>
      <c r="R34" s="69" t="str">
        <f t="shared" si="9"/>
        <v>STOCKOUT</v>
      </c>
      <c r="S34" s="69" t="str">
        <f t="shared" si="10"/>
        <v>N/A</v>
      </c>
      <c r="T34" s="60"/>
    </row>
    <row r="35" spans="1:20" ht="16.5" customHeight="1" x14ac:dyDescent="0.35">
      <c r="A35" s="71" t="str">
        <f>IF(JAN_26!A35="","",JAN_26!A35)</f>
        <v>AUGMENTIN INJ</v>
      </c>
      <c r="B35" s="71" t="str">
        <f>IF(JAN_26!B35="","",JAN_26!B35)</f>
        <v>amp</v>
      </c>
      <c r="C35" s="53">
        <f>IF(JAN_26!C35="","",JAN_26!C35)</f>
        <v>1000</v>
      </c>
      <c r="D35" s="53">
        <f>IF(FEB_26!A35="","",FEB_26!F35)</f>
        <v>0</v>
      </c>
      <c r="E35" s="61"/>
      <c r="F35" s="53">
        <f t="shared" si="0"/>
        <v>0</v>
      </c>
      <c r="G35" s="61"/>
      <c r="H35" s="61"/>
      <c r="I35" s="53">
        <f t="shared" si="1"/>
        <v>0</v>
      </c>
      <c r="J35" s="53" t="str">
        <f t="shared" si="2"/>
        <v/>
      </c>
      <c r="K35" s="53">
        <f t="shared" si="3"/>
        <v>0</v>
      </c>
      <c r="L35" s="53">
        <f t="shared" si="4"/>
        <v>0</v>
      </c>
      <c r="M35" s="64">
        <f>IF(A35="",0,(IF(ISNUMBER(JAN_26!G35),JAN_26!G35,0)+IF(ISNUMBER(FEB_26!G35),FEB_26!G35,0)+IF(ISNUMBER(MAR_26!G35),MAR_26!G35,0))/3)</f>
        <v>0</v>
      </c>
      <c r="N35" s="64">
        <f t="shared" si="5"/>
        <v>0</v>
      </c>
      <c r="O35" s="64">
        <f t="shared" si="6"/>
        <v>0</v>
      </c>
      <c r="P35" s="64">
        <f t="shared" si="7"/>
        <v>0</v>
      </c>
      <c r="Q35" s="65" t="str">
        <f t="shared" si="8"/>
        <v/>
      </c>
      <c r="R35" s="66" t="str">
        <f t="shared" si="9"/>
        <v>STOCKOUT</v>
      </c>
      <c r="S35" s="66" t="str">
        <f t="shared" si="10"/>
        <v>N/A</v>
      </c>
      <c r="T35" s="60"/>
    </row>
    <row r="36" spans="1:20" ht="16.5" customHeight="1" x14ac:dyDescent="0.35">
      <c r="A36" s="72" t="str">
        <f>IF(JAN_26!A36="","",JAN_26!A36)</f>
        <v>augmentin sp 0-15kg</v>
      </c>
      <c r="B36" s="72" t="str">
        <f>IF(JAN_26!B36="","",JAN_26!B36)</f>
        <v>bottle</v>
      </c>
      <c r="C36" s="55">
        <f>IF(JAN_26!C36="","",JAN_26!C36)</f>
        <v>4000</v>
      </c>
      <c r="D36" s="55">
        <f>IF(FEB_26!A36="","",FEB_26!F36)</f>
        <v>0</v>
      </c>
      <c r="E36" s="61"/>
      <c r="F36" s="55">
        <f t="shared" si="0"/>
        <v>0</v>
      </c>
      <c r="G36" s="61"/>
      <c r="H36" s="61"/>
      <c r="I36" s="55">
        <f t="shared" si="1"/>
        <v>0</v>
      </c>
      <c r="J36" s="55" t="str">
        <f t="shared" si="2"/>
        <v/>
      </c>
      <c r="K36" s="55">
        <f t="shared" si="3"/>
        <v>0</v>
      </c>
      <c r="L36" s="55">
        <f t="shared" si="4"/>
        <v>0</v>
      </c>
      <c r="M36" s="67">
        <f>IF(A36="",0,(IF(ISNUMBER(JAN_26!G36),JAN_26!G36,0)+IF(ISNUMBER(FEB_26!G36),FEB_26!G36,0)+IF(ISNUMBER(MAR_26!G36),MAR_26!G36,0))/3)</f>
        <v>0</v>
      </c>
      <c r="N36" s="67">
        <f t="shared" si="5"/>
        <v>0</v>
      </c>
      <c r="O36" s="67">
        <f t="shared" si="6"/>
        <v>0</v>
      </c>
      <c r="P36" s="67">
        <f t="shared" si="7"/>
        <v>0</v>
      </c>
      <c r="Q36" s="68" t="str">
        <f t="shared" si="8"/>
        <v/>
      </c>
      <c r="R36" s="69" t="str">
        <f t="shared" si="9"/>
        <v>STOCKOUT</v>
      </c>
      <c r="S36" s="69" t="str">
        <f t="shared" si="10"/>
        <v>N/A</v>
      </c>
      <c r="T36" s="60"/>
    </row>
    <row r="37" spans="1:20" ht="16.5" customHeight="1" x14ac:dyDescent="0.35">
      <c r="A37" s="71" t="str">
        <f>IF(JAN_26!A37="","",JAN_26!A37)</f>
        <v>augmentin sp 15- 30kg</v>
      </c>
      <c r="B37" s="71" t="str">
        <f>IF(JAN_26!B37="","",JAN_26!B37)</f>
        <v>bottle</v>
      </c>
      <c r="C37" s="53">
        <f>IF(JAN_26!C37="","",JAN_26!C37)</f>
        <v>4500</v>
      </c>
      <c r="D37" s="53">
        <f>IF(FEB_26!A37="","",FEB_26!F37)</f>
        <v>0</v>
      </c>
      <c r="E37" s="61"/>
      <c r="F37" s="53">
        <f t="shared" si="0"/>
        <v>0</v>
      </c>
      <c r="G37" s="61"/>
      <c r="H37" s="61"/>
      <c r="I37" s="53">
        <f t="shared" si="1"/>
        <v>0</v>
      </c>
      <c r="J37" s="53" t="str">
        <f t="shared" si="2"/>
        <v/>
      </c>
      <c r="K37" s="53">
        <f t="shared" si="3"/>
        <v>0</v>
      </c>
      <c r="L37" s="53">
        <f t="shared" si="4"/>
        <v>0</v>
      </c>
      <c r="M37" s="64">
        <f>IF(A37="",0,(IF(ISNUMBER(JAN_26!G37),JAN_26!G37,0)+IF(ISNUMBER(FEB_26!G37),FEB_26!G37,0)+IF(ISNUMBER(MAR_26!G37),MAR_26!G37,0))/3)</f>
        <v>0</v>
      </c>
      <c r="N37" s="64">
        <f t="shared" si="5"/>
        <v>0</v>
      </c>
      <c r="O37" s="64">
        <f t="shared" si="6"/>
        <v>0</v>
      </c>
      <c r="P37" s="64">
        <f t="shared" si="7"/>
        <v>0</v>
      </c>
      <c r="Q37" s="65" t="str">
        <f t="shared" si="8"/>
        <v/>
      </c>
      <c r="R37" s="66" t="str">
        <f t="shared" si="9"/>
        <v>STOCKOUT</v>
      </c>
      <c r="S37" s="66" t="str">
        <f t="shared" si="10"/>
        <v>N/A</v>
      </c>
      <c r="T37" s="60"/>
    </row>
    <row r="38" spans="1:20" ht="16.5" customHeight="1" x14ac:dyDescent="0.35">
      <c r="A38" s="72" t="str">
        <f>IF(JAN_26!A38="","",JAN_26!A38)</f>
        <v>Azithromycin 500mg</v>
      </c>
      <c r="B38" s="72" t="str">
        <f>IF(JAN_26!B38="","",JAN_26!B38)</f>
        <v>tabs</v>
      </c>
      <c r="C38" s="55">
        <f>IF(JAN_26!C38="","",JAN_26!C38)</f>
        <v>500</v>
      </c>
      <c r="D38" s="55">
        <f>IF(FEB_26!A38="","",FEB_26!F38)</f>
        <v>0</v>
      </c>
      <c r="E38" s="61"/>
      <c r="F38" s="55">
        <f t="shared" si="0"/>
        <v>0</v>
      </c>
      <c r="G38" s="61"/>
      <c r="H38" s="61"/>
      <c r="I38" s="55">
        <f t="shared" si="1"/>
        <v>0</v>
      </c>
      <c r="J38" s="55" t="str">
        <f t="shared" si="2"/>
        <v/>
      </c>
      <c r="K38" s="55">
        <f t="shared" si="3"/>
        <v>0</v>
      </c>
      <c r="L38" s="55">
        <f t="shared" si="4"/>
        <v>0</v>
      </c>
      <c r="M38" s="67">
        <f>IF(A38="",0,(IF(ISNUMBER(JAN_26!G38),JAN_26!G38,0)+IF(ISNUMBER(FEB_26!G38),FEB_26!G38,0)+IF(ISNUMBER(MAR_26!G38),MAR_26!G38,0))/3)</f>
        <v>0</v>
      </c>
      <c r="N38" s="67">
        <f t="shared" si="5"/>
        <v>0</v>
      </c>
      <c r="O38" s="67">
        <f t="shared" si="6"/>
        <v>0</v>
      </c>
      <c r="P38" s="67">
        <f t="shared" si="7"/>
        <v>0</v>
      </c>
      <c r="Q38" s="68" t="str">
        <f t="shared" si="8"/>
        <v/>
      </c>
      <c r="R38" s="69" t="str">
        <f t="shared" si="9"/>
        <v>STOCKOUT</v>
      </c>
      <c r="S38" s="69" t="str">
        <f t="shared" si="10"/>
        <v>N/A</v>
      </c>
      <c r="T38" s="60"/>
    </row>
    <row r="39" spans="1:20" ht="16.5" customHeight="1" x14ac:dyDescent="0.35">
      <c r="A39" s="71" t="str">
        <f>IF(JAN_26!A39="","",JAN_26!A39)</f>
        <v>azithromycine 250mg</v>
      </c>
      <c r="B39" s="71" t="str">
        <f>IF(JAN_26!B39="","",JAN_26!B39)</f>
        <v>tabs</v>
      </c>
      <c r="C39" s="53">
        <f>IF(JAN_26!C39="","",JAN_26!C39)</f>
        <v>300</v>
      </c>
      <c r="D39" s="53">
        <f>IF(FEB_26!A39="","",FEB_26!F39)</f>
        <v>0</v>
      </c>
      <c r="E39" s="61"/>
      <c r="F39" s="53">
        <f t="shared" si="0"/>
        <v>0</v>
      </c>
      <c r="G39" s="61"/>
      <c r="H39" s="61"/>
      <c r="I39" s="53">
        <f t="shared" si="1"/>
        <v>0</v>
      </c>
      <c r="J39" s="53" t="str">
        <f t="shared" si="2"/>
        <v/>
      </c>
      <c r="K39" s="53">
        <f t="shared" si="3"/>
        <v>0</v>
      </c>
      <c r="L39" s="53">
        <f t="shared" si="4"/>
        <v>0</v>
      </c>
      <c r="M39" s="64">
        <f>IF(A39="",0,(IF(ISNUMBER(JAN_26!G39),JAN_26!G39,0)+IF(ISNUMBER(FEB_26!G39),FEB_26!G39,0)+IF(ISNUMBER(MAR_26!G39),MAR_26!G39,0))/3)</f>
        <v>0</v>
      </c>
      <c r="N39" s="64">
        <f t="shared" si="5"/>
        <v>0</v>
      </c>
      <c r="O39" s="64">
        <f t="shared" si="6"/>
        <v>0</v>
      </c>
      <c r="P39" s="64">
        <f t="shared" si="7"/>
        <v>0</v>
      </c>
      <c r="Q39" s="65" t="str">
        <f t="shared" si="8"/>
        <v/>
      </c>
      <c r="R39" s="66" t="str">
        <f t="shared" si="9"/>
        <v>STOCKOUT</v>
      </c>
      <c r="S39" s="66" t="str">
        <f t="shared" si="10"/>
        <v>N/A</v>
      </c>
      <c r="T39" s="60"/>
    </row>
    <row r="40" spans="1:20" ht="16.5" customHeight="1" x14ac:dyDescent="0.35">
      <c r="A40" s="72" t="str">
        <f>IF(JAN_26!A40="","",JAN_26!A40)</f>
        <v>Bactrim syrup</v>
      </c>
      <c r="B40" s="72" t="str">
        <f>IF(JAN_26!B40="","",JAN_26!B40)</f>
        <v>bottle</v>
      </c>
      <c r="C40" s="55">
        <f>IF(JAN_26!C40="","",JAN_26!C40)</f>
        <v>1000</v>
      </c>
      <c r="D40" s="55">
        <f>IF(FEB_26!A40="","",FEB_26!F40)</f>
        <v>0</v>
      </c>
      <c r="E40" s="61"/>
      <c r="F40" s="55">
        <f t="shared" si="0"/>
        <v>0</v>
      </c>
      <c r="G40" s="61"/>
      <c r="H40" s="61"/>
      <c r="I40" s="55">
        <f t="shared" si="1"/>
        <v>0</v>
      </c>
      <c r="J40" s="55" t="str">
        <f t="shared" si="2"/>
        <v/>
      </c>
      <c r="K40" s="55">
        <f t="shared" si="3"/>
        <v>0</v>
      </c>
      <c r="L40" s="55">
        <f t="shared" si="4"/>
        <v>0</v>
      </c>
      <c r="M40" s="67">
        <f>IF(A40="",0,(IF(ISNUMBER(JAN_26!G40),JAN_26!G40,0)+IF(ISNUMBER(FEB_26!G40),FEB_26!G40,0)+IF(ISNUMBER(MAR_26!G40),MAR_26!G40,0))/3)</f>
        <v>0</v>
      </c>
      <c r="N40" s="67">
        <f t="shared" si="5"/>
        <v>0</v>
      </c>
      <c r="O40" s="67">
        <f t="shared" si="6"/>
        <v>0</v>
      </c>
      <c r="P40" s="67">
        <f t="shared" si="7"/>
        <v>0</v>
      </c>
      <c r="Q40" s="68" t="str">
        <f t="shared" si="8"/>
        <v/>
      </c>
      <c r="R40" s="69" t="str">
        <f t="shared" si="9"/>
        <v>STOCKOUT</v>
      </c>
      <c r="S40" s="69" t="str">
        <f t="shared" si="10"/>
        <v>N/A</v>
      </c>
      <c r="T40" s="60"/>
    </row>
    <row r="41" spans="1:20" ht="16.5" customHeight="1" x14ac:dyDescent="0.35">
      <c r="A41" s="71" t="str">
        <f>IF(JAN_26!A41="","",JAN_26!A41)</f>
        <v>Bandage</v>
      </c>
      <c r="B41" s="71" t="str">
        <f>IF(JAN_26!B41="","",JAN_26!B41)</f>
        <v>item</v>
      </c>
      <c r="C41" s="53">
        <f>IF(JAN_26!C41="","",JAN_26!C41)</f>
        <v>500</v>
      </c>
      <c r="D41" s="53">
        <f>IF(FEB_26!A41="","",FEB_26!F41)</f>
        <v>0</v>
      </c>
      <c r="E41" s="61"/>
      <c r="F41" s="53">
        <f t="shared" si="0"/>
        <v>0</v>
      </c>
      <c r="G41" s="61"/>
      <c r="H41" s="61"/>
      <c r="I41" s="53">
        <f t="shared" si="1"/>
        <v>0</v>
      </c>
      <c r="J41" s="53" t="str">
        <f t="shared" si="2"/>
        <v/>
      </c>
      <c r="K41" s="53">
        <f t="shared" si="3"/>
        <v>0</v>
      </c>
      <c r="L41" s="53">
        <f t="shared" si="4"/>
        <v>0</v>
      </c>
      <c r="M41" s="64">
        <f>IF(A41="",0,(IF(ISNUMBER(JAN_26!G41),JAN_26!G41,0)+IF(ISNUMBER(FEB_26!G41),FEB_26!G41,0)+IF(ISNUMBER(MAR_26!G41),MAR_26!G41,0))/3)</f>
        <v>0</v>
      </c>
      <c r="N41" s="64">
        <f t="shared" si="5"/>
        <v>0</v>
      </c>
      <c r="O41" s="64">
        <f t="shared" si="6"/>
        <v>0</v>
      </c>
      <c r="P41" s="64">
        <f t="shared" si="7"/>
        <v>0</v>
      </c>
      <c r="Q41" s="65" t="str">
        <f t="shared" si="8"/>
        <v/>
      </c>
      <c r="R41" s="66" t="str">
        <f t="shared" si="9"/>
        <v>STOCKOUT</v>
      </c>
      <c r="S41" s="66" t="str">
        <f t="shared" si="10"/>
        <v>N/A</v>
      </c>
      <c r="T41" s="60"/>
    </row>
    <row r="42" spans="1:20" ht="16.5" customHeight="1" x14ac:dyDescent="0.35">
      <c r="A42" s="72" t="str">
        <f>IF(JAN_26!A42="","",JAN_26!A42)</f>
        <v>Baneocin (Neomycin + Bacitracin)</v>
      </c>
      <c r="B42" s="72" t="str">
        <f>IF(JAN_26!B42="","",JAN_26!B42)</f>
        <v>box</v>
      </c>
      <c r="C42" s="55">
        <f>IF(JAN_26!C42="","",JAN_26!C42)</f>
        <v>1000</v>
      </c>
      <c r="D42" s="55">
        <f>IF(FEB_26!A42="","",FEB_26!F42)</f>
        <v>100</v>
      </c>
      <c r="E42" s="61"/>
      <c r="F42" s="55">
        <f t="shared" si="0"/>
        <v>100</v>
      </c>
      <c r="G42" s="61"/>
      <c r="H42" s="61"/>
      <c r="I42" s="55">
        <f t="shared" si="1"/>
        <v>0</v>
      </c>
      <c r="J42" s="55" t="str">
        <f t="shared" si="2"/>
        <v/>
      </c>
      <c r="K42" s="55">
        <f t="shared" si="3"/>
        <v>0</v>
      </c>
      <c r="L42" s="55">
        <f t="shared" si="4"/>
        <v>100000</v>
      </c>
      <c r="M42" s="67">
        <f>IF(A42="",0,(IF(ISNUMBER(JAN_26!G42),JAN_26!G42,0)+IF(ISNUMBER(FEB_26!G42),FEB_26!G42,0)+IF(ISNUMBER(MAR_26!G42),MAR_26!G42,0))/3)</f>
        <v>0</v>
      </c>
      <c r="N42" s="67">
        <f t="shared" si="5"/>
        <v>0</v>
      </c>
      <c r="O42" s="67">
        <f t="shared" si="6"/>
        <v>0</v>
      </c>
      <c r="P42" s="67">
        <f t="shared" si="7"/>
        <v>0</v>
      </c>
      <c r="Q42" s="68" t="str">
        <f t="shared" si="8"/>
        <v/>
      </c>
      <c r="R42" s="69" t="str">
        <f t="shared" si="9"/>
        <v>OVERSTOCK</v>
      </c>
      <c r="S42" s="69" t="str">
        <f t="shared" si="10"/>
        <v>N/A</v>
      </c>
      <c r="T42" s="60"/>
    </row>
    <row r="43" spans="1:20" ht="16.5" customHeight="1" x14ac:dyDescent="0.35">
      <c r="A43" s="71" t="str">
        <f>IF(JAN_26!A43="","",JAN_26!A43)</f>
        <v>Benzathine</v>
      </c>
      <c r="B43" s="71" t="str">
        <f>IF(JAN_26!B43="","",JAN_26!B43)</f>
        <v>vial</v>
      </c>
      <c r="C43" s="53">
        <f>IF(JAN_26!C43="","",JAN_26!C43)</f>
        <v>500</v>
      </c>
      <c r="D43" s="53">
        <f>IF(FEB_26!A43="","",FEB_26!F43)</f>
        <v>190</v>
      </c>
      <c r="E43" s="61"/>
      <c r="F43" s="53">
        <f t="shared" si="0"/>
        <v>190</v>
      </c>
      <c r="G43" s="61"/>
      <c r="H43" s="61"/>
      <c r="I43" s="53">
        <f t="shared" si="1"/>
        <v>0</v>
      </c>
      <c r="J43" s="53" t="str">
        <f t="shared" si="2"/>
        <v/>
      </c>
      <c r="K43" s="53">
        <f t="shared" si="3"/>
        <v>0</v>
      </c>
      <c r="L43" s="53">
        <f t="shared" si="4"/>
        <v>95000</v>
      </c>
      <c r="M43" s="64">
        <f>IF(A43="",0,(IF(ISNUMBER(JAN_26!G43),JAN_26!G43,0)+IF(ISNUMBER(FEB_26!G43),FEB_26!G43,0)+IF(ISNUMBER(MAR_26!G43),MAR_26!G43,0))/3)</f>
        <v>9.3333333333333339</v>
      </c>
      <c r="N43" s="64">
        <f t="shared" si="5"/>
        <v>4.666666666666667</v>
      </c>
      <c r="O43" s="64">
        <f t="shared" si="6"/>
        <v>28</v>
      </c>
      <c r="P43" s="64">
        <f t="shared" si="7"/>
        <v>9.3333333333333339</v>
      </c>
      <c r="Q43" s="65">
        <f t="shared" si="8"/>
        <v>20.399999999999999</v>
      </c>
      <c r="R43" s="66" t="str">
        <f t="shared" si="9"/>
        <v>OVERSTOCK</v>
      </c>
      <c r="S43" s="66" t="str">
        <f t="shared" si="10"/>
        <v>N/A</v>
      </c>
      <c r="T43" s="60"/>
    </row>
    <row r="44" spans="1:20" ht="16.5" customHeight="1" x14ac:dyDescent="0.35">
      <c r="A44" s="72" t="str">
        <f>IF(JAN_26!A44="","",JAN_26!A44)</f>
        <v>Benzyl Beziode lotion</v>
      </c>
      <c r="B44" s="72" t="str">
        <f>IF(JAN_26!B44="","",JAN_26!B44)</f>
        <v>box</v>
      </c>
      <c r="C44" s="55">
        <f>IF(JAN_26!C44="","",JAN_26!C44)</f>
        <v>1000</v>
      </c>
      <c r="D44" s="55">
        <f>IF(FEB_26!A44="","",FEB_26!F44)</f>
        <v>10</v>
      </c>
      <c r="E44" s="61"/>
      <c r="F44" s="55">
        <f t="shared" si="0"/>
        <v>10</v>
      </c>
      <c r="G44" s="61"/>
      <c r="H44" s="61"/>
      <c r="I44" s="55">
        <f t="shared" si="1"/>
        <v>0</v>
      </c>
      <c r="J44" s="55" t="str">
        <f t="shared" si="2"/>
        <v/>
      </c>
      <c r="K44" s="55">
        <f t="shared" si="3"/>
        <v>0</v>
      </c>
      <c r="L44" s="55">
        <f t="shared" si="4"/>
        <v>10000</v>
      </c>
      <c r="M44" s="67">
        <f>IF(A44="",0,(IF(ISNUMBER(JAN_26!G44),JAN_26!G44,0)+IF(ISNUMBER(FEB_26!G44),FEB_26!G44,0)+IF(ISNUMBER(MAR_26!G44),MAR_26!G44,0))/3)</f>
        <v>0</v>
      </c>
      <c r="N44" s="67">
        <f t="shared" si="5"/>
        <v>0</v>
      </c>
      <c r="O44" s="67">
        <f t="shared" si="6"/>
        <v>0</v>
      </c>
      <c r="P44" s="67">
        <f t="shared" si="7"/>
        <v>0</v>
      </c>
      <c r="Q44" s="68" t="str">
        <f t="shared" si="8"/>
        <v/>
      </c>
      <c r="R44" s="69" t="str">
        <f t="shared" si="9"/>
        <v>OVERSTOCK</v>
      </c>
      <c r="S44" s="69" t="str">
        <f t="shared" si="10"/>
        <v>N/A</v>
      </c>
      <c r="T44" s="60"/>
    </row>
    <row r="45" spans="1:20" ht="16.5" customHeight="1" x14ac:dyDescent="0.35">
      <c r="A45" s="71" t="str">
        <f>IF(JAN_26!A45="","",JAN_26!A45)</f>
        <v>Bisoprolol</v>
      </c>
      <c r="B45" s="71" t="str">
        <f>IF(JAN_26!B45="","",JAN_26!B45)</f>
        <v>tab</v>
      </c>
      <c r="C45" s="53">
        <f>IF(JAN_26!C45="","",JAN_26!C45)</f>
        <v>25</v>
      </c>
      <c r="D45" s="53">
        <f>IF(FEB_26!A45="","",FEB_26!F45)</f>
        <v>0</v>
      </c>
      <c r="E45" s="61"/>
      <c r="F45" s="53">
        <f t="shared" si="0"/>
        <v>0</v>
      </c>
      <c r="G45" s="61"/>
      <c r="H45" s="61"/>
      <c r="I45" s="53">
        <f t="shared" si="1"/>
        <v>0</v>
      </c>
      <c r="J45" s="53" t="str">
        <f t="shared" si="2"/>
        <v/>
      </c>
      <c r="K45" s="53">
        <f t="shared" si="3"/>
        <v>0</v>
      </c>
      <c r="L45" s="53">
        <f t="shared" si="4"/>
        <v>0</v>
      </c>
      <c r="M45" s="64">
        <f>IF(A45="",0,(IF(ISNUMBER(JAN_26!G45),JAN_26!G45,0)+IF(ISNUMBER(FEB_26!G45),FEB_26!G45,0)+IF(ISNUMBER(MAR_26!G45),MAR_26!G45,0))/3)</f>
        <v>0</v>
      </c>
      <c r="N45" s="64">
        <f t="shared" si="5"/>
        <v>0</v>
      </c>
      <c r="O45" s="64">
        <f t="shared" si="6"/>
        <v>0</v>
      </c>
      <c r="P45" s="64">
        <f t="shared" si="7"/>
        <v>0</v>
      </c>
      <c r="Q45" s="65" t="str">
        <f t="shared" si="8"/>
        <v/>
      </c>
      <c r="R45" s="66" t="str">
        <f t="shared" si="9"/>
        <v>STOCKOUT</v>
      </c>
      <c r="S45" s="66" t="str">
        <f t="shared" si="10"/>
        <v>N/A</v>
      </c>
      <c r="T45" s="60"/>
    </row>
    <row r="46" spans="1:20" ht="16.5" customHeight="1" x14ac:dyDescent="0.35">
      <c r="A46" s="72" t="str">
        <f>IF(JAN_26!A46="","",JAN_26!A46)</f>
        <v>Blood bag 250ml</v>
      </c>
      <c r="B46" s="72" t="str">
        <f>IF(JAN_26!B46="","",JAN_26!B46)</f>
        <v>piece</v>
      </c>
      <c r="C46" s="55" t="str">
        <f>IF(JAN_26!C46="","",JAN_26!C46)</f>
        <v/>
      </c>
      <c r="D46" s="55">
        <f>IF(FEB_26!A46="","",FEB_26!F46)</f>
        <v>30</v>
      </c>
      <c r="E46" s="61"/>
      <c r="F46" s="55">
        <f t="shared" si="0"/>
        <v>30</v>
      </c>
      <c r="G46" s="61"/>
      <c r="H46" s="61"/>
      <c r="I46" s="55">
        <f t="shared" si="1"/>
        <v>0</v>
      </c>
      <c r="J46" s="55" t="str">
        <f t="shared" si="2"/>
        <v/>
      </c>
      <c r="K46" s="55">
        <f t="shared" si="3"/>
        <v>0</v>
      </c>
      <c r="L46" s="55">
        <f t="shared" si="4"/>
        <v>0</v>
      </c>
      <c r="M46" s="67">
        <f>IF(A46="",0,(IF(ISNUMBER(JAN_26!G46),JAN_26!G46,0)+IF(ISNUMBER(FEB_26!G46),FEB_26!G46,0)+IF(ISNUMBER(MAR_26!G46),MAR_26!G46,0))/3)</f>
        <v>0</v>
      </c>
      <c r="N46" s="67">
        <f t="shared" si="5"/>
        <v>0</v>
      </c>
      <c r="O46" s="67">
        <f t="shared" si="6"/>
        <v>0</v>
      </c>
      <c r="P46" s="67">
        <f t="shared" si="7"/>
        <v>0</v>
      </c>
      <c r="Q46" s="68" t="str">
        <f t="shared" si="8"/>
        <v/>
      </c>
      <c r="R46" s="69" t="str">
        <f t="shared" si="9"/>
        <v>OVERSTOCK</v>
      </c>
      <c r="S46" s="69" t="str">
        <f t="shared" si="10"/>
        <v>N/A</v>
      </c>
      <c r="T46" s="60"/>
    </row>
    <row r="47" spans="1:20" ht="16.5" customHeight="1" x14ac:dyDescent="0.35">
      <c r="A47" s="71" t="str">
        <f>IF(JAN_26!A47="","",JAN_26!A47)</f>
        <v>Blood bag 450ml</v>
      </c>
      <c r="B47" s="71" t="str">
        <f>IF(JAN_26!B47="","",JAN_26!B47)</f>
        <v>piece</v>
      </c>
      <c r="C47" s="53" t="str">
        <f>IF(JAN_26!C47="","",JAN_26!C47)</f>
        <v/>
      </c>
      <c r="D47" s="53">
        <f>IF(FEB_26!A47="","",FEB_26!F47)</f>
        <v>25</v>
      </c>
      <c r="E47" s="61"/>
      <c r="F47" s="53">
        <f t="shared" si="0"/>
        <v>25</v>
      </c>
      <c r="G47" s="61"/>
      <c r="H47" s="61"/>
      <c r="I47" s="53">
        <f t="shared" si="1"/>
        <v>0</v>
      </c>
      <c r="J47" s="53" t="str">
        <f t="shared" si="2"/>
        <v/>
      </c>
      <c r="K47" s="53">
        <f t="shared" si="3"/>
        <v>0</v>
      </c>
      <c r="L47" s="53">
        <f t="shared" si="4"/>
        <v>0</v>
      </c>
      <c r="M47" s="64">
        <f>IF(A47="",0,(IF(ISNUMBER(JAN_26!G47),JAN_26!G47,0)+IF(ISNUMBER(FEB_26!G47),FEB_26!G47,0)+IF(ISNUMBER(MAR_26!G47),MAR_26!G47,0))/3)</f>
        <v>0</v>
      </c>
      <c r="N47" s="64">
        <f t="shared" si="5"/>
        <v>0</v>
      </c>
      <c r="O47" s="64">
        <f t="shared" si="6"/>
        <v>0</v>
      </c>
      <c r="P47" s="64">
        <f t="shared" si="7"/>
        <v>0</v>
      </c>
      <c r="Q47" s="65" t="str">
        <f t="shared" si="8"/>
        <v/>
      </c>
      <c r="R47" s="66" t="str">
        <f t="shared" si="9"/>
        <v>OVERSTOCK</v>
      </c>
      <c r="S47" s="66" t="str">
        <f t="shared" si="10"/>
        <v>N/A</v>
      </c>
      <c r="T47" s="60"/>
    </row>
    <row r="48" spans="1:20" ht="16.5" customHeight="1" x14ac:dyDescent="0.35">
      <c r="A48" s="72" t="str">
        <f>IF(JAN_26!A48="","",JAN_26!A48)</f>
        <v>Blood transfusion set</v>
      </c>
      <c r="B48" s="72" t="str">
        <f>IF(JAN_26!B48="","",JAN_26!B48)</f>
        <v>set</v>
      </c>
      <c r="C48" s="55" t="str">
        <f>IF(JAN_26!C48="","",JAN_26!C48)</f>
        <v/>
      </c>
      <c r="D48" s="55">
        <f>IF(FEB_26!A48="","",FEB_26!F48)</f>
        <v>80</v>
      </c>
      <c r="E48" s="61"/>
      <c r="F48" s="55">
        <f t="shared" si="0"/>
        <v>80</v>
      </c>
      <c r="G48" s="61"/>
      <c r="H48" s="61"/>
      <c r="I48" s="55">
        <f t="shared" si="1"/>
        <v>0</v>
      </c>
      <c r="J48" s="55" t="str">
        <f t="shared" si="2"/>
        <v/>
      </c>
      <c r="K48" s="55">
        <f t="shared" si="3"/>
        <v>0</v>
      </c>
      <c r="L48" s="55">
        <f t="shared" si="4"/>
        <v>0</v>
      </c>
      <c r="M48" s="67">
        <f>IF(A48="",0,(IF(ISNUMBER(JAN_26!G48),JAN_26!G48,0)+IF(ISNUMBER(FEB_26!G48),FEB_26!G48,0)+IF(ISNUMBER(MAR_26!G48),MAR_26!G48,0))/3)</f>
        <v>0</v>
      </c>
      <c r="N48" s="67">
        <f t="shared" si="5"/>
        <v>0</v>
      </c>
      <c r="O48" s="67">
        <f t="shared" si="6"/>
        <v>0</v>
      </c>
      <c r="P48" s="67">
        <f t="shared" si="7"/>
        <v>0</v>
      </c>
      <c r="Q48" s="68" t="str">
        <f t="shared" si="8"/>
        <v/>
      </c>
      <c r="R48" s="69" t="str">
        <f t="shared" si="9"/>
        <v>OVERSTOCK</v>
      </c>
      <c r="S48" s="69" t="str">
        <f t="shared" si="10"/>
        <v>N/A</v>
      </c>
      <c r="T48" s="60"/>
    </row>
    <row r="49" spans="1:20" ht="16.5" customHeight="1" x14ac:dyDescent="0.35">
      <c r="A49" s="71" t="str">
        <f>IF(JAN_26!A49="","",JAN_26!A49)</f>
        <v>book</v>
      </c>
      <c r="B49" s="71" t="str">
        <f>IF(JAN_26!B49="","",JAN_26!B49)</f>
        <v>item</v>
      </c>
      <c r="C49" s="53">
        <f>IF(JAN_26!C49="","",JAN_26!C49)</f>
        <v>500</v>
      </c>
      <c r="D49" s="53">
        <f>IF(FEB_26!A49="","",FEB_26!F49)</f>
        <v>0</v>
      </c>
      <c r="E49" s="61"/>
      <c r="F49" s="53">
        <f t="shared" si="0"/>
        <v>0</v>
      </c>
      <c r="G49" s="61"/>
      <c r="H49" s="61"/>
      <c r="I49" s="53">
        <f t="shared" si="1"/>
        <v>0</v>
      </c>
      <c r="J49" s="53" t="str">
        <f t="shared" si="2"/>
        <v/>
      </c>
      <c r="K49" s="53">
        <f t="shared" si="3"/>
        <v>88</v>
      </c>
      <c r="L49" s="53">
        <f t="shared" si="4"/>
        <v>0</v>
      </c>
      <c r="M49" s="64">
        <f>IF(A49="",0,(IF(ISNUMBER(JAN_26!G49),JAN_26!G49,0)+IF(ISNUMBER(FEB_26!G49),FEB_26!G49,0)+IF(ISNUMBER(MAR_26!G49),MAR_26!G49,0))/3)</f>
        <v>29.333333333333332</v>
      </c>
      <c r="N49" s="64">
        <f t="shared" si="5"/>
        <v>14.666666666666666</v>
      </c>
      <c r="O49" s="64">
        <f t="shared" si="6"/>
        <v>88</v>
      </c>
      <c r="P49" s="64">
        <f t="shared" si="7"/>
        <v>29.333333333333332</v>
      </c>
      <c r="Q49" s="65" t="str">
        <f t="shared" si="8"/>
        <v/>
      </c>
      <c r="R49" s="66" t="str">
        <f t="shared" si="9"/>
        <v>STOCKOUT</v>
      </c>
      <c r="S49" s="66" t="str">
        <f t="shared" si="10"/>
        <v>N/A</v>
      </c>
      <c r="T49" s="60"/>
    </row>
    <row r="50" spans="1:20" ht="16.5" customHeight="1" x14ac:dyDescent="0.35">
      <c r="A50" s="72" t="str">
        <f>IF(JAN_26!A50="","",JAN_26!A50)</f>
        <v>bronquidiazana</v>
      </c>
      <c r="B50" s="72" t="str">
        <f>IF(JAN_26!B50="","",JAN_26!B50)</f>
        <v>bottle</v>
      </c>
      <c r="C50" s="55">
        <f>IF(JAN_26!C50="","",JAN_26!C50)</f>
        <v>3000</v>
      </c>
      <c r="D50" s="55">
        <f>IF(FEB_26!A50="","",FEB_26!F50)</f>
        <v>0</v>
      </c>
      <c r="E50" s="61"/>
      <c r="F50" s="55">
        <f t="shared" si="0"/>
        <v>0</v>
      </c>
      <c r="G50" s="61"/>
      <c r="H50" s="61"/>
      <c r="I50" s="55">
        <f t="shared" si="1"/>
        <v>0</v>
      </c>
      <c r="J50" s="55" t="str">
        <f t="shared" si="2"/>
        <v/>
      </c>
      <c r="K50" s="55">
        <f t="shared" si="3"/>
        <v>0</v>
      </c>
      <c r="L50" s="55">
        <f t="shared" si="4"/>
        <v>0</v>
      </c>
      <c r="M50" s="67">
        <f>IF(A50="",0,(IF(ISNUMBER(JAN_26!G50),JAN_26!G50,0)+IF(ISNUMBER(FEB_26!G50),FEB_26!G50,0)+IF(ISNUMBER(MAR_26!G50),MAR_26!G50,0))/3)</f>
        <v>0</v>
      </c>
      <c r="N50" s="67">
        <f t="shared" si="5"/>
        <v>0</v>
      </c>
      <c r="O50" s="67">
        <f t="shared" si="6"/>
        <v>0</v>
      </c>
      <c r="P50" s="67">
        <f t="shared" si="7"/>
        <v>0</v>
      </c>
      <c r="Q50" s="68" t="str">
        <f t="shared" si="8"/>
        <v/>
      </c>
      <c r="R50" s="69" t="str">
        <f t="shared" si="9"/>
        <v>STOCKOUT</v>
      </c>
      <c r="S50" s="69" t="str">
        <f t="shared" si="10"/>
        <v>N/A</v>
      </c>
      <c r="T50" s="60"/>
    </row>
    <row r="51" spans="1:20" ht="16.5" customHeight="1" x14ac:dyDescent="0.35">
      <c r="A51" s="71" t="str">
        <f>IF(JAN_26!A51="","",JAN_26!A51)</f>
        <v>butterfly needle</v>
      </c>
      <c r="B51" s="71" t="str">
        <f>IF(JAN_26!B51="","",JAN_26!B51)</f>
        <v>item</v>
      </c>
      <c r="C51" s="53">
        <f>IF(JAN_26!C51="","",JAN_26!C51)</f>
        <v>100</v>
      </c>
      <c r="D51" s="53">
        <f>IF(FEB_26!A51="","",FEB_26!F51)</f>
        <v>135</v>
      </c>
      <c r="E51" s="61"/>
      <c r="F51" s="53">
        <f t="shared" si="0"/>
        <v>135</v>
      </c>
      <c r="G51" s="61"/>
      <c r="H51" s="61"/>
      <c r="I51" s="53">
        <f t="shared" si="1"/>
        <v>0</v>
      </c>
      <c r="J51" s="53" t="str">
        <f t="shared" si="2"/>
        <v/>
      </c>
      <c r="K51" s="53">
        <f t="shared" si="3"/>
        <v>0</v>
      </c>
      <c r="L51" s="53">
        <f t="shared" si="4"/>
        <v>13500</v>
      </c>
      <c r="M51" s="64">
        <f>IF(A51="",0,(IF(ISNUMBER(JAN_26!G51),JAN_26!G51,0)+IF(ISNUMBER(FEB_26!G51),FEB_26!G51,0)+IF(ISNUMBER(MAR_26!G51),MAR_26!G51,0))/3)</f>
        <v>0</v>
      </c>
      <c r="N51" s="64">
        <f t="shared" si="5"/>
        <v>0</v>
      </c>
      <c r="O51" s="64">
        <f t="shared" si="6"/>
        <v>0</v>
      </c>
      <c r="P51" s="64">
        <f t="shared" si="7"/>
        <v>0</v>
      </c>
      <c r="Q51" s="65" t="str">
        <f t="shared" si="8"/>
        <v/>
      </c>
      <c r="R51" s="66" t="str">
        <f t="shared" si="9"/>
        <v>OVERSTOCK</v>
      </c>
      <c r="S51" s="66" t="str">
        <f t="shared" si="10"/>
        <v>N/A</v>
      </c>
      <c r="T51" s="60"/>
    </row>
    <row r="52" spans="1:20" ht="16.5" customHeight="1" x14ac:dyDescent="0.35">
      <c r="A52" s="72" t="str">
        <f>IF(JAN_26!A52="","",JAN_26!A52)</f>
        <v>Calcium + vit D3  tablets</v>
      </c>
      <c r="B52" s="72" t="str">
        <f>IF(JAN_26!B52="","",JAN_26!B52)</f>
        <v>tablet</v>
      </c>
      <c r="C52" s="55">
        <f>IF(JAN_26!C52="","",JAN_26!C52)</f>
        <v>130</v>
      </c>
      <c r="D52" s="55">
        <f>IF(FEB_26!A52="","",FEB_26!F52)</f>
        <v>0</v>
      </c>
      <c r="E52" s="61"/>
      <c r="F52" s="55">
        <f t="shared" si="0"/>
        <v>0</v>
      </c>
      <c r="G52" s="61"/>
      <c r="H52" s="61"/>
      <c r="I52" s="55">
        <f t="shared" si="1"/>
        <v>0</v>
      </c>
      <c r="J52" s="55" t="str">
        <f t="shared" si="2"/>
        <v/>
      </c>
      <c r="K52" s="55">
        <f t="shared" si="3"/>
        <v>0</v>
      </c>
      <c r="L52" s="55">
        <f t="shared" si="4"/>
        <v>0</v>
      </c>
      <c r="M52" s="67">
        <f>IF(A52="",0,(IF(ISNUMBER(JAN_26!G52),JAN_26!G52,0)+IF(ISNUMBER(FEB_26!G52),FEB_26!G52,0)+IF(ISNUMBER(MAR_26!G52),MAR_26!G52,0))/3)</f>
        <v>0</v>
      </c>
      <c r="N52" s="67">
        <f t="shared" si="5"/>
        <v>0</v>
      </c>
      <c r="O52" s="67">
        <f t="shared" si="6"/>
        <v>0</v>
      </c>
      <c r="P52" s="67">
        <f t="shared" si="7"/>
        <v>0</v>
      </c>
      <c r="Q52" s="68" t="str">
        <f t="shared" si="8"/>
        <v/>
      </c>
      <c r="R52" s="69" t="str">
        <f t="shared" si="9"/>
        <v>STOCKOUT</v>
      </c>
      <c r="S52" s="69" t="str">
        <f t="shared" si="10"/>
        <v>N/A</v>
      </c>
      <c r="T52" s="60"/>
    </row>
    <row r="53" spans="1:20" ht="16.5" customHeight="1" x14ac:dyDescent="0.35">
      <c r="A53" s="71" t="str">
        <f>IF(JAN_26!A53="","",JAN_26!A53)</f>
        <v>calcium 300mg</v>
      </c>
      <c r="B53" s="71" t="str">
        <f>IF(JAN_26!B53="","",JAN_26!B53)</f>
        <v>tablet</v>
      </c>
      <c r="C53" s="53">
        <f>IF(JAN_26!C53="","",JAN_26!C53)</f>
        <v>25</v>
      </c>
      <c r="D53" s="53">
        <f>IF(FEB_26!A53="","",FEB_26!F53)</f>
        <v>0</v>
      </c>
      <c r="E53" s="61"/>
      <c r="F53" s="53">
        <f t="shared" si="0"/>
        <v>0</v>
      </c>
      <c r="G53" s="61"/>
      <c r="H53" s="61"/>
      <c r="I53" s="53">
        <f t="shared" si="1"/>
        <v>0</v>
      </c>
      <c r="J53" s="53" t="str">
        <f t="shared" si="2"/>
        <v/>
      </c>
      <c r="K53" s="53">
        <f t="shared" si="3"/>
        <v>0</v>
      </c>
      <c r="L53" s="53">
        <f t="shared" si="4"/>
        <v>0</v>
      </c>
      <c r="M53" s="64">
        <f>IF(A53="",0,(IF(ISNUMBER(JAN_26!G53),JAN_26!G53,0)+IF(ISNUMBER(FEB_26!G53),FEB_26!G53,0)+IF(ISNUMBER(MAR_26!G53),MAR_26!G53,0))/3)</f>
        <v>0</v>
      </c>
      <c r="N53" s="64">
        <f t="shared" si="5"/>
        <v>0</v>
      </c>
      <c r="O53" s="64">
        <f t="shared" si="6"/>
        <v>0</v>
      </c>
      <c r="P53" s="64">
        <f t="shared" si="7"/>
        <v>0</v>
      </c>
      <c r="Q53" s="65" t="str">
        <f t="shared" si="8"/>
        <v/>
      </c>
      <c r="R53" s="66" t="str">
        <f t="shared" si="9"/>
        <v>STOCKOUT</v>
      </c>
      <c r="S53" s="66" t="str">
        <f t="shared" si="10"/>
        <v>N/A</v>
      </c>
      <c r="T53" s="60"/>
    </row>
    <row r="54" spans="1:20" ht="16.5" customHeight="1" x14ac:dyDescent="0.35">
      <c r="A54" s="72" t="str">
        <f>IF(JAN_26!A54="","",JAN_26!A54)</f>
        <v>Cannulers</v>
      </c>
      <c r="B54" s="72" t="str">
        <f>IF(JAN_26!B54="","",JAN_26!B54)</f>
        <v>Item</v>
      </c>
      <c r="C54" s="55">
        <f>IF(JAN_26!C54="","",JAN_26!C54)</f>
        <v>500</v>
      </c>
      <c r="D54" s="55">
        <f>IF(FEB_26!A54="","",FEB_26!F54)</f>
        <v>42</v>
      </c>
      <c r="E54" s="61"/>
      <c r="F54" s="55">
        <f t="shared" si="0"/>
        <v>42</v>
      </c>
      <c r="G54" s="61"/>
      <c r="H54" s="61"/>
      <c r="I54" s="55">
        <f t="shared" si="1"/>
        <v>0</v>
      </c>
      <c r="J54" s="55" t="str">
        <f t="shared" si="2"/>
        <v/>
      </c>
      <c r="K54" s="55">
        <f t="shared" si="3"/>
        <v>0</v>
      </c>
      <c r="L54" s="55">
        <f t="shared" si="4"/>
        <v>21000</v>
      </c>
      <c r="M54" s="67">
        <f>IF(A54="",0,(IF(ISNUMBER(JAN_26!G54),JAN_26!G54,0)+IF(ISNUMBER(FEB_26!G54),FEB_26!G54,0)+IF(ISNUMBER(MAR_26!G54),MAR_26!G54,0))/3)</f>
        <v>9.3333333333333339</v>
      </c>
      <c r="N54" s="67">
        <f t="shared" si="5"/>
        <v>4.666666666666667</v>
      </c>
      <c r="O54" s="67">
        <f t="shared" si="6"/>
        <v>28</v>
      </c>
      <c r="P54" s="67">
        <f t="shared" si="7"/>
        <v>9.3333333333333339</v>
      </c>
      <c r="Q54" s="68">
        <f t="shared" si="8"/>
        <v>4.5</v>
      </c>
      <c r="R54" s="69" t="str">
        <f t="shared" si="9"/>
        <v>OVERSTOCK</v>
      </c>
      <c r="S54" s="69" t="str">
        <f t="shared" si="10"/>
        <v>N/A</v>
      </c>
      <c r="T54" s="60"/>
    </row>
    <row r="55" spans="1:20" ht="16.5" customHeight="1" x14ac:dyDescent="0.35">
      <c r="A55" s="71" t="str">
        <f>IF(JAN_26!A55="","",JAN_26!A55)</f>
        <v>Captopril</v>
      </c>
      <c r="B55" s="71" t="str">
        <f>IF(JAN_26!B55="","",JAN_26!B55)</f>
        <v>tablet</v>
      </c>
      <c r="C55" s="53">
        <f>IF(JAN_26!C55="","",JAN_26!C55)</f>
        <v>25</v>
      </c>
      <c r="D55" s="53">
        <f>IF(FEB_26!A55="","",FEB_26!F55)</f>
        <v>0</v>
      </c>
      <c r="E55" s="61"/>
      <c r="F55" s="53">
        <f t="shared" si="0"/>
        <v>0</v>
      </c>
      <c r="G55" s="61"/>
      <c r="H55" s="61"/>
      <c r="I55" s="53">
        <f t="shared" si="1"/>
        <v>0</v>
      </c>
      <c r="J55" s="53" t="str">
        <f t="shared" si="2"/>
        <v/>
      </c>
      <c r="K55" s="53">
        <f t="shared" si="3"/>
        <v>0</v>
      </c>
      <c r="L55" s="53">
        <f t="shared" si="4"/>
        <v>0</v>
      </c>
      <c r="M55" s="64">
        <f>IF(A55="",0,(IF(ISNUMBER(JAN_26!G55),JAN_26!G55,0)+IF(ISNUMBER(FEB_26!G55),FEB_26!G55,0)+IF(ISNUMBER(MAR_26!G55),MAR_26!G55,0))/3)</f>
        <v>0</v>
      </c>
      <c r="N55" s="64">
        <f t="shared" si="5"/>
        <v>0</v>
      </c>
      <c r="O55" s="64">
        <f t="shared" si="6"/>
        <v>0</v>
      </c>
      <c r="P55" s="64">
        <f t="shared" si="7"/>
        <v>0</v>
      </c>
      <c r="Q55" s="65" t="str">
        <f t="shared" si="8"/>
        <v/>
      </c>
      <c r="R55" s="66" t="str">
        <f t="shared" si="9"/>
        <v>STOCKOUT</v>
      </c>
      <c r="S55" s="66" t="str">
        <f t="shared" si="10"/>
        <v>N/A</v>
      </c>
      <c r="T55" s="60"/>
    </row>
    <row r="56" spans="1:20" ht="16.5" customHeight="1" x14ac:dyDescent="0.35">
      <c r="A56" s="72" t="str">
        <f>IF(JAN_26!A56="","",JAN_26!A56)</f>
        <v>Carbocystein syrup 2%</v>
      </c>
      <c r="B56" s="72" t="str">
        <f>IF(JAN_26!B56="","",JAN_26!B56)</f>
        <v>bottle</v>
      </c>
      <c r="C56" s="55">
        <f>IF(JAN_26!C56="","",JAN_26!C56)</f>
        <v>1000</v>
      </c>
      <c r="D56" s="55">
        <f>IF(FEB_26!A56="","",FEB_26!F56)</f>
        <v>0</v>
      </c>
      <c r="E56" s="61"/>
      <c r="F56" s="55">
        <f t="shared" si="0"/>
        <v>0</v>
      </c>
      <c r="G56" s="61"/>
      <c r="H56" s="61"/>
      <c r="I56" s="55">
        <f t="shared" si="1"/>
        <v>0</v>
      </c>
      <c r="J56" s="55" t="str">
        <f t="shared" si="2"/>
        <v/>
      </c>
      <c r="K56" s="55">
        <f t="shared" si="3"/>
        <v>0</v>
      </c>
      <c r="L56" s="55">
        <f t="shared" si="4"/>
        <v>0</v>
      </c>
      <c r="M56" s="67">
        <f>IF(A56="",0,(IF(ISNUMBER(JAN_26!G56),JAN_26!G56,0)+IF(ISNUMBER(FEB_26!G56),FEB_26!G56,0)+IF(ISNUMBER(MAR_26!G56),MAR_26!G56,0))/3)</f>
        <v>0</v>
      </c>
      <c r="N56" s="67">
        <f t="shared" si="5"/>
        <v>0</v>
      </c>
      <c r="O56" s="67">
        <f t="shared" si="6"/>
        <v>0</v>
      </c>
      <c r="P56" s="67">
        <f t="shared" si="7"/>
        <v>0</v>
      </c>
      <c r="Q56" s="68" t="str">
        <f t="shared" si="8"/>
        <v/>
      </c>
      <c r="R56" s="69" t="str">
        <f t="shared" si="9"/>
        <v>STOCKOUT</v>
      </c>
      <c r="S56" s="69" t="str">
        <f t="shared" si="10"/>
        <v>N/A</v>
      </c>
      <c r="T56" s="60"/>
    </row>
    <row r="57" spans="1:20" ht="16.5" customHeight="1" x14ac:dyDescent="0.35">
      <c r="A57" s="71" t="str">
        <f>IF(JAN_26!A57="","",JAN_26!A57)</f>
        <v>Carbocystein syrup 5 %</v>
      </c>
      <c r="B57" s="71" t="str">
        <f>IF(JAN_26!B57="","",JAN_26!B57)</f>
        <v>bottle</v>
      </c>
      <c r="C57" s="53">
        <f>IF(JAN_26!C57="","",JAN_26!C57)</f>
        <v>1300</v>
      </c>
      <c r="D57" s="53">
        <f>IF(FEB_26!A57="","",FEB_26!F57)</f>
        <v>0</v>
      </c>
      <c r="E57" s="61"/>
      <c r="F57" s="53">
        <f t="shared" si="0"/>
        <v>0</v>
      </c>
      <c r="G57" s="61"/>
      <c r="H57" s="61"/>
      <c r="I57" s="53">
        <f t="shared" si="1"/>
        <v>0</v>
      </c>
      <c r="J57" s="53" t="str">
        <f t="shared" si="2"/>
        <v/>
      </c>
      <c r="K57" s="53">
        <f t="shared" si="3"/>
        <v>0</v>
      </c>
      <c r="L57" s="53">
        <f t="shared" si="4"/>
        <v>0</v>
      </c>
      <c r="M57" s="64">
        <f>IF(A57="",0,(IF(ISNUMBER(JAN_26!G57),JAN_26!G57,0)+IF(ISNUMBER(FEB_26!G57),FEB_26!G57,0)+IF(ISNUMBER(MAR_26!G57),MAR_26!G57,0))/3)</f>
        <v>0</v>
      </c>
      <c r="N57" s="64">
        <f t="shared" si="5"/>
        <v>0</v>
      </c>
      <c r="O57" s="64">
        <f t="shared" si="6"/>
        <v>0</v>
      </c>
      <c r="P57" s="64">
        <f t="shared" si="7"/>
        <v>0</v>
      </c>
      <c r="Q57" s="65" t="str">
        <f t="shared" si="8"/>
        <v/>
      </c>
      <c r="R57" s="66" t="str">
        <f t="shared" si="9"/>
        <v>STOCKOUT</v>
      </c>
      <c r="S57" s="66" t="str">
        <f t="shared" si="10"/>
        <v>N/A</v>
      </c>
      <c r="T57" s="60"/>
    </row>
    <row r="58" spans="1:20" ht="16.5" customHeight="1" x14ac:dyDescent="0.35">
      <c r="A58" s="72" t="str">
        <f>IF(JAN_26!A58="","",JAN_26!A58)</f>
        <v>Catheter</v>
      </c>
      <c r="B58" s="72" t="str">
        <f>IF(JAN_26!B58="","",JAN_26!B58)</f>
        <v>item</v>
      </c>
      <c r="C58" s="55">
        <f>IF(JAN_26!C58="","",JAN_26!C58)</f>
        <v>1500</v>
      </c>
      <c r="D58" s="55">
        <f>IF(FEB_26!A58="","",FEB_26!F58)</f>
        <v>0</v>
      </c>
      <c r="E58" s="61"/>
      <c r="F58" s="55">
        <f t="shared" si="0"/>
        <v>0</v>
      </c>
      <c r="G58" s="61"/>
      <c r="H58" s="61"/>
      <c r="I58" s="55">
        <f t="shared" si="1"/>
        <v>0</v>
      </c>
      <c r="J58" s="55" t="str">
        <f t="shared" si="2"/>
        <v/>
      </c>
      <c r="K58" s="55">
        <f t="shared" si="3"/>
        <v>0</v>
      </c>
      <c r="L58" s="55">
        <f t="shared" si="4"/>
        <v>0</v>
      </c>
      <c r="M58" s="67">
        <f>IF(A58="",0,(IF(ISNUMBER(JAN_26!G58),JAN_26!G58,0)+IF(ISNUMBER(FEB_26!G58),FEB_26!G58,0)+IF(ISNUMBER(MAR_26!G58),MAR_26!G58,0))/3)</f>
        <v>0</v>
      </c>
      <c r="N58" s="67">
        <f t="shared" si="5"/>
        <v>0</v>
      </c>
      <c r="O58" s="67">
        <f t="shared" si="6"/>
        <v>0</v>
      </c>
      <c r="P58" s="67">
        <f t="shared" si="7"/>
        <v>0</v>
      </c>
      <c r="Q58" s="68" t="str">
        <f t="shared" si="8"/>
        <v/>
      </c>
      <c r="R58" s="69" t="str">
        <f t="shared" si="9"/>
        <v>STOCKOUT</v>
      </c>
      <c r="S58" s="69" t="str">
        <f t="shared" si="10"/>
        <v>N/A</v>
      </c>
      <c r="T58" s="60"/>
    </row>
    <row r="59" spans="1:20" ht="16.5" customHeight="1" x14ac:dyDescent="0.35">
      <c r="A59" s="71" t="str">
        <f>IF(JAN_26!A59="","",JAN_26!A59)</f>
        <v>cefazoline</v>
      </c>
      <c r="B59" s="71" t="str">
        <f>IF(JAN_26!B59="","",JAN_26!B59)</f>
        <v>amp</v>
      </c>
      <c r="C59" s="53">
        <f>IF(JAN_26!C59="","",JAN_26!C59)</f>
        <v>500</v>
      </c>
      <c r="D59" s="53">
        <f>IF(FEB_26!A59="","",FEB_26!F59)</f>
        <v>0</v>
      </c>
      <c r="E59" s="61"/>
      <c r="F59" s="53">
        <f t="shared" si="0"/>
        <v>0</v>
      </c>
      <c r="G59" s="61"/>
      <c r="H59" s="61"/>
      <c r="I59" s="53">
        <f t="shared" si="1"/>
        <v>0</v>
      </c>
      <c r="J59" s="53" t="str">
        <f t="shared" si="2"/>
        <v/>
      </c>
      <c r="K59" s="53">
        <f t="shared" si="3"/>
        <v>0</v>
      </c>
      <c r="L59" s="53">
        <f t="shared" si="4"/>
        <v>0</v>
      </c>
      <c r="M59" s="64">
        <f>IF(A59="",0,(IF(ISNUMBER(JAN_26!G59),JAN_26!G59,0)+IF(ISNUMBER(FEB_26!G59),FEB_26!G59,0)+IF(ISNUMBER(MAR_26!G59),MAR_26!G59,0))/3)</f>
        <v>0</v>
      </c>
      <c r="N59" s="64">
        <f t="shared" si="5"/>
        <v>0</v>
      </c>
      <c r="O59" s="64">
        <f t="shared" si="6"/>
        <v>0</v>
      </c>
      <c r="P59" s="64">
        <f t="shared" si="7"/>
        <v>0</v>
      </c>
      <c r="Q59" s="65" t="str">
        <f t="shared" si="8"/>
        <v/>
      </c>
      <c r="R59" s="66" t="str">
        <f t="shared" si="9"/>
        <v>STOCKOUT</v>
      </c>
      <c r="S59" s="66" t="str">
        <f t="shared" si="10"/>
        <v>N/A</v>
      </c>
      <c r="T59" s="60"/>
    </row>
    <row r="60" spans="1:20" ht="16.5" customHeight="1" x14ac:dyDescent="0.35">
      <c r="A60" s="72" t="str">
        <f>IF(JAN_26!A60="","",JAN_26!A60)</f>
        <v>cefixime sp</v>
      </c>
      <c r="B60" s="72" t="str">
        <f>IF(JAN_26!B60="","",JAN_26!B60)</f>
        <v>bottle</v>
      </c>
      <c r="C60" s="55">
        <f>IF(JAN_26!C60="","",JAN_26!C60)</f>
        <v>6000</v>
      </c>
      <c r="D60" s="55">
        <f>IF(FEB_26!A60="","",FEB_26!F60)</f>
        <v>0</v>
      </c>
      <c r="E60" s="61"/>
      <c r="F60" s="55">
        <f t="shared" si="0"/>
        <v>0</v>
      </c>
      <c r="G60" s="61"/>
      <c r="H60" s="61"/>
      <c r="I60" s="55">
        <f t="shared" si="1"/>
        <v>0</v>
      </c>
      <c r="J60" s="55" t="str">
        <f t="shared" si="2"/>
        <v/>
      </c>
      <c r="K60" s="55">
        <f t="shared" si="3"/>
        <v>0</v>
      </c>
      <c r="L60" s="55">
        <f t="shared" si="4"/>
        <v>0</v>
      </c>
      <c r="M60" s="67">
        <f>IF(A60="",0,(IF(ISNUMBER(JAN_26!G60),JAN_26!G60,0)+IF(ISNUMBER(FEB_26!G60),FEB_26!G60,0)+IF(ISNUMBER(MAR_26!G60),MAR_26!G60,0))/3)</f>
        <v>0</v>
      </c>
      <c r="N60" s="67">
        <f t="shared" si="5"/>
        <v>0</v>
      </c>
      <c r="O60" s="67">
        <f t="shared" si="6"/>
        <v>0</v>
      </c>
      <c r="P60" s="67">
        <f t="shared" si="7"/>
        <v>0</v>
      </c>
      <c r="Q60" s="68" t="str">
        <f t="shared" si="8"/>
        <v/>
      </c>
      <c r="R60" s="69" t="str">
        <f t="shared" si="9"/>
        <v>STOCKOUT</v>
      </c>
      <c r="S60" s="69" t="str">
        <f t="shared" si="10"/>
        <v>N/A</v>
      </c>
      <c r="T60" s="60"/>
    </row>
    <row r="61" spans="1:20" ht="16.5" customHeight="1" x14ac:dyDescent="0.35">
      <c r="A61" s="71" t="str">
        <f>IF(JAN_26!A61="","",JAN_26!A61)</f>
        <v>Cefixime tabs</v>
      </c>
      <c r="B61" s="71" t="str">
        <f>IF(JAN_26!B61="","",JAN_26!B61)</f>
        <v>tablet</v>
      </c>
      <c r="C61" s="53">
        <f>IF(JAN_26!C61="","",JAN_26!C61)</f>
        <v>600</v>
      </c>
      <c r="D61" s="53">
        <f>IF(FEB_26!A61="","",FEB_26!F61)</f>
        <v>0</v>
      </c>
      <c r="E61" s="61"/>
      <c r="F61" s="53">
        <f t="shared" si="0"/>
        <v>0</v>
      </c>
      <c r="G61" s="61"/>
      <c r="H61" s="61"/>
      <c r="I61" s="53">
        <f t="shared" si="1"/>
        <v>0</v>
      </c>
      <c r="J61" s="53" t="str">
        <f t="shared" si="2"/>
        <v/>
      </c>
      <c r="K61" s="53">
        <f t="shared" si="3"/>
        <v>0</v>
      </c>
      <c r="L61" s="53">
        <f t="shared" si="4"/>
        <v>0</v>
      </c>
      <c r="M61" s="64">
        <f>IF(A61="",0,(IF(ISNUMBER(JAN_26!G61),JAN_26!G61,0)+IF(ISNUMBER(FEB_26!G61),FEB_26!G61,0)+IF(ISNUMBER(MAR_26!G61),MAR_26!G61,0))/3)</f>
        <v>0</v>
      </c>
      <c r="N61" s="64">
        <f t="shared" si="5"/>
        <v>0</v>
      </c>
      <c r="O61" s="64">
        <f t="shared" si="6"/>
        <v>0</v>
      </c>
      <c r="P61" s="64">
        <f t="shared" si="7"/>
        <v>0</v>
      </c>
      <c r="Q61" s="65" t="str">
        <f t="shared" si="8"/>
        <v/>
      </c>
      <c r="R61" s="66" t="str">
        <f t="shared" si="9"/>
        <v>STOCKOUT</v>
      </c>
      <c r="S61" s="66" t="str">
        <f t="shared" si="10"/>
        <v>N/A</v>
      </c>
      <c r="T61" s="60"/>
    </row>
    <row r="62" spans="1:20" ht="16.5" customHeight="1" x14ac:dyDescent="0.35">
      <c r="A62" s="72" t="str">
        <f>IF(JAN_26!A62="","",JAN_26!A62)</f>
        <v>Ceftriaxone inj</v>
      </c>
      <c r="B62" s="72" t="str">
        <f>IF(JAN_26!B62="","",JAN_26!B62)</f>
        <v>vial</v>
      </c>
      <c r="C62" s="55">
        <f>IF(JAN_26!C62="","",JAN_26!C62)</f>
        <v>600</v>
      </c>
      <c r="D62" s="55">
        <f>IF(FEB_26!A62="","",FEB_26!F62)</f>
        <v>151</v>
      </c>
      <c r="E62" s="61"/>
      <c r="F62" s="55">
        <f t="shared" si="0"/>
        <v>151</v>
      </c>
      <c r="G62" s="61"/>
      <c r="H62" s="61"/>
      <c r="I62" s="55">
        <f t="shared" si="1"/>
        <v>0</v>
      </c>
      <c r="J62" s="55" t="str">
        <f t="shared" si="2"/>
        <v/>
      </c>
      <c r="K62" s="55">
        <f t="shared" si="3"/>
        <v>0</v>
      </c>
      <c r="L62" s="55">
        <f t="shared" si="4"/>
        <v>90600</v>
      </c>
      <c r="M62" s="67">
        <f>IF(A62="",0,(IF(ISNUMBER(JAN_26!G62),JAN_26!G62,0)+IF(ISNUMBER(FEB_26!G62),FEB_26!G62,0)+IF(ISNUMBER(MAR_26!G62),MAR_26!G62,0))/3)</f>
        <v>49.666666666666664</v>
      </c>
      <c r="N62" s="67">
        <f t="shared" si="5"/>
        <v>24.833333333333332</v>
      </c>
      <c r="O62" s="67">
        <f t="shared" si="6"/>
        <v>149</v>
      </c>
      <c r="P62" s="67">
        <f t="shared" si="7"/>
        <v>49.666666666666664</v>
      </c>
      <c r="Q62" s="68">
        <f t="shared" si="8"/>
        <v>3</v>
      </c>
      <c r="R62" s="69" t="str">
        <f t="shared" si="9"/>
        <v>OVERSTOCK</v>
      </c>
      <c r="S62" s="69" t="str">
        <f t="shared" si="10"/>
        <v>N/A</v>
      </c>
      <c r="T62" s="60"/>
    </row>
    <row r="63" spans="1:20" ht="16.5" customHeight="1" x14ac:dyDescent="0.35">
      <c r="A63" s="71" t="str">
        <f>IF(JAN_26!A63="","",JAN_26!A63)</f>
        <v>Chlorpheniramine tablets</v>
      </c>
      <c r="B63" s="71" t="str">
        <f>IF(JAN_26!B63="","",JAN_26!B63)</f>
        <v>tablet</v>
      </c>
      <c r="C63" s="53">
        <f>IF(JAN_26!C63="","",JAN_26!C63)</f>
        <v>15</v>
      </c>
      <c r="D63" s="53">
        <f>IF(FEB_26!A63="","",FEB_26!F63)</f>
        <v>1330</v>
      </c>
      <c r="E63" s="61"/>
      <c r="F63" s="53">
        <f t="shared" si="0"/>
        <v>1330</v>
      </c>
      <c r="G63" s="61"/>
      <c r="H63" s="61"/>
      <c r="I63" s="53">
        <f t="shared" si="1"/>
        <v>0</v>
      </c>
      <c r="J63" s="53" t="str">
        <f t="shared" si="2"/>
        <v/>
      </c>
      <c r="K63" s="53">
        <f t="shared" si="3"/>
        <v>0</v>
      </c>
      <c r="L63" s="53">
        <f t="shared" si="4"/>
        <v>19950</v>
      </c>
      <c r="M63" s="64">
        <f>IF(A63="",0,(IF(ISNUMBER(JAN_26!G63),JAN_26!G63,0)+IF(ISNUMBER(FEB_26!G63),FEB_26!G63,0)+IF(ISNUMBER(MAR_26!G63),MAR_26!G63,0))/3)</f>
        <v>0</v>
      </c>
      <c r="N63" s="64">
        <f t="shared" si="5"/>
        <v>0</v>
      </c>
      <c r="O63" s="64">
        <f t="shared" si="6"/>
        <v>0</v>
      </c>
      <c r="P63" s="64">
        <f t="shared" si="7"/>
        <v>0</v>
      </c>
      <c r="Q63" s="65" t="str">
        <f t="shared" si="8"/>
        <v/>
      </c>
      <c r="R63" s="66" t="str">
        <f t="shared" si="9"/>
        <v>OVERSTOCK</v>
      </c>
      <c r="S63" s="66" t="str">
        <f t="shared" si="10"/>
        <v>N/A</v>
      </c>
      <c r="T63" s="60"/>
    </row>
    <row r="64" spans="1:20" ht="16.5" customHeight="1" x14ac:dyDescent="0.35">
      <c r="A64" s="72" t="str">
        <f>IF(JAN_26!A64="","",JAN_26!A64)</f>
        <v>Cimetidine Injection</v>
      </c>
      <c r="B64" s="72" t="str">
        <f>IF(JAN_26!B64="","",JAN_26!B64)</f>
        <v>box</v>
      </c>
      <c r="C64" s="55">
        <f>IF(JAN_26!C64="","",JAN_26!C64)</f>
        <v>500</v>
      </c>
      <c r="D64" s="55">
        <f>IF(FEB_26!A64="","",FEB_26!F64)</f>
        <v>0</v>
      </c>
      <c r="E64" s="61"/>
      <c r="F64" s="55">
        <f t="shared" si="0"/>
        <v>0</v>
      </c>
      <c r="G64" s="61"/>
      <c r="H64" s="61"/>
      <c r="I64" s="55">
        <f t="shared" si="1"/>
        <v>0</v>
      </c>
      <c r="J64" s="55" t="str">
        <f t="shared" si="2"/>
        <v/>
      </c>
      <c r="K64" s="55">
        <f t="shared" si="3"/>
        <v>0</v>
      </c>
      <c r="L64" s="55">
        <f t="shared" si="4"/>
        <v>0</v>
      </c>
      <c r="M64" s="67">
        <f>IF(A64="",0,(IF(ISNUMBER(JAN_26!G64),JAN_26!G64,0)+IF(ISNUMBER(FEB_26!G64),FEB_26!G64,0)+IF(ISNUMBER(MAR_26!G64),MAR_26!G64,0))/3)</f>
        <v>0</v>
      </c>
      <c r="N64" s="67">
        <f t="shared" si="5"/>
        <v>0</v>
      </c>
      <c r="O64" s="67">
        <f t="shared" si="6"/>
        <v>0</v>
      </c>
      <c r="P64" s="67">
        <f t="shared" si="7"/>
        <v>0</v>
      </c>
      <c r="Q64" s="68" t="str">
        <f t="shared" si="8"/>
        <v/>
      </c>
      <c r="R64" s="69" t="str">
        <f t="shared" si="9"/>
        <v>STOCKOUT</v>
      </c>
      <c r="S64" s="69" t="str">
        <f t="shared" si="10"/>
        <v>N/A</v>
      </c>
      <c r="T64" s="60"/>
    </row>
    <row r="65" spans="1:20" ht="16.5" customHeight="1" x14ac:dyDescent="0.35">
      <c r="A65" s="71" t="str">
        <f>IF(JAN_26!A65="","",JAN_26!A65)</f>
        <v>cinclamox tabs</v>
      </c>
      <c r="B65" s="71" t="str">
        <f>IF(JAN_26!B65="","",JAN_26!B65)</f>
        <v>tablet</v>
      </c>
      <c r="C65" s="53">
        <f>IF(JAN_26!C65="","",JAN_26!C65)</f>
        <v>340</v>
      </c>
      <c r="D65" s="53">
        <f>IF(FEB_26!A65="","",FEB_26!F65)</f>
        <v>0</v>
      </c>
      <c r="E65" s="61"/>
      <c r="F65" s="53">
        <f t="shared" si="0"/>
        <v>0</v>
      </c>
      <c r="G65" s="61"/>
      <c r="H65" s="61"/>
      <c r="I65" s="53">
        <f t="shared" si="1"/>
        <v>0</v>
      </c>
      <c r="J65" s="53" t="str">
        <f t="shared" si="2"/>
        <v/>
      </c>
      <c r="K65" s="53">
        <f t="shared" si="3"/>
        <v>0</v>
      </c>
      <c r="L65" s="53">
        <f t="shared" si="4"/>
        <v>0</v>
      </c>
      <c r="M65" s="64">
        <f>IF(A65="",0,(IF(ISNUMBER(JAN_26!G65),JAN_26!G65,0)+IF(ISNUMBER(FEB_26!G65),FEB_26!G65,0)+IF(ISNUMBER(MAR_26!G65),MAR_26!G65,0))/3)</f>
        <v>0</v>
      </c>
      <c r="N65" s="64">
        <f t="shared" si="5"/>
        <v>0</v>
      </c>
      <c r="O65" s="64">
        <f t="shared" si="6"/>
        <v>0</v>
      </c>
      <c r="P65" s="64">
        <f t="shared" si="7"/>
        <v>0</v>
      </c>
      <c r="Q65" s="65" t="str">
        <f t="shared" si="8"/>
        <v/>
      </c>
      <c r="R65" s="66" t="str">
        <f t="shared" si="9"/>
        <v>STOCKOUT</v>
      </c>
      <c r="S65" s="66" t="str">
        <f t="shared" si="10"/>
        <v>N/A</v>
      </c>
      <c r="T65" s="60"/>
    </row>
    <row r="66" spans="1:20" ht="16.5" customHeight="1" x14ac:dyDescent="0.35">
      <c r="A66" s="72" t="str">
        <f>IF(JAN_26!A66="","",JAN_26!A66)</f>
        <v>Ciprofloxacine (500 mg)</v>
      </c>
      <c r="B66" s="72" t="str">
        <f>IF(JAN_26!B66="","",JAN_26!B66)</f>
        <v>tablet</v>
      </c>
      <c r="C66" s="55">
        <f>IF(JAN_26!C66="","",JAN_26!C66)</f>
        <v>80</v>
      </c>
      <c r="D66" s="55">
        <f>IF(FEB_26!A66="","",FEB_26!F66)</f>
        <v>480</v>
      </c>
      <c r="E66" s="61"/>
      <c r="F66" s="55">
        <f t="shared" si="0"/>
        <v>480</v>
      </c>
      <c r="G66" s="61"/>
      <c r="H66" s="61"/>
      <c r="I66" s="55">
        <f t="shared" si="1"/>
        <v>0</v>
      </c>
      <c r="J66" s="55" t="str">
        <f t="shared" si="2"/>
        <v/>
      </c>
      <c r="K66" s="55">
        <f t="shared" si="3"/>
        <v>0</v>
      </c>
      <c r="L66" s="55">
        <f t="shared" si="4"/>
        <v>38400</v>
      </c>
      <c r="M66" s="67">
        <f>IF(A66="",0,(IF(ISNUMBER(JAN_26!G66),JAN_26!G66,0)+IF(ISNUMBER(FEB_26!G66),FEB_26!G66,0)+IF(ISNUMBER(MAR_26!G66),MAR_26!G66,0))/3)</f>
        <v>0</v>
      </c>
      <c r="N66" s="67">
        <f t="shared" si="5"/>
        <v>0</v>
      </c>
      <c r="O66" s="67">
        <f t="shared" si="6"/>
        <v>0</v>
      </c>
      <c r="P66" s="67">
        <f t="shared" si="7"/>
        <v>0</v>
      </c>
      <c r="Q66" s="68" t="str">
        <f t="shared" si="8"/>
        <v/>
      </c>
      <c r="R66" s="69" t="str">
        <f t="shared" si="9"/>
        <v>OVERSTOCK</v>
      </c>
      <c r="S66" s="69" t="str">
        <f t="shared" si="10"/>
        <v>N/A</v>
      </c>
      <c r="T66" s="60"/>
    </row>
    <row r="67" spans="1:20" ht="16.5" customHeight="1" x14ac:dyDescent="0.35">
      <c r="A67" s="71" t="str">
        <f>IF(JAN_26!A67="","",JAN_26!A67)</f>
        <v>Clacium gluconate inj</v>
      </c>
      <c r="B67" s="71" t="str">
        <f>IF(JAN_26!B67="","",JAN_26!B67)</f>
        <v>amp</v>
      </c>
      <c r="C67" s="53">
        <f>IF(JAN_26!C67="","",JAN_26!C67)</f>
        <v>100</v>
      </c>
      <c r="D67" s="53">
        <f>IF(FEB_26!A67="","",FEB_26!F67)</f>
        <v>100</v>
      </c>
      <c r="E67" s="61"/>
      <c r="F67" s="53">
        <f t="shared" ref="F67:F130" si="11">IF(A67="","",D67+IF(ISNUMBER(E67),E67,0)-IF(ISNUMBER(G67),G67,0))</f>
        <v>100</v>
      </c>
      <c r="G67" s="61"/>
      <c r="H67" s="61"/>
      <c r="I67" s="53">
        <f t="shared" ref="I67:I130" si="12">IF(AND(ISNUMBER(G67),ISNUMBER(C67)),G67*C67,0)</f>
        <v>0</v>
      </c>
      <c r="J67" s="53" t="str">
        <f t="shared" ref="J67:J130" si="13">IF(AND(ISNUMBER(G67),ISNUMBER(H67)),H67-I67,"")</f>
        <v/>
      </c>
      <c r="K67" s="53">
        <f t="shared" ref="K67:K130" si="14">IF(OR(A67="",M67=0),0,MAX(O67-F67,0))</f>
        <v>0</v>
      </c>
      <c r="L67" s="53">
        <f t="shared" ref="L67:L130" si="15">IF(AND(ISNUMBER(C67),ISNUMBER(F67)),F67*C67,0)</f>
        <v>10000</v>
      </c>
      <c r="M67" s="64">
        <f>IF(A67="",0,(IF(ISNUMBER(JAN_26!G67),JAN_26!G67,0)+IF(ISNUMBER(FEB_26!G67),FEB_26!G67,0)+IF(ISNUMBER(MAR_26!G67),MAR_26!G67,0))/3)</f>
        <v>0</v>
      </c>
      <c r="N67" s="64">
        <f t="shared" ref="N67:N130" si="16">IF(M67=0,0,M67*Lead_Time_Months)</f>
        <v>0</v>
      </c>
      <c r="O67" s="64">
        <f t="shared" ref="O67:O130" si="17">IF(M67=0,0,M67*Max_Stock_Months)</f>
        <v>0</v>
      </c>
      <c r="P67" s="64">
        <f t="shared" ref="P67:P130" si="18">IF(M67=0,0,M67*Security_Stock_Months)</f>
        <v>0</v>
      </c>
      <c r="Q67" s="65" t="str">
        <f t="shared" ref="Q67:Q130" si="19">IF(OR(A67="",M67=0,F67&lt;=0),"",ROUND(F67/M67,1))</f>
        <v/>
      </c>
      <c r="R67" s="66" t="str">
        <f t="shared" ref="R67:R130" si="20">IF(A67="","",IF(F67&lt;=0,"STOCKOUT",IF(F67&lt;=P67,"LOW STOCK",IF(F67&gt;O67,"OVERSTOCK","ADEQUATE"))))</f>
        <v>OVERSTOCK</v>
      </c>
      <c r="S67" s="66" t="str">
        <f t="shared" ref="S67:S130" si="21">IF(AND(ISNUMBER(G67),ISNUMBER(H67)),IF(J67&gt;=0,"BALANCED","DEFICIT"),"N/A")</f>
        <v>N/A</v>
      </c>
      <c r="T67" s="60"/>
    </row>
    <row r="68" spans="1:20" ht="16.5" customHeight="1" x14ac:dyDescent="0.35">
      <c r="A68" s="72" t="str">
        <f>IF(JAN_26!A68="","",JAN_26!A68)</f>
        <v>Clarinex  adult</v>
      </c>
      <c r="B68" s="72" t="str">
        <f>IF(JAN_26!B68="","",JAN_26!B68)</f>
        <v>bottle</v>
      </c>
      <c r="C68" s="55">
        <f>IF(JAN_26!C68="","",JAN_26!C68)</f>
        <v>1500</v>
      </c>
      <c r="D68" s="55">
        <f>IF(FEB_26!A68="","",FEB_26!F68)</f>
        <v>0</v>
      </c>
      <c r="E68" s="61"/>
      <c r="F68" s="55">
        <f t="shared" si="11"/>
        <v>0</v>
      </c>
      <c r="G68" s="61"/>
      <c r="H68" s="61"/>
      <c r="I68" s="55">
        <f t="shared" si="12"/>
        <v>0</v>
      </c>
      <c r="J68" s="55" t="str">
        <f t="shared" si="13"/>
        <v/>
      </c>
      <c r="K68" s="55">
        <f t="shared" si="14"/>
        <v>0</v>
      </c>
      <c r="L68" s="55">
        <f t="shared" si="15"/>
        <v>0</v>
      </c>
      <c r="M68" s="67">
        <f>IF(A68="",0,(IF(ISNUMBER(JAN_26!G68),JAN_26!G68,0)+IF(ISNUMBER(FEB_26!G68),FEB_26!G68,0)+IF(ISNUMBER(MAR_26!G68),MAR_26!G68,0))/3)</f>
        <v>0</v>
      </c>
      <c r="N68" s="67">
        <f t="shared" si="16"/>
        <v>0</v>
      </c>
      <c r="O68" s="67">
        <f t="shared" si="17"/>
        <v>0</v>
      </c>
      <c r="P68" s="67">
        <f t="shared" si="18"/>
        <v>0</v>
      </c>
      <c r="Q68" s="68" t="str">
        <f t="shared" si="19"/>
        <v/>
      </c>
      <c r="R68" s="69" t="str">
        <f t="shared" si="20"/>
        <v>STOCKOUT</v>
      </c>
      <c r="S68" s="69" t="str">
        <f t="shared" si="21"/>
        <v>N/A</v>
      </c>
      <c r="T68" s="60"/>
    </row>
    <row r="69" spans="1:20" ht="16.5" customHeight="1" x14ac:dyDescent="0.35">
      <c r="A69" s="71" t="str">
        <f>IF(JAN_26!A69="","",JAN_26!A69)</f>
        <v>Clarinex  infant</v>
      </c>
      <c r="B69" s="71" t="str">
        <f>IF(JAN_26!B69="","",JAN_26!B69)</f>
        <v>bottle</v>
      </c>
      <c r="C69" s="53">
        <f>IF(JAN_26!C69="","",JAN_26!C69)</f>
        <v>1000</v>
      </c>
      <c r="D69" s="53">
        <f>IF(FEB_26!A69="","",FEB_26!F69)</f>
        <v>0</v>
      </c>
      <c r="E69" s="61"/>
      <c r="F69" s="53">
        <f t="shared" si="11"/>
        <v>0</v>
      </c>
      <c r="G69" s="61"/>
      <c r="H69" s="61"/>
      <c r="I69" s="53">
        <f t="shared" si="12"/>
        <v>0</v>
      </c>
      <c r="J69" s="53" t="str">
        <f t="shared" si="13"/>
        <v/>
      </c>
      <c r="K69" s="53">
        <f t="shared" si="14"/>
        <v>0</v>
      </c>
      <c r="L69" s="53">
        <f t="shared" si="15"/>
        <v>0</v>
      </c>
      <c r="M69" s="64">
        <f>IF(A69="",0,(IF(ISNUMBER(JAN_26!G69),JAN_26!G69,0)+IF(ISNUMBER(FEB_26!G69),FEB_26!G69,0)+IF(ISNUMBER(MAR_26!G69),MAR_26!G69,0))/3)</f>
        <v>0</v>
      </c>
      <c r="N69" s="64">
        <f t="shared" si="16"/>
        <v>0</v>
      </c>
      <c r="O69" s="64">
        <f t="shared" si="17"/>
        <v>0</v>
      </c>
      <c r="P69" s="64">
        <f t="shared" si="18"/>
        <v>0</v>
      </c>
      <c r="Q69" s="65" t="str">
        <f t="shared" si="19"/>
        <v/>
      </c>
      <c r="R69" s="66" t="str">
        <f t="shared" si="20"/>
        <v>STOCKOUT</v>
      </c>
      <c r="S69" s="66" t="str">
        <f t="shared" si="21"/>
        <v>N/A</v>
      </c>
      <c r="T69" s="60"/>
    </row>
    <row r="70" spans="1:20" ht="16.5" customHeight="1" x14ac:dyDescent="0.35">
      <c r="A70" s="72" t="str">
        <f>IF(JAN_26!A70="","",JAN_26!A70)</f>
        <v>CLAVICIN</v>
      </c>
      <c r="B70" s="72" t="str">
        <f>IF(JAN_26!B70="","",JAN_26!B70)</f>
        <v>infusion</v>
      </c>
      <c r="C70" s="55">
        <f>IF(JAN_26!C70="","",JAN_26!C70)</f>
        <v>1000</v>
      </c>
      <c r="D70" s="55">
        <f>IF(FEB_26!A70="","",FEB_26!F70)</f>
        <v>0</v>
      </c>
      <c r="E70" s="61"/>
      <c r="F70" s="55">
        <f t="shared" si="11"/>
        <v>0</v>
      </c>
      <c r="G70" s="61"/>
      <c r="H70" s="61"/>
      <c r="I70" s="55">
        <f t="shared" si="12"/>
        <v>0</v>
      </c>
      <c r="J70" s="55" t="str">
        <f t="shared" si="13"/>
        <v/>
      </c>
      <c r="K70" s="55">
        <f t="shared" si="14"/>
        <v>0</v>
      </c>
      <c r="L70" s="55">
        <f t="shared" si="15"/>
        <v>0</v>
      </c>
      <c r="M70" s="67">
        <f>IF(A70="",0,(IF(ISNUMBER(JAN_26!G70),JAN_26!G70,0)+IF(ISNUMBER(FEB_26!G70),FEB_26!G70,0)+IF(ISNUMBER(MAR_26!G70),MAR_26!G70,0))/3)</f>
        <v>0</v>
      </c>
      <c r="N70" s="67">
        <f t="shared" si="16"/>
        <v>0</v>
      </c>
      <c r="O70" s="67">
        <f t="shared" si="17"/>
        <v>0</v>
      </c>
      <c r="P70" s="67">
        <f t="shared" si="18"/>
        <v>0</v>
      </c>
      <c r="Q70" s="68" t="str">
        <f t="shared" si="19"/>
        <v/>
      </c>
      <c r="R70" s="69" t="str">
        <f t="shared" si="20"/>
        <v>STOCKOUT</v>
      </c>
      <c r="S70" s="69" t="str">
        <f t="shared" si="21"/>
        <v>N/A</v>
      </c>
      <c r="T70" s="60"/>
    </row>
    <row r="71" spans="1:20" ht="16.5" customHeight="1" x14ac:dyDescent="0.35">
      <c r="A71" s="71" t="str">
        <f>IF(JAN_26!A71="","",JAN_26!A71)</f>
        <v>Clindamycin</v>
      </c>
      <c r="B71" s="71" t="str">
        <f>IF(JAN_26!B71="","",JAN_26!B71)</f>
        <v>tab</v>
      </c>
      <c r="C71" s="53">
        <f>IF(JAN_26!C71="","",JAN_26!C71)</f>
        <v>25</v>
      </c>
      <c r="D71" s="53">
        <f>IF(FEB_26!A71="","",FEB_26!F71)</f>
        <v>0</v>
      </c>
      <c r="E71" s="61"/>
      <c r="F71" s="53">
        <f t="shared" si="11"/>
        <v>0</v>
      </c>
      <c r="G71" s="61"/>
      <c r="H71" s="61"/>
      <c r="I71" s="53">
        <f t="shared" si="12"/>
        <v>0</v>
      </c>
      <c r="J71" s="53" t="str">
        <f t="shared" si="13"/>
        <v/>
      </c>
      <c r="K71" s="53">
        <f t="shared" si="14"/>
        <v>0</v>
      </c>
      <c r="L71" s="53">
        <f t="shared" si="15"/>
        <v>0</v>
      </c>
      <c r="M71" s="64">
        <f>IF(A71="",0,(IF(ISNUMBER(JAN_26!G71),JAN_26!G71,0)+IF(ISNUMBER(FEB_26!G71),FEB_26!G71,0)+IF(ISNUMBER(MAR_26!G71),MAR_26!G71,0))/3)</f>
        <v>0</v>
      </c>
      <c r="N71" s="64">
        <f t="shared" si="16"/>
        <v>0</v>
      </c>
      <c r="O71" s="64">
        <f t="shared" si="17"/>
        <v>0</v>
      </c>
      <c r="P71" s="64">
        <f t="shared" si="18"/>
        <v>0</v>
      </c>
      <c r="Q71" s="65" t="str">
        <f t="shared" si="19"/>
        <v/>
      </c>
      <c r="R71" s="66" t="str">
        <f t="shared" si="20"/>
        <v>STOCKOUT</v>
      </c>
      <c r="S71" s="66" t="str">
        <f t="shared" si="21"/>
        <v>N/A</v>
      </c>
      <c r="T71" s="60"/>
    </row>
    <row r="72" spans="1:20" ht="16.5" customHeight="1" x14ac:dyDescent="0.35">
      <c r="A72" s="72" t="str">
        <f>IF(JAN_26!A72="","",JAN_26!A72)</f>
        <v>Cloxacillin 250mg</v>
      </c>
      <c r="B72" s="72" t="str">
        <f>IF(JAN_26!B72="","",JAN_26!B72)</f>
        <v>tablet</v>
      </c>
      <c r="C72" s="55">
        <f>IF(JAN_26!C72="","",JAN_26!C72)</f>
        <v>40</v>
      </c>
      <c r="D72" s="55">
        <f>IF(FEB_26!A72="","",FEB_26!F72)</f>
        <v>0</v>
      </c>
      <c r="E72" s="61"/>
      <c r="F72" s="55">
        <f t="shared" si="11"/>
        <v>0</v>
      </c>
      <c r="G72" s="61"/>
      <c r="H72" s="61"/>
      <c r="I72" s="55">
        <f t="shared" si="12"/>
        <v>0</v>
      </c>
      <c r="J72" s="55" t="str">
        <f t="shared" si="13"/>
        <v/>
      </c>
      <c r="K72" s="55">
        <f t="shared" si="14"/>
        <v>0</v>
      </c>
      <c r="L72" s="55">
        <f t="shared" si="15"/>
        <v>0</v>
      </c>
      <c r="M72" s="67">
        <f>IF(A72="",0,(IF(ISNUMBER(JAN_26!G72),JAN_26!G72,0)+IF(ISNUMBER(FEB_26!G72),FEB_26!G72,0)+IF(ISNUMBER(MAR_26!G72),MAR_26!G72,0))/3)</f>
        <v>0</v>
      </c>
      <c r="N72" s="67">
        <f t="shared" si="16"/>
        <v>0</v>
      </c>
      <c r="O72" s="67">
        <f t="shared" si="17"/>
        <v>0</v>
      </c>
      <c r="P72" s="67">
        <f t="shared" si="18"/>
        <v>0</v>
      </c>
      <c r="Q72" s="68" t="str">
        <f t="shared" si="19"/>
        <v/>
      </c>
      <c r="R72" s="69" t="str">
        <f t="shared" si="20"/>
        <v>STOCKOUT</v>
      </c>
      <c r="S72" s="69" t="str">
        <f t="shared" si="21"/>
        <v>N/A</v>
      </c>
      <c r="T72" s="60"/>
    </row>
    <row r="73" spans="1:20" ht="16.5" customHeight="1" x14ac:dyDescent="0.35">
      <c r="A73" s="71" t="str">
        <f>IF(JAN_26!A73="","",JAN_26!A73)</f>
        <v>Cloxacillin 500mg</v>
      </c>
      <c r="B73" s="71" t="str">
        <f>IF(JAN_26!B73="","",JAN_26!B73)</f>
        <v>tablet</v>
      </c>
      <c r="C73" s="53">
        <f>IF(JAN_26!C73="","",JAN_26!C73)</f>
        <v>80</v>
      </c>
      <c r="D73" s="53">
        <f>IF(FEB_26!A73="","",FEB_26!F73)</f>
        <v>460</v>
      </c>
      <c r="E73" s="61"/>
      <c r="F73" s="53">
        <f t="shared" si="11"/>
        <v>460</v>
      </c>
      <c r="G73" s="61"/>
      <c r="H73" s="61"/>
      <c r="I73" s="53">
        <f t="shared" si="12"/>
        <v>0</v>
      </c>
      <c r="J73" s="53" t="str">
        <f t="shared" si="13"/>
        <v/>
      </c>
      <c r="K73" s="53">
        <f t="shared" si="14"/>
        <v>0</v>
      </c>
      <c r="L73" s="53">
        <f t="shared" si="15"/>
        <v>36800</v>
      </c>
      <c r="M73" s="64">
        <f>IF(A73="",0,(IF(ISNUMBER(JAN_26!G73),JAN_26!G73,0)+IF(ISNUMBER(FEB_26!G73),FEB_26!G73,0)+IF(ISNUMBER(MAR_26!G73),MAR_26!G73,0))/3)</f>
        <v>13.333333333333334</v>
      </c>
      <c r="N73" s="64">
        <f t="shared" si="16"/>
        <v>6.666666666666667</v>
      </c>
      <c r="O73" s="64">
        <f t="shared" si="17"/>
        <v>40</v>
      </c>
      <c r="P73" s="64">
        <f t="shared" si="18"/>
        <v>13.333333333333334</v>
      </c>
      <c r="Q73" s="65">
        <f t="shared" si="19"/>
        <v>34.5</v>
      </c>
      <c r="R73" s="66" t="str">
        <f t="shared" si="20"/>
        <v>OVERSTOCK</v>
      </c>
      <c r="S73" s="66" t="str">
        <f t="shared" si="21"/>
        <v>N/A</v>
      </c>
      <c r="T73" s="60"/>
    </row>
    <row r="74" spans="1:20" ht="16.5" customHeight="1" x14ac:dyDescent="0.35">
      <c r="A74" s="72" t="str">
        <f>IF(JAN_26!A74="","",JAN_26!A74)</f>
        <v>Cloxacillin 500mg inj</v>
      </c>
      <c r="B74" s="72" t="str">
        <f>IF(JAN_26!B74="","",JAN_26!B74)</f>
        <v>inj</v>
      </c>
      <c r="C74" s="55">
        <f>IF(JAN_26!C74="","",JAN_26!C74)</f>
        <v>500</v>
      </c>
      <c r="D74" s="55">
        <f>IF(FEB_26!A74="","",FEB_26!F74)</f>
        <v>55</v>
      </c>
      <c r="E74" s="61"/>
      <c r="F74" s="55">
        <f t="shared" si="11"/>
        <v>55</v>
      </c>
      <c r="G74" s="61"/>
      <c r="H74" s="61"/>
      <c r="I74" s="55">
        <f t="shared" si="12"/>
        <v>0</v>
      </c>
      <c r="J74" s="55" t="str">
        <f t="shared" si="13"/>
        <v/>
      </c>
      <c r="K74" s="55">
        <f t="shared" si="14"/>
        <v>0</v>
      </c>
      <c r="L74" s="55">
        <f t="shared" si="15"/>
        <v>27500</v>
      </c>
      <c r="M74" s="67">
        <f>IF(A74="",0,(IF(ISNUMBER(JAN_26!G74),JAN_26!G74,0)+IF(ISNUMBER(FEB_26!G74),FEB_26!G74,0)+IF(ISNUMBER(MAR_26!G74),MAR_26!G74,0))/3)</f>
        <v>5</v>
      </c>
      <c r="N74" s="67">
        <f t="shared" si="16"/>
        <v>2.5</v>
      </c>
      <c r="O74" s="67">
        <f t="shared" si="17"/>
        <v>15</v>
      </c>
      <c r="P74" s="67">
        <f t="shared" si="18"/>
        <v>5</v>
      </c>
      <c r="Q74" s="68">
        <f t="shared" si="19"/>
        <v>11</v>
      </c>
      <c r="R74" s="69" t="str">
        <f t="shared" si="20"/>
        <v>OVERSTOCK</v>
      </c>
      <c r="S74" s="69" t="str">
        <f t="shared" si="21"/>
        <v>N/A</v>
      </c>
      <c r="T74" s="60"/>
    </row>
    <row r="75" spans="1:20" ht="16.5" customHeight="1" x14ac:dyDescent="0.35">
      <c r="A75" s="71" t="str">
        <f>IF(JAN_26!A75="","",JAN_26!A75)</f>
        <v>Co-trimaxole</v>
      </c>
      <c r="B75" s="71" t="str">
        <f>IF(JAN_26!B75="","",JAN_26!B75)</f>
        <v>tablet</v>
      </c>
      <c r="C75" s="53">
        <f>IF(JAN_26!C75="","",JAN_26!C75)</f>
        <v>15</v>
      </c>
      <c r="D75" s="53">
        <f>IF(FEB_26!A75="","",FEB_26!F75)</f>
        <v>660</v>
      </c>
      <c r="E75" s="61"/>
      <c r="F75" s="53">
        <f t="shared" si="11"/>
        <v>660</v>
      </c>
      <c r="G75" s="61"/>
      <c r="H75" s="61"/>
      <c r="I75" s="53">
        <f t="shared" si="12"/>
        <v>0</v>
      </c>
      <c r="J75" s="53" t="str">
        <f t="shared" si="13"/>
        <v/>
      </c>
      <c r="K75" s="53">
        <f t="shared" si="14"/>
        <v>0</v>
      </c>
      <c r="L75" s="53">
        <f t="shared" si="15"/>
        <v>9900</v>
      </c>
      <c r="M75" s="64">
        <f>IF(A75="",0,(IF(ISNUMBER(JAN_26!G75),JAN_26!G75,0)+IF(ISNUMBER(FEB_26!G75),FEB_26!G75,0)+IF(ISNUMBER(MAR_26!G75),MAR_26!G75,0))/3)</f>
        <v>6.666666666666667</v>
      </c>
      <c r="N75" s="64">
        <f t="shared" si="16"/>
        <v>3.3333333333333335</v>
      </c>
      <c r="O75" s="64">
        <f t="shared" si="17"/>
        <v>20</v>
      </c>
      <c r="P75" s="64">
        <f t="shared" si="18"/>
        <v>6.666666666666667</v>
      </c>
      <c r="Q75" s="65">
        <f t="shared" si="19"/>
        <v>99</v>
      </c>
      <c r="R75" s="66" t="str">
        <f t="shared" si="20"/>
        <v>OVERSTOCK</v>
      </c>
      <c r="S75" s="66" t="str">
        <f t="shared" si="21"/>
        <v>N/A</v>
      </c>
      <c r="T75" s="60"/>
    </row>
    <row r="76" spans="1:20" ht="16.5" customHeight="1" x14ac:dyDescent="0.35">
      <c r="A76" s="72" t="str">
        <f>IF(JAN_26!A76="","",JAN_26!A76)</f>
        <v>cofflin</v>
      </c>
      <c r="B76" s="72" t="str">
        <f>IF(JAN_26!B76="","",JAN_26!B76)</f>
        <v>item</v>
      </c>
      <c r="C76" s="55">
        <f>IF(JAN_26!C76="","",JAN_26!C76)</f>
        <v>1500</v>
      </c>
      <c r="D76" s="55">
        <f>IF(FEB_26!A76="","",FEB_26!F76)</f>
        <v>0</v>
      </c>
      <c r="E76" s="61"/>
      <c r="F76" s="55">
        <f t="shared" si="11"/>
        <v>0</v>
      </c>
      <c r="G76" s="61"/>
      <c r="H76" s="61"/>
      <c r="I76" s="55">
        <f t="shared" si="12"/>
        <v>0</v>
      </c>
      <c r="J76" s="55" t="str">
        <f t="shared" si="13"/>
        <v/>
      </c>
      <c r="K76" s="55">
        <f t="shared" si="14"/>
        <v>0</v>
      </c>
      <c r="L76" s="55">
        <f t="shared" si="15"/>
        <v>0</v>
      </c>
      <c r="M76" s="67">
        <f>IF(A76="",0,(IF(ISNUMBER(JAN_26!G76),JAN_26!G76,0)+IF(ISNUMBER(FEB_26!G76),FEB_26!G76,0)+IF(ISNUMBER(MAR_26!G76),MAR_26!G76,0))/3)</f>
        <v>0</v>
      </c>
      <c r="N76" s="67">
        <f t="shared" si="16"/>
        <v>0</v>
      </c>
      <c r="O76" s="67">
        <f t="shared" si="17"/>
        <v>0</v>
      </c>
      <c r="P76" s="67">
        <f t="shared" si="18"/>
        <v>0</v>
      </c>
      <c r="Q76" s="68" t="str">
        <f t="shared" si="19"/>
        <v/>
      </c>
      <c r="R76" s="69" t="str">
        <f t="shared" si="20"/>
        <v>STOCKOUT</v>
      </c>
      <c r="S76" s="69" t="str">
        <f t="shared" si="21"/>
        <v>N/A</v>
      </c>
      <c r="T76" s="60"/>
    </row>
    <row r="77" spans="1:20" ht="16.5" customHeight="1" x14ac:dyDescent="0.35">
      <c r="A77" s="71" t="str">
        <f>IF(JAN_26!A77="","",JAN_26!A77)</f>
        <v>cold cap</v>
      </c>
      <c r="B77" s="71" t="str">
        <f>IF(JAN_26!B77="","",JAN_26!B77)</f>
        <v>syrup</v>
      </c>
      <c r="C77" s="53">
        <f>IF(JAN_26!C77="","",JAN_26!C77)</f>
        <v>25</v>
      </c>
      <c r="D77" s="53">
        <f>IF(FEB_26!A77="","",FEB_26!F77)</f>
        <v>0</v>
      </c>
      <c r="E77" s="61"/>
      <c r="F77" s="53">
        <f t="shared" si="11"/>
        <v>0</v>
      </c>
      <c r="G77" s="61"/>
      <c r="H77" s="61"/>
      <c r="I77" s="53">
        <f t="shared" si="12"/>
        <v>0</v>
      </c>
      <c r="J77" s="53" t="str">
        <f t="shared" si="13"/>
        <v/>
      </c>
      <c r="K77" s="53">
        <f t="shared" si="14"/>
        <v>0</v>
      </c>
      <c r="L77" s="53">
        <f t="shared" si="15"/>
        <v>0</v>
      </c>
      <c r="M77" s="64">
        <f>IF(A77="",0,(IF(ISNUMBER(JAN_26!G77),JAN_26!G77,0)+IF(ISNUMBER(FEB_26!G77),FEB_26!G77,0)+IF(ISNUMBER(MAR_26!G77),MAR_26!G77,0))/3)</f>
        <v>0</v>
      </c>
      <c r="N77" s="64">
        <f t="shared" si="16"/>
        <v>0</v>
      </c>
      <c r="O77" s="64">
        <f t="shared" si="17"/>
        <v>0</v>
      </c>
      <c r="P77" s="64">
        <f t="shared" si="18"/>
        <v>0</v>
      </c>
      <c r="Q77" s="65" t="str">
        <f t="shared" si="19"/>
        <v/>
      </c>
      <c r="R77" s="66" t="str">
        <f t="shared" si="20"/>
        <v>STOCKOUT</v>
      </c>
      <c r="S77" s="66" t="str">
        <f t="shared" si="21"/>
        <v>N/A</v>
      </c>
      <c r="T77" s="60"/>
    </row>
    <row r="78" spans="1:20" ht="16.5" customHeight="1" x14ac:dyDescent="0.35">
      <c r="A78" s="72" t="str">
        <f>IF(JAN_26!A78="","",JAN_26!A78)</f>
        <v>combiart 20/120 - 12</v>
      </c>
      <c r="B78" s="72" t="str">
        <f>IF(JAN_26!B78="","",JAN_26!B78)</f>
        <v>tablet</v>
      </c>
      <c r="C78" s="55">
        <f>IF(JAN_26!C78="","",JAN_26!C78)</f>
        <v>80</v>
      </c>
      <c r="D78" s="55">
        <f>IF(FEB_26!A78="","",FEB_26!F78)</f>
        <v>157</v>
      </c>
      <c r="E78" s="61"/>
      <c r="F78" s="55">
        <f t="shared" si="11"/>
        <v>157</v>
      </c>
      <c r="G78" s="61"/>
      <c r="H78" s="61"/>
      <c r="I78" s="55">
        <f t="shared" si="12"/>
        <v>0</v>
      </c>
      <c r="J78" s="55" t="str">
        <f t="shared" si="13"/>
        <v/>
      </c>
      <c r="K78" s="55">
        <f t="shared" si="14"/>
        <v>0</v>
      </c>
      <c r="L78" s="55">
        <f t="shared" si="15"/>
        <v>12560</v>
      </c>
      <c r="M78" s="67">
        <f>IF(A78="",0,(IF(ISNUMBER(JAN_26!G78),JAN_26!G78,0)+IF(ISNUMBER(FEB_26!G78),FEB_26!G78,0)+IF(ISNUMBER(MAR_26!G78),MAR_26!G78,0))/3)</f>
        <v>0.33333333333333331</v>
      </c>
      <c r="N78" s="67">
        <f t="shared" si="16"/>
        <v>0.16666666666666666</v>
      </c>
      <c r="O78" s="67">
        <f t="shared" si="17"/>
        <v>1</v>
      </c>
      <c r="P78" s="67">
        <f t="shared" si="18"/>
        <v>0.33333333333333331</v>
      </c>
      <c r="Q78" s="68">
        <f t="shared" si="19"/>
        <v>471</v>
      </c>
      <c r="R78" s="69" t="str">
        <f t="shared" si="20"/>
        <v>OVERSTOCK</v>
      </c>
      <c r="S78" s="69" t="str">
        <f t="shared" si="21"/>
        <v>N/A</v>
      </c>
      <c r="T78" s="60"/>
    </row>
    <row r="79" spans="1:20" ht="16.5" customHeight="1" x14ac:dyDescent="0.35">
      <c r="A79" s="71" t="str">
        <f>IF(JAN_26!A79="","",JAN_26!A79)</f>
        <v>combiart 20/120 - 18</v>
      </c>
      <c r="B79" s="71" t="str">
        <f>IF(JAN_26!B79="","",JAN_26!B79)</f>
        <v>tablet</v>
      </c>
      <c r="C79" s="53">
        <f>IF(JAN_26!C79="","",JAN_26!C79)</f>
        <v>55</v>
      </c>
      <c r="D79" s="53">
        <f>IF(FEB_26!A79="","",FEB_26!F79)</f>
        <v>179</v>
      </c>
      <c r="E79" s="61"/>
      <c r="F79" s="53">
        <f t="shared" si="11"/>
        <v>179</v>
      </c>
      <c r="G79" s="61"/>
      <c r="H79" s="61"/>
      <c r="I79" s="53">
        <f t="shared" si="12"/>
        <v>0</v>
      </c>
      <c r="J79" s="53" t="str">
        <f t="shared" si="13"/>
        <v/>
      </c>
      <c r="K79" s="53">
        <f t="shared" si="14"/>
        <v>0</v>
      </c>
      <c r="L79" s="53">
        <f t="shared" si="15"/>
        <v>9845</v>
      </c>
      <c r="M79" s="64">
        <f>IF(A79="",0,(IF(ISNUMBER(JAN_26!G79),JAN_26!G79,0)+IF(ISNUMBER(FEB_26!G79),FEB_26!G79,0)+IF(ISNUMBER(MAR_26!G79),MAR_26!G79,0))/3)</f>
        <v>0.33333333333333331</v>
      </c>
      <c r="N79" s="64">
        <f t="shared" si="16"/>
        <v>0.16666666666666666</v>
      </c>
      <c r="O79" s="64">
        <f t="shared" si="17"/>
        <v>1</v>
      </c>
      <c r="P79" s="64">
        <f t="shared" si="18"/>
        <v>0.33333333333333331</v>
      </c>
      <c r="Q79" s="65">
        <f t="shared" si="19"/>
        <v>537</v>
      </c>
      <c r="R79" s="66" t="str">
        <f t="shared" si="20"/>
        <v>OVERSTOCK</v>
      </c>
      <c r="S79" s="66" t="str">
        <f t="shared" si="21"/>
        <v>N/A</v>
      </c>
      <c r="T79" s="60"/>
    </row>
    <row r="80" spans="1:20" ht="16.5" customHeight="1" x14ac:dyDescent="0.35">
      <c r="A80" s="72" t="str">
        <f>IF(JAN_26!A80="","",JAN_26!A80)</f>
        <v>combiart 20/120 - 24</v>
      </c>
      <c r="B80" s="72" t="str">
        <f>IF(JAN_26!B80="","",JAN_26!B80)</f>
        <v>tablet</v>
      </c>
      <c r="C80" s="55">
        <f>IF(JAN_26!C80="","",JAN_26!C80)</f>
        <v>41</v>
      </c>
      <c r="D80" s="55">
        <f>IF(FEB_26!A80="","",FEB_26!F80)</f>
        <v>379</v>
      </c>
      <c r="E80" s="61"/>
      <c r="F80" s="55">
        <f t="shared" si="11"/>
        <v>379</v>
      </c>
      <c r="G80" s="61"/>
      <c r="H80" s="61"/>
      <c r="I80" s="55">
        <f t="shared" si="12"/>
        <v>0</v>
      </c>
      <c r="J80" s="55" t="str">
        <f t="shared" si="13"/>
        <v/>
      </c>
      <c r="K80" s="55">
        <f t="shared" si="14"/>
        <v>0</v>
      </c>
      <c r="L80" s="55">
        <f t="shared" si="15"/>
        <v>15539</v>
      </c>
      <c r="M80" s="67">
        <f>IF(A80="",0,(IF(ISNUMBER(JAN_26!G80),JAN_26!G80,0)+IF(ISNUMBER(FEB_26!G80),FEB_26!G80,0)+IF(ISNUMBER(MAR_26!G80),MAR_26!G80,0))/3)</f>
        <v>2.3333333333333335</v>
      </c>
      <c r="N80" s="67">
        <f t="shared" si="16"/>
        <v>1.1666666666666667</v>
      </c>
      <c r="O80" s="67">
        <f t="shared" si="17"/>
        <v>7</v>
      </c>
      <c r="P80" s="67">
        <f t="shared" si="18"/>
        <v>2.3333333333333335</v>
      </c>
      <c r="Q80" s="68">
        <f t="shared" si="19"/>
        <v>162.4</v>
      </c>
      <c r="R80" s="69" t="str">
        <f t="shared" si="20"/>
        <v>OVERSTOCK</v>
      </c>
      <c r="S80" s="69" t="str">
        <f t="shared" si="21"/>
        <v>N/A</v>
      </c>
      <c r="T80" s="60"/>
    </row>
    <row r="81" spans="1:20" ht="16.5" customHeight="1" x14ac:dyDescent="0.35">
      <c r="A81" s="71" t="str">
        <f>IF(JAN_26!A81="","",JAN_26!A81)</f>
        <v>combiart 20/120 - 6</v>
      </c>
      <c r="B81" s="71" t="str">
        <f>IF(JAN_26!B81="","",JAN_26!B81)</f>
        <v>tablet</v>
      </c>
      <c r="C81" s="53" t="str">
        <f>IF(JAN_26!C81="","",JAN_26!C81)</f>
        <v/>
      </c>
      <c r="D81" s="53">
        <f>IF(FEB_26!A81="","",FEB_26!F81)</f>
        <v>150</v>
      </c>
      <c r="E81" s="61"/>
      <c r="F81" s="53">
        <f t="shared" si="11"/>
        <v>150</v>
      </c>
      <c r="G81" s="61"/>
      <c r="H81" s="61"/>
      <c r="I81" s="53">
        <f t="shared" si="12"/>
        <v>0</v>
      </c>
      <c r="J81" s="53" t="str">
        <f t="shared" si="13"/>
        <v/>
      </c>
      <c r="K81" s="53">
        <f t="shared" si="14"/>
        <v>0</v>
      </c>
      <c r="L81" s="53">
        <f t="shared" si="15"/>
        <v>0</v>
      </c>
      <c r="M81" s="64">
        <f>IF(A81="",0,(IF(ISNUMBER(JAN_26!G81),JAN_26!G81,0)+IF(ISNUMBER(FEB_26!G81),FEB_26!G81,0)+IF(ISNUMBER(MAR_26!G81),MAR_26!G81,0))/3)</f>
        <v>0.33333333333333331</v>
      </c>
      <c r="N81" s="64">
        <f t="shared" si="16"/>
        <v>0.16666666666666666</v>
      </c>
      <c r="O81" s="64">
        <f t="shared" si="17"/>
        <v>1</v>
      </c>
      <c r="P81" s="64">
        <f t="shared" si="18"/>
        <v>0.33333333333333331</v>
      </c>
      <c r="Q81" s="65">
        <f t="shared" si="19"/>
        <v>450</v>
      </c>
      <c r="R81" s="66" t="str">
        <f t="shared" si="20"/>
        <v>OVERSTOCK</v>
      </c>
      <c r="S81" s="66" t="str">
        <f t="shared" si="21"/>
        <v>N/A</v>
      </c>
      <c r="T81" s="60"/>
    </row>
    <row r="82" spans="1:20" ht="16.5" customHeight="1" x14ac:dyDescent="0.35">
      <c r="A82" s="72" t="str">
        <f>IF(JAN_26!A82="","",JAN_26!A82)</f>
        <v>combiart 80/480</v>
      </c>
      <c r="B82" s="72" t="str">
        <f>IF(JAN_26!B82="","",JAN_26!B82)</f>
        <v>tablet</v>
      </c>
      <c r="C82" s="55">
        <f>IF(JAN_26!C82="","",JAN_26!C82)</f>
        <v>250</v>
      </c>
      <c r="D82" s="55">
        <f>IF(FEB_26!A82="","",FEB_26!F82)</f>
        <v>0</v>
      </c>
      <c r="E82" s="61"/>
      <c r="F82" s="55">
        <f t="shared" si="11"/>
        <v>0</v>
      </c>
      <c r="G82" s="61"/>
      <c r="H82" s="61"/>
      <c r="I82" s="55">
        <f t="shared" si="12"/>
        <v>0</v>
      </c>
      <c r="J82" s="55" t="str">
        <f t="shared" si="13"/>
        <v/>
      </c>
      <c r="K82" s="55">
        <f t="shared" si="14"/>
        <v>0</v>
      </c>
      <c r="L82" s="55">
        <f t="shared" si="15"/>
        <v>0</v>
      </c>
      <c r="M82" s="67">
        <f>IF(A82="",0,(IF(ISNUMBER(JAN_26!G82),JAN_26!G82,0)+IF(ISNUMBER(FEB_26!G82),FEB_26!G82,0)+IF(ISNUMBER(MAR_26!G82),MAR_26!G82,0))/3)</f>
        <v>0</v>
      </c>
      <c r="N82" s="67">
        <f t="shared" si="16"/>
        <v>0</v>
      </c>
      <c r="O82" s="67">
        <f t="shared" si="17"/>
        <v>0</v>
      </c>
      <c r="P82" s="67">
        <f t="shared" si="18"/>
        <v>0</v>
      </c>
      <c r="Q82" s="68" t="str">
        <f t="shared" si="19"/>
        <v/>
      </c>
      <c r="R82" s="69" t="str">
        <f t="shared" si="20"/>
        <v>STOCKOUT</v>
      </c>
      <c r="S82" s="69" t="str">
        <f t="shared" si="21"/>
        <v>N/A</v>
      </c>
      <c r="T82" s="60"/>
    </row>
    <row r="83" spans="1:20" ht="16.5" customHeight="1" x14ac:dyDescent="0.35">
      <c r="A83" s="71" t="str">
        <f>IF(JAN_26!A83="","",JAN_26!A83)</f>
        <v>Condom (male)</v>
      </c>
      <c r="B83" s="71" t="str">
        <f>IF(JAN_26!B83="","",JAN_26!B83)</f>
        <v/>
      </c>
      <c r="C83" s="53" t="str">
        <f>IF(JAN_26!C83="","",JAN_26!C83)</f>
        <v/>
      </c>
      <c r="D83" s="53">
        <f>IF(FEB_26!A83="","",FEB_26!F83)</f>
        <v>0</v>
      </c>
      <c r="E83" s="61"/>
      <c r="F83" s="53">
        <f t="shared" si="11"/>
        <v>0</v>
      </c>
      <c r="G83" s="61"/>
      <c r="H83" s="61"/>
      <c r="I83" s="53">
        <f t="shared" si="12"/>
        <v>0</v>
      </c>
      <c r="J83" s="53" t="str">
        <f t="shared" si="13"/>
        <v/>
      </c>
      <c r="K83" s="53">
        <f t="shared" si="14"/>
        <v>0</v>
      </c>
      <c r="L83" s="53">
        <f t="shared" si="15"/>
        <v>0</v>
      </c>
      <c r="M83" s="64">
        <f>IF(A83="",0,(IF(ISNUMBER(JAN_26!G83),JAN_26!G83,0)+IF(ISNUMBER(FEB_26!G83),FEB_26!G83,0)+IF(ISNUMBER(MAR_26!G83),MAR_26!G83,0))/3)</f>
        <v>0</v>
      </c>
      <c r="N83" s="64">
        <f t="shared" si="16"/>
        <v>0</v>
      </c>
      <c r="O83" s="64">
        <f t="shared" si="17"/>
        <v>0</v>
      </c>
      <c r="P83" s="64">
        <f t="shared" si="18"/>
        <v>0</v>
      </c>
      <c r="Q83" s="65" t="str">
        <f t="shared" si="19"/>
        <v/>
      </c>
      <c r="R83" s="66" t="str">
        <f t="shared" si="20"/>
        <v>STOCKOUT</v>
      </c>
      <c r="S83" s="66" t="str">
        <f t="shared" si="21"/>
        <v>N/A</v>
      </c>
      <c r="T83" s="60"/>
    </row>
    <row r="84" spans="1:20" ht="16.5" customHeight="1" x14ac:dyDescent="0.35">
      <c r="A84" s="72" t="str">
        <f>IF(JAN_26!A84="","",JAN_26!A84)</f>
        <v>cord clamp</v>
      </c>
      <c r="B84" s="72" t="str">
        <f>IF(JAN_26!B84="","",JAN_26!B84)</f>
        <v>item</v>
      </c>
      <c r="C84" s="55">
        <f>IF(JAN_26!C84="","",JAN_26!C84)</f>
        <v>300</v>
      </c>
      <c r="D84" s="55">
        <f>IF(FEB_26!A84="","",FEB_26!F84)</f>
        <v>0</v>
      </c>
      <c r="E84" s="61"/>
      <c r="F84" s="55">
        <f t="shared" si="11"/>
        <v>0</v>
      </c>
      <c r="G84" s="61"/>
      <c r="H84" s="61"/>
      <c r="I84" s="55">
        <f t="shared" si="12"/>
        <v>0</v>
      </c>
      <c r="J84" s="55" t="str">
        <f t="shared" si="13"/>
        <v/>
      </c>
      <c r="K84" s="55">
        <f t="shared" si="14"/>
        <v>0</v>
      </c>
      <c r="L84" s="55">
        <f t="shared" si="15"/>
        <v>0</v>
      </c>
      <c r="M84" s="67">
        <f>IF(A84="",0,(IF(ISNUMBER(JAN_26!G84),JAN_26!G84,0)+IF(ISNUMBER(FEB_26!G84),FEB_26!G84,0)+IF(ISNUMBER(MAR_26!G84),MAR_26!G84,0))/3)</f>
        <v>0</v>
      </c>
      <c r="N84" s="67">
        <f t="shared" si="16"/>
        <v>0</v>
      </c>
      <c r="O84" s="67">
        <f t="shared" si="17"/>
        <v>0</v>
      </c>
      <c r="P84" s="67">
        <f t="shared" si="18"/>
        <v>0</v>
      </c>
      <c r="Q84" s="68" t="str">
        <f t="shared" si="19"/>
        <v/>
      </c>
      <c r="R84" s="69" t="str">
        <f t="shared" si="20"/>
        <v>STOCKOUT</v>
      </c>
      <c r="S84" s="69" t="str">
        <f t="shared" si="21"/>
        <v>N/A</v>
      </c>
      <c r="T84" s="60"/>
    </row>
    <row r="85" spans="1:20" ht="16.5" customHeight="1" x14ac:dyDescent="0.35">
      <c r="A85" s="71" t="str">
        <f>IF(JAN_26!A85="","",JAN_26!A85)</f>
        <v>cotrim sp</v>
      </c>
      <c r="B85" s="71" t="str">
        <f>IF(JAN_26!B85="","",JAN_26!B85)</f>
        <v>syrup</v>
      </c>
      <c r="C85" s="53">
        <f>IF(JAN_26!C85="","",JAN_26!C85)</f>
        <v>1000</v>
      </c>
      <c r="D85" s="53">
        <f>IF(FEB_26!A85="","",FEB_26!F85)</f>
        <v>100</v>
      </c>
      <c r="E85" s="61"/>
      <c r="F85" s="53">
        <f t="shared" si="11"/>
        <v>100</v>
      </c>
      <c r="G85" s="61"/>
      <c r="H85" s="61"/>
      <c r="I85" s="53">
        <f t="shared" si="12"/>
        <v>0</v>
      </c>
      <c r="J85" s="53" t="str">
        <f t="shared" si="13"/>
        <v/>
      </c>
      <c r="K85" s="53">
        <f t="shared" si="14"/>
        <v>0</v>
      </c>
      <c r="L85" s="53">
        <f t="shared" si="15"/>
        <v>100000</v>
      </c>
      <c r="M85" s="64">
        <f>IF(A85="",0,(IF(ISNUMBER(JAN_26!G85),JAN_26!G85,0)+IF(ISNUMBER(FEB_26!G85),FEB_26!G85,0)+IF(ISNUMBER(MAR_26!G85),MAR_26!G85,0))/3)</f>
        <v>0</v>
      </c>
      <c r="N85" s="64">
        <f t="shared" si="16"/>
        <v>0</v>
      </c>
      <c r="O85" s="64">
        <f t="shared" si="17"/>
        <v>0</v>
      </c>
      <c r="P85" s="64">
        <f t="shared" si="18"/>
        <v>0</v>
      </c>
      <c r="Q85" s="65" t="str">
        <f t="shared" si="19"/>
        <v/>
      </c>
      <c r="R85" s="66" t="str">
        <f t="shared" si="20"/>
        <v>OVERSTOCK</v>
      </c>
      <c r="S85" s="66" t="str">
        <f t="shared" si="21"/>
        <v>N/A</v>
      </c>
      <c r="T85" s="60"/>
    </row>
    <row r="86" spans="1:20" ht="16.5" customHeight="1" x14ac:dyDescent="0.35">
      <c r="A86" s="72" t="str">
        <f>IF(JAN_26!A86="","",JAN_26!A86)</f>
        <v>Cotton Absorbent  500g roll</v>
      </c>
      <c r="B86" s="72" t="str">
        <f>IF(JAN_26!B86="","",JAN_26!B86)</f>
        <v>roll</v>
      </c>
      <c r="C86" s="55" t="str">
        <f>IF(JAN_26!C86="","",JAN_26!C86)</f>
        <v/>
      </c>
      <c r="D86" s="55">
        <f>IF(FEB_26!A86="","",FEB_26!F86)</f>
        <v>0</v>
      </c>
      <c r="E86" s="61"/>
      <c r="F86" s="55">
        <f t="shared" si="11"/>
        <v>0</v>
      </c>
      <c r="G86" s="61"/>
      <c r="H86" s="61"/>
      <c r="I86" s="55">
        <f t="shared" si="12"/>
        <v>0</v>
      </c>
      <c r="J86" s="55" t="str">
        <f t="shared" si="13"/>
        <v/>
      </c>
      <c r="K86" s="55">
        <f t="shared" si="14"/>
        <v>9</v>
      </c>
      <c r="L86" s="55">
        <f t="shared" si="15"/>
        <v>0</v>
      </c>
      <c r="M86" s="67">
        <f>IF(A86="",0,(IF(ISNUMBER(JAN_26!G86),JAN_26!G86,0)+IF(ISNUMBER(FEB_26!G86),FEB_26!G86,0)+IF(ISNUMBER(MAR_26!G86),MAR_26!G86,0))/3)</f>
        <v>3</v>
      </c>
      <c r="N86" s="67">
        <f t="shared" si="16"/>
        <v>1.5</v>
      </c>
      <c r="O86" s="67">
        <f t="shared" si="17"/>
        <v>9</v>
      </c>
      <c r="P86" s="67">
        <f t="shared" si="18"/>
        <v>3</v>
      </c>
      <c r="Q86" s="68" t="str">
        <f t="shared" si="19"/>
        <v/>
      </c>
      <c r="R86" s="69" t="str">
        <f t="shared" si="20"/>
        <v>STOCKOUT</v>
      </c>
      <c r="S86" s="69" t="str">
        <f t="shared" si="21"/>
        <v>N/A</v>
      </c>
      <c r="T86" s="60"/>
    </row>
    <row r="87" spans="1:20" ht="16.5" customHeight="1" x14ac:dyDescent="0.35">
      <c r="A87" s="71" t="str">
        <f>IF(JAN_26!A87="","",JAN_26!A87)</f>
        <v>Crepe bandage 10cm x 4m</v>
      </c>
      <c r="B87" s="71" t="str">
        <f>IF(JAN_26!B87="","",JAN_26!B87)</f>
        <v>roll</v>
      </c>
      <c r="C87" s="53">
        <f>IF(JAN_26!C87="","",JAN_26!C87)</f>
        <v>500</v>
      </c>
      <c r="D87" s="53">
        <f>IF(FEB_26!A87="","",FEB_26!F87)</f>
        <v>88</v>
      </c>
      <c r="E87" s="61"/>
      <c r="F87" s="53">
        <f t="shared" si="11"/>
        <v>88</v>
      </c>
      <c r="G87" s="61"/>
      <c r="H87" s="61"/>
      <c r="I87" s="53">
        <f t="shared" si="12"/>
        <v>0</v>
      </c>
      <c r="J87" s="53" t="str">
        <f t="shared" si="13"/>
        <v/>
      </c>
      <c r="K87" s="53">
        <f t="shared" si="14"/>
        <v>0</v>
      </c>
      <c r="L87" s="53">
        <f t="shared" si="15"/>
        <v>44000</v>
      </c>
      <c r="M87" s="64">
        <f>IF(A87="",0,(IF(ISNUMBER(JAN_26!G87),JAN_26!G87,0)+IF(ISNUMBER(FEB_26!G87),FEB_26!G87,0)+IF(ISNUMBER(MAR_26!G87),MAR_26!G87,0))/3)</f>
        <v>5</v>
      </c>
      <c r="N87" s="64">
        <f t="shared" si="16"/>
        <v>2.5</v>
      </c>
      <c r="O87" s="64">
        <f t="shared" si="17"/>
        <v>15</v>
      </c>
      <c r="P87" s="64">
        <f t="shared" si="18"/>
        <v>5</v>
      </c>
      <c r="Q87" s="65">
        <f t="shared" si="19"/>
        <v>17.600000000000001</v>
      </c>
      <c r="R87" s="66" t="str">
        <f t="shared" si="20"/>
        <v>OVERSTOCK</v>
      </c>
      <c r="S87" s="66" t="str">
        <f t="shared" si="21"/>
        <v>N/A</v>
      </c>
      <c r="T87" s="60"/>
    </row>
    <row r="88" spans="1:20" ht="16.5" customHeight="1" x14ac:dyDescent="0.35">
      <c r="A88" s="72" t="str">
        <f>IF(JAN_26!A88="","",JAN_26!A88)</f>
        <v>Cromsol</v>
      </c>
      <c r="B88" s="72" t="str">
        <f>IF(JAN_26!B88="","",JAN_26!B88)</f>
        <v>item</v>
      </c>
      <c r="C88" s="55">
        <f>IF(JAN_26!C88="","",JAN_26!C88)</f>
        <v>1500</v>
      </c>
      <c r="D88" s="55">
        <f>IF(FEB_26!A88="","",FEB_26!F88)</f>
        <v>0</v>
      </c>
      <c r="E88" s="61"/>
      <c r="F88" s="55">
        <f t="shared" si="11"/>
        <v>0</v>
      </c>
      <c r="G88" s="61"/>
      <c r="H88" s="61"/>
      <c r="I88" s="55">
        <f t="shared" si="12"/>
        <v>0</v>
      </c>
      <c r="J88" s="55" t="str">
        <f t="shared" si="13"/>
        <v/>
      </c>
      <c r="K88" s="55">
        <f t="shared" si="14"/>
        <v>0</v>
      </c>
      <c r="L88" s="55">
        <f t="shared" si="15"/>
        <v>0</v>
      </c>
      <c r="M88" s="67">
        <f>IF(A88="",0,(IF(ISNUMBER(JAN_26!G88),JAN_26!G88,0)+IF(ISNUMBER(FEB_26!G88),FEB_26!G88,0)+IF(ISNUMBER(MAR_26!G88),MAR_26!G88,0))/3)</f>
        <v>0</v>
      </c>
      <c r="N88" s="67">
        <f t="shared" si="16"/>
        <v>0</v>
      </c>
      <c r="O88" s="67">
        <f t="shared" si="17"/>
        <v>0</v>
      </c>
      <c r="P88" s="67">
        <f t="shared" si="18"/>
        <v>0</v>
      </c>
      <c r="Q88" s="68" t="str">
        <f t="shared" si="19"/>
        <v/>
      </c>
      <c r="R88" s="69" t="str">
        <f t="shared" si="20"/>
        <v>STOCKOUT</v>
      </c>
      <c r="S88" s="69" t="str">
        <f t="shared" si="21"/>
        <v>N/A</v>
      </c>
      <c r="T88" s="60"/>
    </row>
    <row r="89" spans="1:20" ht="16.5" customHeight="1" x14ac:dyDescent="0.35">
      <c r="A89" s="71" t="str">
        <f>IF(JAN_26!A89="","",JAN_26!A89)</f>
        <v>Cytotex</v>
      </c>
      <c r="B89" s="71" t="str">
        <f>IF(JAN_26!B89="","",JAN_26!B89)</f>
        <v>tablet</v>
      </c>
      <c r="C89" s="53">
        <f>IF(JAN_26!C89="","",JAN_26!C89)</f>
        <v>700</v>
      </c>
      <c r="D89" s="53">
        <f>IF(FEB_26!A89="","",FEB_26!F89)</f>
        <v>0</v>
      </c>
      <c r="E89" s="61"/>
      <c r="F89" s="53">
        <f t="shared" si="11"/>
        <v>0</v>
      </c>
      <c r="G89" s="61"/>
      <c r="H89" s="61"/>
      <c r="I89" s="53">
        <f t="shared" si="12"/>
        <v>0</v>
      </c>
      <c r="J89" s="53" t="str">
        <f t="shared" si="13"/>
        <v/>
      </c>
      <c r="K89" s="53">
        <f t="shared" si="14"/>
        <v>0</v>
      </c>
      <c r="L89" s="53">
        <f t="shared" si="15"/>
        <v>0</v>
      </c>
      <c r="M89" s="64">
        <f>IF(A89="",0,(IF(ISNUMBER(JAN_26!G89),JAN_26!G89,0)+IF(ISNUMBER(FEB_26!G89),FEB_26!G89,0)+IF(ISNUMBER(MAR_26!G89),MAR_26!G89,0))/3)</f>
        <v>0</v>
      </c>
      <c r="N89" s="64">
        <f t="shared" si="16"/>
        <v>0</v>
      </c>
      <c r="O89" s="64">
        <f t="shared" si="17"/>
        <v>0</v>
      </c>
      <c r="P89" s="64">
        <f t="shared" si="18"/>
        <v>0</v>
      </c>
      <c r="Q89" s="65" t="str">
        <f t="shared" si="19"/>
        <v/>
      </c>
      <c r="R89" s="66" t="str">
        <f t="shared" si="20"/>
        <v>STOCKOUT</v>
      </c>
      <c r="S89" s="66" t="str">
        <f t="shared" si="21"/>
        <v>N/A</v>
      </c>
      <c r="T89" s="60"/>
    </row>
    <row r="90" spans="1:20" ht="16.5" customHeight="1" x14ac:dyDescent="0.35">
      <c r="A90" s="72" t="str">
        <f>IF(JAN_26!A90="","",JAN_26!A90)</f>
        <v>Delivery Kit</v>
      </c>
      <c r="B90" s="72" t="str">
        <f>IF(JAN_26!B90="","",JAN_26!B90)</f>
        <v>item</v>
      </c>
      <c r="C90" s="55">
        <f>IF(JAN_26!C90="","",JAN_26!C90)</f>
        <v>6000</v>
      </c>
      <c r="D90" s="55">
        <f>IF(FEB_26!A90="","",FEB_26!F90)</f>
        <v>0</v>
      </c>
      <c r="E90" s="61"/>
      <c r="F90" s="55">
        <f t="shared" si="11"/>
        <v>0</v>
      </c>
      <c r="G90" s="61"/>
      <c r="H90" s="61"/>
      <c r="I90" s="55">
        <f t="shared" si="12"/>
        <v>0</v>
      </c>
      <c r="J90" s="55" t="str">
        <f t="shared" si="13"/>
        <v/>
      </c>
      <c r="K90" s="55">
        <f t="shared" si="14"/>
        <v>0</v>
      </c>
      <c r="L90" s="55">
        <f t="shared" si="15"/>
        <v>0</v>
      </c>
      <c r="M90" s="67">
        <f>IF(A90="",0,(IF(ISNUMBER(JAN_26!G90),JAN_26!G90,0)+IF(ISNUMBER(FEB_26!G90),FEB_26!G90,0)+IF(ISNUMBER(MAR_26!G90),MAR_26!G90,0))/3)</f>
        <v>0</v>
      </c>
      <c r="N90" s="67">
        <f t="shared" si="16"/>
        <v>0</v>
      </c>
      <c r="O90" s="67">
        <f t="shared" si="17"/>
        <v>0</v>
      </c>
      <c r="P90" s="67">
        <f t="shared" si="18"/>
        <v>0</v>
      </c>
      <c r="Q90" s="68" t="str">
        <f t="shared" si="19"/>
        <v/>
      </c>
      <c r="R90" s="69" t="str">
        <f t="shared" si="20"/>
        <v>STOCKOUT</v>
      </c>
      <c r="S90" s="69" t="str">
        <f t="shared" si="21"/>
        <v>N/A</v>
      </c>
      <c r="T90" s="60"/>
    </row>
    <row r="91" spans="1:20" ht="16.5" customHeight="1" x14ac:dyDescent="0.35">
      <c r="A91" s="71" t="str">
        <f>IF(JAN_26!A91="","",JAN_26!A91)</f>
        <v>depo</v>
      </c>
      <c r="B91" s="71" t="str">
        <f>IF(JAN_26!B91="","",JAN_26!B91)</f>
        <v>amp</v>
      </c>
      <c r="C91" s="53">
        <f>IF(JAN_26!C91="","",JAN_26!C91)</f>
        <v>1500</v>
      </c>
      <c r="D91" s="53">
        <f>IF(FEB_26!A91="","",FEB_26!F91)</f>
        <v>0</v>
      </c>
      <c r="E91" s="61"/>
      <c r="F91" s="53">
        <f t="shared" si="11"/>
        <v>0</v>
      </c>
      <c r="G91" s="61"/>
      <c r="H91" s="61"/>
      <c r="I91" s="53">
        <f t="shared" si="12"/>
        <v>0</v>
      </c>
      <c r="J91" s="53" t="str">
        <f t="shared" si="13"/>
        <v/>
      </c>
      <c r="K91" s="53">
        <f t="shared" si="14"/>
        <v>0</v>
      </c>
      <c r="L91" s="53">
        <f t="shared" si="15"/>
        <v>0</v>
      </c>
      <c r="M91" s="64">
        <f>IF(A91="",0,(IF(ISNUMBER(JAN_26!G91),JAN_26!G91,0)+IF(ISNUMBER(FEB_26!G91),FEB_26!G91,0)+IF(ISNUMBER(MAR_26!G91),MAR_26!G91,0))/3)</f>
        <v>0</v>
      </c>
      <c r="N91" s="64">
        <f t="shared" si="16"/>
        <v>0</v>
      </c>
      <c r="O91" s="64">
        <f t="shared" si="17"/>
        <v>0</v>
      </c>
      <c r="P91" s="64">
        <f t="shared" si="18"/>
        <v>0</v>
      </c>
      <c r="Q91" s="65" t="str">
        <f t="shared" si="19"/>
        <v/>
      </c>
      <c r="R91" s="66" t="str">
        <f t="shared" si="20"/>
        <v>STOCKOUT</v>
      </c>
      <c r="S91" s="66" t="str">
        <f t="shared" si="21"/>
        <v>N/A</v>
      </c>
      <c r="T91" s="60"/>
    </row>
    <row r="92" spans="1:20" ht="16.5" customHeight="1" x14ac:dyDescent="0.35">
      <c r="A92" s="72" t="str">
        <f>IF(JAN_26!A92="","",JAN_26!A92)</f>
        <v>Dermobacter Solution 300 ml</v>
      </c>
      <c r="B92" s="72" t="str">
        <f>IF(JAN_26!B92="","",JAN_26!B92)</f>
        <v/>
      </c>
      <c r="C92" s="55" t="str">
        <f>IF(JAN_26!C92="","",JAN_26!C92)</f>
        <v/>
      </c>
      <c r="D92" s="55">
        <f>IF(FEB_26!A92="","",FEB_26!F92)</f>
        <v>0</v>
      </c>
      <c r="E92" s="61"/>
      <c r="F92" s="55">
        <f t="shared" si="11"/>
        <v>0</v>
      </c>
      <c r="G92" s="61"/>
      <c r="H92" s="61"/>
      <c r="I92" s="55">
        <f t="shared" si="12"/>
        <v>0</v>
      </c>
      <c r="J92" s="55" t="str">
        <f t="shared" si="13"/>
        <v/>
      </c>
      <c r="K92" s="55">
        <f t="shared" si="14"/>
        <v>0</v>
      </c>
      <c r="L92" s="55">
        <f t="shared" si="15"/>
        <v>0</v>
      </c>
      <c r="M92" s="67">
        <f>IF(A92="",0,(IF(ISNUMBER(JAN_26!G92),JAN_26!G92,0)+IF(ISNUMBER(FEB_26!G92),FEB_26!G92,0)+IF(ISNUMBER(MAR_26!G92),MAR_26!G92,0))/3)</f>
        <v>0</v>
      </c>
      <c r="N92" s="67">
        <f t="shared" si="16"/>
        <v>0</v>
      </c>
      <c r="O92" s="67">
        <f t="shared" si="17"/>
        <v>0</v>
      </c>
      <c r="P92" s="67">
        <f t="shared" si="18"/>
        <v>0</v>
      </c>
      <c r="Q92" s="68" t="str">
        <f t="shared" si="19"/>
        <v/>
      </c>
      <c r="R92" s="69" t="str">
        <f t="shared" si="20"/>
        <v>STOCKOUT</v>
      </c>
      <c r="S92" s="69" t="str">
        <f t="shared" si="21"/>
        <v>N/A</v>
      </c>
      <c r="T92" s="60"/>
    </row>
    <row r="93" spans="1:20" ht="16.5" customHeight="1" x14ac:dyDescent="0.35">
      <c r="A93" s="71" t="str">
        <f>IF(JAN_26!A93="","",JAN_26!A93)</f>
        <v>Dexamethazone injection</v>
      </c>
      <c r="B93" s="71" t="str">
        <f>IF(JAN_26!B93="","",JAN_26!B93)</f>
        <v>amp</v>
      </c>
      <c r="C93" s="53">
        <f>IF(JAN_26!C93="","",JAN_26!C93)</f>
        <v>200</v>
      </c>
      <c r="D93" s="53">
        <f>IF(FEB_26!A93="","",FEB_26!F93)</f>
        <v>5</v>
      </c>
      <c r="E93" s="61"/>
      <c r="F93" s="53">
        <f t="shared" si="11"/>
        <v>5</v>
      </c>
      <c r="G93" s="61"/>
      <c r="H93" s="61"/>
      <c r="I93" s="53">
        <f t="shared" si="12"/>
        <v>0</v>
      </c>
      <c r="J93" s="53" t="str">
        <f t="shared" si="13"/>
        <v/>
      </c>
      <c r="K93" s="53">
        <f t="shared" si="14"/>
        <v>18</v>
      </c>
      <c r="L93" s="53">
        <f t="shared" si="15"/>
        <v>1000</v>
      </c>
      <c r="M93" s="64">
        <f>IF(A93="",0,(IF(ISNUMBER(JAN_26!G93),JAN_26!G93,0)+IF(ISNUMBER(FEB_26!G93),FEB_26!G93,0)+IF(ISNUMBER(MAR_26!G93),MAR_26!G93,0))/3)</f>
        <v>7.666666666666667</v>
      </c>
      <c r="N93" s="64">
        <f t="shared" si="16"/>
        <v>3.8333333333333335</v>
      </c>
      <c r="O93" s="64">
        <f t="shared" si="17"/>
        <v>23</v>
      </c>
      <c r="P93" s="64">
        <f t="shared" si="18"/>
        <v>7.666666666666667</v>
      </c>
      <c r="Q93" s="65">
        <f t="shared" si="19"/>
        <v>0.7</v>
      </c>
      <c r="R93" s="66" t="str">
        <f t="shared" si="20"/>
        <v>LOW STOCK</v>
      </c>
      <c r="S93" s="66" t="str">
        <f t="shared" si="21"/>
        <v>N/A</v>
      </c>
      <c r="T93" s="60"/>
    </row>
    <row r="94" spans="1:20" ht="16.5" customHeight="1" x14ac:dyDescent="0.35">
      <c r="A94" s="72" t="str">
        <f>IF(JAN_26!A94="","",JAN_26!A94)</f>
        <v>Dexamethazone tablet</v>
      </c>
      <c r="B94" s="72" t="str">
        <f>IF(JAN_26!B94="","",JAN_26!B94)</f>
        <v>tablet</v>
      </c>
      <c r="C94" s="55">
        <f>IF(JAN_26!C94="","",JAN_26!C94)</f>
        <v>10</v>
      </c>
      <c r="D94" s="55">
        <f>IF(FEB_26!A94="","",FEB_26!F94)</f>
        <v>0</v>
      </c>
      <c r="E94" s="61"/>
      <c r="F94" s="55">
        <f t="shared" si="11"/>
        <v>0</v>
      </c>
      <c r="G94" s="61"/>
      <c r="H94" s="61"/>
      <c r="I94" s="55">
        <f t="shared" si="12"/>
        <v>0</v>
      </c>
      <c r="J94" s="55" t="str">
        <f t="shared" si="13"/>
        <v/>
      </c>
      <c r="K94" s="55">
        <f t="shared" si="14"/>
        <v>0</v>
      </c>
      <c r="L94" s="55">
        <f t="shared" si="15"/>
        <v>0</v>
      </c>
      <c r="M94" s="67">
        <f>IF(A94="",0,(IF(ISNUMBER(JAN_26!G94),JAN_26!G94,0)+IF(ISNUMBER(FEB_26!G94),FEB_26!G94,0)+IF(ISNUMBER(MAR_26!G94),MAR_26!G94,0))/3)</f>
        <v>0</v>
      </c>
      <c r="N94" s="67">
        <f t="shared" si="16"/>
        <v>0</v>
      </c>
      <c r="O94" s="67">
        <f t="shared" si="17"/>
        <v>0</v>
      </c>
      <c r="P94" s="67">
        <f t="shared" si="18"/>
        <v>0</v>
      </c>
      <c r="Q94" s="68" t="str">
        <f t="shared" si="19"/>
        <v/>
      </c>
      <c r="R94" s="69" t="str">
        <f t="shared" si="20"/>
        <v>STOCKOUT</v>
      </c>
      <c r="S94" s="69" t="str">
        <f t="shared" si="21"/>
        <v>N/A</v>
      </c>
      <c r="T94" s="60"/>
    </row>
    <row r="95" spans="1:20" ht="16.5" customHeight="1" x14ac:dyDescent="0.35">
      <c r="A95" s="71" t="str">
        <f>IF(JAN_26!A95="","",JAN_26!A95)</f>
        <v>Dextrose  5% 250ml</v>
      </c>
      <c r="B95" s="71" t="str">
        <f>IF(JAN_26!B95="","",JAN_26!B95)</f>
        <v/>
      </c>
      <c r="C95" s="53">
        <f>IF(JAN_26!C95="","",JAN_26!C95)</f>
        <v>1000</v>
      </c>
      <c r="D95" s="53">
        <f>IF(FEB_26!A95="","",FEB_26!F95)</f>
        <v>114</v>
      </c>
      <c r="E95" s="61"/>
      <c r="F95" s="53">
        <f t="shared" si="11"/>
        <v>114</v>
      </c>
      <c r="G95" s="61"/>
      <c r="H95" s="61"/>
      <c r="I95" s="53">
        <f t="shared" si="12"/>
        <v>0</v>
      </c>
      <c r="J95" s="53" t="str">
        <f t="shared" si="13"/>
        <v/>
      </c>
      <c r="K95" s="53">
        <f t="shared" si="14"/>
        <v>0</v>
      </c>
      <c r="L95" s="53">
        <f t="shared" si="15"/>
        <v>114000</v>
      </c>
      <c r="M95" s="64">
        <f>IF(A95="",0,(IF(ISNUMBER(JAN_26!G95),JAN_26!G95,0)+IF(ISNUMBER(FEB_26!G95),FEB_26!G95,0)+IF(ISNUMBER(MAR_26!G95),MAR_26!G95,0))/3)</f>
        <v>0</v>
      </c>
      <c r="N95" s="64">
        <f t="shared" si="16"/>
        <v>0</v>
      </c>
      <c r="O95" s="64">
        <f t="shared" si="17"/>
        <v>0</v>
      </c>
      <c r="P95" s="64">
        <f t="shared" si="18"/>
        <v>0</v>
      </c>
      <c r="Q95" s="65" t="str">
        <f t="shared" si="19"/>
        <v/>
      </c>
      <c r="R95" s="66" t="str">
        <f t="shared" si="20"/>
        <v>OVERSTOCK</v>
      </c>
      <c r="S95" s="66" t="str">
        <f t="shared" si="21"/>
        <v>N/A</v>
      </c>
      <c r="T95" s="60"/>
    </row>
    <row r="96" spans="1:20" ht="16.5" customHeight="1" x14ac:dyDescent="0.35">
      <c r="A96" s="72" t="str">
        <f>IF(JAN_26!A96="","",JAN_26!A96)</f>
        <v>diazepam inj</v>
      </c>
      <c r="B96" s="72" t="str">
        <f>IF(JAN_26!B96="","",JAN_26!B96)</f>
        <v>amp</v>
      </c>
      <c r="C96" s="55">
        <f>IF(JAN_26!C96="","",JAN_26!C96)</f>
        <v>500</v>
      </c>
      <c r="D96" s="55">
        <f>IF(FEB_26!A96="","",FEB_26!F96)</f>
        <v>98</v>
      </c>
      <c r="E96" s="61"/>
      <c r="F96" s="55">
        <f t="shared" si="11"/>
        <v>98</v>
      </c>
      <c r="G96" s="61"/>
      <c r="H96" s="61"/>
      <c r="I96" s="55">
        <f t="shared" si="12"/>
        <v>0</v>
      </c>
      <c r="J96" s="55" t="str">
        <f t="shared" si="13"/>
        <v/>
      </c>
      <c r="K96" s="55">
        <f t="shared" si="14"/>
        <v>0</v>
      </c>
      <c r="L96" s="55">
        <f t="shared" si="15"/>
        <v>49000</v>
      </c>
      <c r="M96" s="67">
        <f>IF(A96="",0,(IF(ISNUMBER(JAN_26!G96),JAN_26!G96,0)+IF(ISNUMBER(FEB_26!G96),FEB_26!G96,0)+IF(ISNUMBER(MAR_26!G96),MAR_26!G96,0))/3)</f>
        <v>0.66666666666666663</v>
      </c>
      <c r="N96" s="67">
        <f t="shared" si="16"/>
        <v>0.33333333333333331</v>
      </c>
      <c r="O96" s="67">
        <f t="shared" si="17"/>
        <v>2</v>
      </c>
      <c r="P96" s="67">
        <f t="shared" si="18"/>
        <v>0.66666666666666663</v>
      </c>
      <c r="Q96" s="68">
        <f t="shared" si="19"/>
        <v>147</v>
      </c>
      <c r="R96" s="69" t="str">
        <f t="shared" si="20"/>
        <v>OVERSTOCK</v>
      </c>
      <c r="S96" s="69" t="str">
        <f t="shared" si="21"/>
        <v>N/A</v>
      </c>
      <c r="T96" s="60"/>
    </row>
    <row r="97" spans="1:20" ht="16.5" customHeight="1" x14ac:dyDescent="0.35">
      <c r="A97" s="71" t="str">
        <f>IF(JAN_26!A97="","",JAN_26!A97)</f>
        <v>Diclofena tablets</v>
      </c>
      <c r="B97" s="71" t="str">
        <f>IF(JAN_26!B97="","",JAN_26!B97)</f>
        <v>tablet</v>
      </c>
      <c r="C97" s="53">
        <f>IF(JAN_26!C97="","",JAN_26!C97)</f>
        <v>15</v>
      </c>
      <c r="D97" s="53">
        <f>IF(FEB_26!A97="","",FEB_26!F97)</f>
        <v>630</v>
      </c>
      <c r="E97" s="61"/>
      <c r="F97" s="53">
        <f t="shared" si="11"/>
        <v>630</v>
      </c>
      <c r="G97" s="61"/>
      <c r="H97" s="61"/>
      <c r="I97" s="53">
        <f t="shared" si="12"/>
        <v>0</v>
      </c>
      <c r="J97" s="53" t="str">
        <f t="shared" si="13"/>
        <v/>
      </c>
      <c r="K97" s="53">
        <f t="shared" si="14"/>
        <v>0</v>
      </c>
      <c r="L97" s="53">
        <f t="shared" si="15"/>
        <v>9450</v>
      </c>
      <c r="M97" s="64">
        <f>IF(A97="",0,(IF(ISNUMBER(JAN_26!G97),JAN_26!G97,0)+IF(ISNUMBER(FEB_26!G97),FEB_26!G97,0)+IF(ISNUMBER(MAR_26!G97),MAR_26!G97,0))/3)</f>
        <v>23.333333333333332</v>
      </c>
      <c r="N97" s="64">
        <f t="shared" si="16"/>
        <v>11.666666666666666</v>
      </c>
      <c r="O97" s="64">
        <f t="shared" si="17"/>
        <v>70</v>
      </c>
      <c r="P97" s="64">
        <f t="shared" si="18"/>
        <v>23.333333333333332</v>
      </c>
      <c r="Q97" s="65">
        <f t="shared" si="19"/>
        <v>27</v>
      </c>
      <c r="R97" s="66" t="str">
        <f t="shared" si="20"/>
        <v>OVERSTOCK</v>
      </c>
      <c r="S97" s="66" t="str">
        <f t="shared" si="21"/>
        <v>N/A</v>
      </c>
      <c r="T97" s="60"/>
    </row>
    <row r="98" spans="1:20" ht="16.5" customHeight="1" x14ac:dyDescent="0.35">
      <c r="A98" s="72" t="str">
        <f>IF(JAN_26!A98="","",JAN_26!A98)</f>
        <v>Diclofenac gel</v>
      </c>
      <c r="B98" s="72" t="str">
        <f>IF(JAN_26!B98="","",JAN_26!B98)</f>
        <v>pomade</v>
      </c>
      <c r="C98" s="55">
        <f>IF(JAN_26!C98="","",JAN_26!C98)</f>
        <v>1000</v>
      </c>
      <c r="D98" s="55">
        <f>IF(FEB_26!A98="","",FEB_26!F98)</f>
        <v>0</v>
      </c>
      <c r="E98" s="61"/>
      <c r="F98" s="55">
        <f t="shared" si="11"/>
        <v>0</v>
      </c>
      <c r="G98" s="61"/>
      <c r="H98" s="61"/>
      <c r="I98" s="55">
        <f t="shared" si="12"/>
        <v>0</v>
      </c>
      <c r="J98" s="55" t="str">
        <f t="shared" si="13"/>
        <v/>
      </c>
      <c r="K98" s="55">
        <f t="shared" si="14"/>
        <v>0</v>
      </c>
      <c r="L98" s="55">
        <f t="shared" si="15"/>
        <v>0</v>
      </c>
      <c r="M98" s="67">
        <f>IF(A98="",0,(IF(ISNUMBER(JAN_26!G98),JAN_26!G98,0)+IF(ISNUMBER(FEB_26!G98),FEB_26!G98,0)+IF(ISNUMBER(MAR_26!G98),MAR_26!G98,0))/3)</f>
        <v>0</v>
      </c>
      <c r="N98" s="67">
        <f t="shared" si="16"/>
        <v>0</v>
      </c>
      <c r="O98" s="67">
        <f t="shared" si="17"/>
        <v>0</v>
      </c>
      <c r="P98" s="67">
        <f t="shared" si="18"/>
        <v>0</v>
      </c>
      <c r="Q98" s="68" t="str">
        <f t="shared" si="19"/>
        <v/>
      </c>
      <c r="R98" s="69" t="str">
        <f t="shared" si="20"/>
        <v>STOCKOUT</v>
      </c>
      <c r="S98" s="69" t="str">
        <f t="shared" si="21"/>
        <v>N/A</v>
      </c>
      <c r="T98" s="60"/>
    </row>
    <row r="99" spans="1:20" ht="16.5" customHeight="1" x14ac:dyDescent="0.35">
      <c r="A99" s="71" t="str">
        <f>IF(JAN_26!A99="","",JAN_26!A99)</f>
        <v>Diclofenac injection</v>
      </c>
      <c r="B99" s="71" t="str">
        <f>IF(JAN_26!B99="","",JAN_26!B99)</f>
        <v>amps</v>
      </c>
      <c r="C99" s="53">
        <f>IF(JAN_26!C99="","",JAN_26!C99)</f>
        <v>200</v>
      </c>
      <c r="D99" s="53">
        <f>IF(FEB_26!A99="","",FEB_26!F99)</f>
        <v>501</v>
      </c>
      <c r="E99" s="61"/>
      <c r="F99" s="53">
        <f t="shared" si="11"/>
        <v>501</v>
      </c>
      <c r="G99" s="61"/>
      <c r="H99" s="61"/>
      <c r="I99" s="53">
        <f t="shared" si="12"/>
        <v>0</v>
      </c>
      <c r="J99" s="53" t="str">
        <f t="shared" si="13"/>
        <v/>
      </c>
      <c r="K99" s="53">
        <f t="shared" si="14"/>
        <v>0</v>
      </c>
      <c r="L99" s="53">
        <f t="shared" si="15"/>
        <v>100200</v>
      </c>
      <c r="M99" s="64">
        <f>IF(A99="",0,(IF(ISNUMBER(JAN_26!G99),JAN_26!G99,0)+IF(ISNUMBER(FEB_26!G99),FEB_26!G99,0)+IF(ISNUMBER(MAR_26!G99),MAR_26!G99,0))/3)</f>
        <v>7</v>
      </c>
      <c r="N99" s="64">
        <f t="shared" si="16"/>
        <v>3.5</v>
      </c>
      <c r="O99" s="64">
        <f t="shared" si="17"/>
        <v>21</v>
      </c>
      <c r="P99" s="64">
        <f t="shared" si="18"/>
        <v>7</v>
      </c>
      <c r="Q99" s="65">
        <f t="shared" si="19"/>
        <v>71.599999999999994</v>
      </c>
      <c r="R99" s="66" t="str">
        <f t="shared" si="20"/>
        <v>OVERSTOCK</v>
      </c>
      <c r="S99" s="66" t="str">
        <f t="shared" si="21"/>
        <v>N/A</v>
      </c>
      <c r="T99" s="60"/>
    </row>
    <row r="100" spans="1:20" ht="16.5" customHeight="1" x14ac:dyDescent="0.35">
      <c r="A100" s="72" t="str">
        <f>IF(JAN_26!A100="","",JAN_26!A100)</f>
        <v>diprostene</v>
      </c>
      <c r="B100" s="72" t="str">
        <f>IF(JAN_26!B100="","",JAN_26!B100)</f>
        <v>amp</v>
      </c>
      <c r="C100" s="55">
        <f>IF(JAN_26!C100="","",JAN_26!C100)</f>
        <v>4500</v>
      </c>
      <c r="D100" s="55">
        <f>IF(FEB_26!A100="","",FEB_26!F100)</f>
        <v>0</v>
      </c>
      <c r="E100" s="61"/>
      <c r="F100" s="55">
        <f t="shared" si="11"/>
        <v>0</v>
      </c>
      <c r="G100" s="61"/>
      <c r="H100" s="61"/>
      <c r="I100" s="55">
        <f t="shared" si="12"/>
        <v>0</v>
      </c>
      <c r="J100" s="55" t="str">
        <f t="shared" si="13"/>
        <v/>
      </c>
      <c r="K100" s="55">
        <f t="shared" si="14"/>
        <v>0</v>
      </c>
      <c r="L100" s="55">
        <f t="shared" si="15"/>
        <v>0</v>
      </c>
      <c r="M100" s="67">
        <f>IF(A100="",0,(IF(ISNUMBER(JAN_26!G100),JAN_26!G100,0)+IF(ISNUMBER(FEB_26!G100),FEB_26!G100,0)+IF(ISNUMBER(MAR_26!G100),MAR_26!G100,0))/3)</f>
        <v>0</v>
      </c>
      <c r="N100" s="67">
        <f t="shared" si="16"/>
        <v>0</v>
      </c>
      <c r="O100" s="67">
        <f t="shared" si="17"/>
        <v>0</v>
      </c>
      <c r="P100" s="67">
        <f t="shared" si="18"/>
        <v>0</v>
      </c>
      <c r="Q100" s="68" t="str">
        <f t="shared" si="19"/>
        <v/>
      </c>
      <c r="R100" s="69" t="str">
        <f t="shared" si="20"/>
        <v>STOCKOUT</v>
      </c>
      <c r="S100" s="69" t="str">
        <f t="shared" si="21"/>
        <v>N/A</v>
      </c>
      <c r="T100" s="60"/>
    </row>
    <row r="101" spans="1:20" ht="16.5" customHeight="1" x14ac:dyDescent="0.35">
      <c r="A101" s="71" t="str">
        <f>IF(JAN_26!A101="","",JAN_26!A101)</f>
        <v>disposable gloves</v>
      </c>
      <c r="B101" s="71" t="str">
        <f>IF(JAN_26!B101="","",JAN_26!B101)</f>
        <v>box</v>
      </c>
      <c r="C101" s="53">
        <f>IF(JAN_26!C101="","",JAN_26!C101)</f>
        <v>100</v>
      </c>
      <c r="D101" s="53">
        <f>IF(FEB_26!A101="","",FEB_26!F101)</f>
        <v>300</v>
      </c>
      <c r="E101" s="61"/>
      <c r="F101" s="53">
        <f t="shared" si="11"/>
        <v>300</v>
      </c>
      <c r="G101" s="61"/>
      <c r="H101" s="61"/>
      <c r="I101" s="53">
        <f t="shared" si="12"/>
        <v>0</v>
      </c>
      <c r="J101" s="53" t="str">
        <f t="shared" si="13"/>
        <v/>
      </c>
      <c r="K101" s="53">
        <f t="shared" si="14"/>
        <v>0</v>
      </c>
      <c r="L101" s="53">
        <f t="shared" si="15"/>
        <v>30000</v>
      </c>
      <c r="M101" s="64">
        <f>IF(A101="",0,(IF(ISNUMBER(JAN_26!G101),JAN_26!G101,0)+IF(ISNUMBER(FEB_26!G101),FEB_26!G101,0)+IF(ISNUMBER(MAR_26!G101),MAR_26!G101,0))/3)</f>
        <v>0</v>
      </c>
      <c r="N101" s="64">
        <f t="shared" si="16"/>
        <v>0</v>
      </c>
      <c r="O101" s="64">
        <f t="shared" si="17"/>
        <v>0</v>
      </c>
      <c r="P101" s="64">
        <f t="shared" si="18"/>
        <v>0</v>
      </c>
      <c r="Q101" s="65" t="str">
        <f t="shared" si="19"/>
        <v/>
      </c>
      <c r="R101" s="66" t="str">
        <f t="shared" si="20"/>
        <v>OVERSTOCK</v>
      </c>
      <c r="S101" s="66" t="str">
        <f t="shared" si="21"/>
        <v>N/A</v>
      </c>
      <c r="T101" s="60"/>
    </row>
    <row r="102" spans="1:20" ht="16.5" customHeight="1" x14ac:dyDescent="0.35">
      <c r="A102" s="72" t="str">
        <f>IF(JAN_26!A102="","",JAN_26!A102)</f>
        <v>Disposable syringe 10ml</v>
      </c>
      <c r="B102" s="72" t="str">
        <f>IF(JAN_26!B102="","",JAN_26!B102)</f>
        <v>piece</v>
      </c>
      <c r="C102" s="55">
        <f>IF(JAN_26!C102="","",JAN_26!C102)</f>
        <v>100</v>
      </c>
      <c r="D102" s="55">
        <f>IF(FEB_26!A102="","",FEB_26!F102)</f>
        <v>18</v>
      </c>
      <c r="E102" s="61"/>
      <c r="F102" s="55">
        <f t="shared" si="11"/>
        <v>18</v>
      </c>
      <c r="G102" s="61"/>
      <c r="H102" s="61"/>
      <c r="I102" s="55">
        <f t="shared" si="12"/>
        <v>0</v>
      </c>
      <c r="J102" s="55" t="str">
        <f t="shared" si="13"/>
        <v/>
      </c>
      <c r="K102" s="55">
        <f t="shared" si="14"/>
        <v>72</v>
      </c>
      <c r="L102" s="55">
        <f t="shared" si="15"/>
        <v>1800</v>
      </c>
      <c r="M102" s="67">
        <f>IF(A102="",0,(IF(ISNUMBER(JAN_26!G102),JAN_26!G102,0)+IF(ISNUMBER(FEB_26!G102),FEB_26!G102,0)+IF(ISNUMBER(MAR_26!G102),MAR_26!G102,0))/3)</f>
        <v>30</v>
      </c>
      <c r="N102" s="67">
        <f t="shared" si="16"/>
        <v>15</v>
      </c>
      <c r="O102" s="67">
        <f t="shared" si="17"/>
        <v>90</v>
      </c>
      <c r="P102" s="67">
        <f t="shared" si="18"/>
        <v>30</v>
      </c>
      <c r="Q102" s="68">
        <f t="shared" si="19"/>
        <v>0.6</v>
      </c>
      <c r="R102" s="69" t="str">
        <f t="shared" si="20"/>
        <v>LOW STOCK</v>
      </c>
      <c r="S102" s="69" t="str">
        <f t="shared" si="21"/>
        <v>N/A</v>
      </c>
      <c r="T102" s="60"/>
    </row>
    <row r="103" spans="1:20" ht="16.5" customHeight="1" x14ac:dyDescent="0.35">
      <c r="A103" s="71" t="str">
        <f>IF(JAN_26!A103="","",JAN_26!A103)</f>
        <v>Disposable syringe 2.5ml</v>
      </c>
      <c r="B103" s="71" t="str">
        <f>IF(JAN_26!B103="","",JAN_26!B103)</f>
        <v>piece</v>
      </c>
      <c r="C103" s="53">
        <f>IF(JAN_26!C103="","",JAN_26!C103)</f>
        <v>100</v>
      </c>
      <c r="D103" s="53">
        <f>IF(FEB_26!A103="","",FEB_26!F103)</f>
        <v>157</v>
      </c>
      <c r="E103" s="61"/>
      <c r="F103" s="53">
        <f t="shared" si="11"/>
        <v>157</v>
      </c>
      <c r="G103" s="61"/>
      <c r="H103" s="61"/>
      <c r="I103" s="53">
        <f t="shared" si="12"/>
        <v>0</v>
      </c>
      <c r="J103" s="53" t="str">
        <f t="shared" si="13"/>
        <v/>
      </c>
      <c r="K103" s="53">
        <f t="shared" si="14"/>
        <v>0</v>
      </c>
      <c r="L103" s="53">
        <f t="shared" si="15"/>
        <v>15700</v>
      </c>
      <c r="M103" s="64">
        <f>IF(A103="",0,(IF(ISNUMBER(JAN_26!G103),JAN_26!G103,0)+IF(ISNUMBER(FEB_26!G103),FEB_26!G103,0)+IF(ISNUMBER(MAR_26!G103),MAR_26!G103,0))/3)</f>
        <v>7.666666666666667</v>
      </c>
      <c r="N103" s="64">
        <f t="shared" si="16"/>
        <v>3.8333333333333335</v>
      </c>
      <c r="O103" s="64">
        <f t="shared" si="17"/>
        <v>23</v>
      </c>
      <c r="P103" s="64">
        <f t="shared" si="18"/>
        <v>7.666666666666667</v>
      </c>
      <c r="Q103" s="65">
        <f t="shared" si="19"/>
        <v>20.5</v>
      </c>
      <c r="R103" s="66" t="str">
        <f t="shared" si="20"/>
        <v>OVERSTOCK</v>
      </c>
      <c r="S103" s="66" t="str">
        <f t="shared" si="21"/>
        <v>N/A</v>
      </c>
      <c r="T103" s="60"/>
    </row>
    <row r="104" spans="1:20" ht="16.5" customHeight="1" x14ac:dyDescent="0.35">
      <c r="A104" s="72" t="str">
        <f>IF(JAN_26!A104="","",JAN_26!A104)</f>
        <v>Disposable syringe 5ml</v>
      </c>
      <c r="B104" s="72" t="str">
        <f>IF(JAN_26!B104="","",JAN_26!B104)</f>
        <v>piece</v>
      </c>
      <c r="C104" s="55">
        <f>IF(JAN_26!C104="","",JAN_26!C104)</f>
        <v>100</v>
      </c>
      <c r="D104" s="55">
        <f>IF(FEB_26!A104="","",FEB_26!F104)</f>
        <v>128</v>
      </c>
      <c r="E104" s="61"/>
      <c r="F104" s="55">
        <f t="shared" si="11"/>
        <v>128</v>
      </c>
      <c r="G104" s="61"/>
      <c r="H104" s="61"/>
      <c r="I104" s="55">
        <f t="shared" si="12"/>
        <v>0</v>
      </c>
      <c r="J104" s="55" t="str">
        <f t="shared" si="13"/>
        <v/>
      </c>
      <c r="K104" s="55">
        <f t="shared" si="14"/>
        <v>0</v>
      </c>
      <c r="L104" s="55">
        <f t="shared" si="15"/>
        <v>12800</v>
      </c>
      <c r="M104" s="67">
        <f>IF(A104="",0,(IF(ISNUMBER(JAN_26!G104),JAN_26!G104,0)+IF(ISNUMBER(FEB_26!G104),FEB_26!G104,0)+IF(ISNUMBER(MAR_26!G104),MAR_26!G104,0))/3)</f>
        <v>5.333333333333333</v>
      </c>
      <c r="N104" s="67">
        <f t="shared" si="16"/>
        <v>2.6666666666666665</v>
      </c>
      <c r="O104" s="67">
        <f t="shared" si="17"/>
        <v>16</v>
      </c>
      <c r="P104" s="67">
        <f t="shared" si="18"/>
        <v>5.333333333333333</v>
      </c>
      <c r="Q104" s="68">
        <f t="shared" si="19"/>
        <v>24</v>
      </c>
      <c r="R104" s="69" t="str">
        <f t="shared" si="20"/>
        <v>OVERSTOCK</v>
      </c>
      <c r="S104" s="69" t="str">
        <f t="shared" si="21"/>
        <v>N/A</v>
      </c>
      <c r="T104" s="60"/>
    </row>
    <row r="105" spans="1:20" ht="16.5" customHeight="1" x14ac:dyDescent="0.35">
      <c r="A105" s="71" t="str">
        <f>IF(JAN_26!A105="","",JAN_26!A105)</f>
        <v>distem</v>
      </c>
      <c r="B105" s="71" t="str">
        <f>IF(JAN_26!B105="","",JAN_26!B105)</f>
        <v>tablet</v>
      </c>
      <c r="C105" s="53">
        <f>IF(JAN_26!C105="","",JAN_26!C105)</f>
        <v>90</v>
      </c>
      <c r="D105" s="53">
        <f>IF(FEB_26!A105="","",FEB_26!F105)</f>
        <v>0</v>
      </c>
      <c r="E105" s="61"/>
      <c r="F105" s="53">
        <f t="shared" si="11"/>
        <v>0</v>
      </c>
      <c r="G105" s="61"/>
      <c r="H105" s="61"/>
      <c r="I105" s="53">
        <f t="shared" si="12"/>
        <v>0</v>
      </c>
      <c r="J105" s="53" t="str">
        <f t="shared" si="13"/>
        <v/>
      </c>
      <c r="K105" s="53">
        <f t="shared" si="14"/>
        <v>0</v>
      </c>
      <c r="L105" s="53">
        <f t="shared" si="15"/>
        <v>0</v>
      </c>
      <c r="M105" s="64">
        <f>IF(A105="",0,(IF(ISNUMBER(JAN_26!G105),JAN_26!G105,0)+IF(ISNUMBER(FEB_26!G105),FEB_26!G105,0)+IF(ISNUMBER(MAR_26!G105),MAR_26!G105,0))/3)</f>
        <v>0</v>
      </c>
      <c r="N105" s="64">
        <f t="shared" si="16"/>
        <v>0</v>
      </c>
      <c r="O105" s="64">
        <f t="shared" si="17"/>
        <v>0</v>
      </c>
      <c r="P105" s="64">
        <f t="shared" si="18"/>
        <v>0</v>
      </c>
      <c r="Q105" s="65" t="str">
        <f t="shared" si="19"/>
        <v/>
      </c>
      <c r="R105" s="66" t="str">
        <f t="shared" si="20"/>
        <v>STOCKOUT</v>
      </c>
      <c r="S105" s="66" t="str">
        <f t="shared" si="21"/>
        <v>N/A</v>
      </c>
      <c r="T105" s="60"/>
    </row>
    <row r="106" spans="1:20" ht="16.5" customHeight="1" x14ac:dyDescent="0.35">
      <c r="A106" s="72" t="str">
        <f>IF(JAN_26!A106="","",JAN_26!A106)</f>
        <v>dolospam</v>
      </c>
      <c r="B106" s="72" t="str">
        <f>IF(JAN_26!B106="","",JAN_26!B106)</f>
        <v>tabs</v>
      </c>
      <c r="C106" s="55">
        <f>IF(JAN_26!C106="","",JAN_26!C106)</f>
        <v>200</v>
      </c>
      <c r="D106" s="55">
        <f>IF(FEB_26!A106="","",FEB_26!F106)</f>
        <v>0</v>
      </c>
      <c r="E106" s="61"/>
      <c r="F106" s="55">
        <f t="shared" si="11"/>
        <v>0</v>
      </c>
      <c r="G106" s="61"/>
      <c r="H106" s="61"/>
      <c r="I106" s="55">
        <f t="shared" si="12"/>
        <v>0</v>
      </c>
      <c r="J106" s="55" t="str">
        <f t="shared" si="13"/>
        <v/>
      </c>
      <c r="K106" s="55">
        <f t="shared" si="14"/>
        <v>0</v>
      </c>
      <c r="L106" s="55">
        <f t="shared" si="15"/>
        <v>0</v>
      </c>
      <c r="M106" s="67">
        <f>IF(A106="",0,(IF(ISNUMBER(JAN_26!G106),JAN_26!G106,0)+IF(ISNUMBER(FEB_26!G106),FEB_26!G106,0)+IF(ISNUMBER(MAR_26!G106),MAR_26!G106,0))/3)</f>
        <v>0</v>
      </c>
      <c r="N106" s="67">
        <f t="shared" si="16"/>
        <v>0</v>
      </c>
      <c r="O106" s="67">
        <f t="shared" si="17"/>
        <v>0</v>
      </c>
      <c r="P106" s="67">
        <f t="shared" si="18"/>
        <v>0</v>
      </c>
      <c r="Q106" s="68" t="str">
        <f t="shared" si="19"/>
        <v/>
      </c>
      <c r="R106" s="69" t="str">
        <f t="shared" si="20"/>
        <v>STOCKOUT</v>
      </c>
      <c r="S106" s="69" t="str">
        <f t="shared" si="21"/>
        <v>N/A</v>
      </c>
      <c r="T106" s="60"/>
    </row>
    <row r="107" spans="1:20" ht="16.5" customHeight="1" x14ac:dyDescent="0.35">
      <c r="A107" s="71" t="str">
        <f>IF(JAN_26!A107="","",JAN_26!A107)</f>
        <v>Doxycicline</v>
      </c>
      <c r="B107" s="71" t="str">
        <f>IF(JAN_26!B107="","",JAN_26!B107)</f>
        <v>tablet</v>
      </c>
      <c r="C107" s="53">
        <f>IF(JAN_26!C107="","",JAN_26!C107)</f>
        <v>30</v>
      </c>
      <c r="D107" s="53">
        <f>IF(FEB_26!A107="","",FEB_26!F107)</f>
        <v>390</v>
      </c>
      <c r="E107" s="61"/>
      <c r="F107" s="53">
        <f t="shared" si="11"/>
        <v>390</v>
      </c>
      <c r="G107" s="61"/>
      <c r="H107" s="61"/>
      <c r="I107" s="53">
        <f t="shared" si="12"/>
        <v>0</v>
      </c>
      <c r="J107" s="53" t="str">
        <f t="shared" si="13"/>
        <v/>
      </c>
      <c r="K107" s="53">
        <f t="shared" si="14"/>
        <v>0</v>
      </c>
      <c r="L107" s="53">
        <f t="shared" si="15"/>
        <v>11700</v>
      </c>
      <c r="M107" s="64">
        <f>IF(A107="",0,(IF(ISNUMBER(JAN_26!G107),JAN_26!G107,0)+IF(ISNUMBER(FEB_26!G107),FEB_26!G107,0)+IF(ISNUMBER(MAR_26!G107),MAR_26!G107,0))/3)</f>
        <v>0</v>
      </c>
      <c r="N107" s="64">
        <f t="shared" si="16"/>
        <v>0</v>
      </c>
      <c r="O107" s="64">
        <f t="shared" si="17"/>
        <v>0</v>
      </c>
      <c r="P107" s="64">
        <f t="shared" si="18"/>
        <v>0</v>
      </c>
      <c r="Q107" s="65" t="str">
        <f t="shared" si="19"/>
        <v/>
      </c>
      <c r="R107" s="66" t="str">
        <f t="shared" si="20"/>
        <v>OVERSTOCK</v>
      </c>
      <c r="S107" s="66" t="str">
        <f t="shared" si="21"/>
        <v>N/A</v>
      </c>
      <c r="T107" s="60"/>
    </row>
    <row r="108" spans="1:20" ht="16.5" customHeight="1" x14ac:dyDescent="0.35">
      <c r="A108" s="72" t="str">
        <f>IF(JAN_26!A108="","",JAN_26!A108)</f>
        <v>Drip set</v>
      </c>
      <c r="B108" s="72" t="str">
        <f>IF(JAN_26!B108="","",JAN_26!B108)</f>
        <v>Item</v>
      </c>
      <c r="C108" s="55">
        <f>IF(JAN_26!C108="","",JAN_26!C108)</f>
        <v>300</v>
      </c>
      <c r="D108" s="55">
        <f>IF(FEB_26!A108="","",FEB_26!F108)</f>
        <v>76</v>
      </c>
      <c r="E108" s="61"/>
      <c r="F108" s="55">
        <f t="shared" si="11"/>
        <v>76</v>
      </c>
      <c r="G108" s="61"/>
      <c r="H108" s="61"/>
      <c r="I108" s="55">
        <f t="shared" si="12"/>
        <v>0</v>
      </c>
      <c r="J108" s="55" t="str">
        <f t="shared" si="13"/>
        <v/>
      </c>
      <c r="K108" s="55">
        <f t="shared" si="14"/>
        <v>0</v>
      </c>
      <c r="L108" s="55">
        <f t="shared" si="15"/>
        <v>22800</v>
      </c>
      <c r="M108" s="67">
        <f>IF(A108="",0,(IF(ISNUMBER(JAN_26!G108),JAN_26!G108,0)+IF(ISNUMBER(FEB_26!G108),FEB_26!G108,0)+IF(ISNUMBER(MAR_26!G108),MAR_26!G108,0))/3)</f>
        <v>9.3333333333333339</v>
      </c>
      <c r="N108" s="67">
        <f t="shared" si="16"/>
        <v>4.666666666666667</v>
      </c>
      <c r="O108" s="67">
        <f t="shared" si="17"/>
        <v>28</v>
      </c>
      <c r="P108" s="67">
        <f t="shared" si="18"/>
        <v>9.3333333333333339</v>
      </c>
      <c r="Q108" s="68">
        <f t="shared" si="19"/>
        <v>8.1</v>
      </c>
      <c r="R108" s="69" t="str">
        <f t="shared" si="20"/>
        <v>OVERSTOCK</v>
      </c>
      <c r="S108" s="69" t="str">
        <f t="shared" si="21"/>
        <v>N/A</v>
      </c>
      <c r="T108" s="60"/>
    </row>
    <row r="109" spans="1:20" ht="16.5" customHeight="1" x14ac:dyDescent="0.35">
      <c r="A109" s="71" t="str">
        <f>IF(JAN_26!A109="","",JAN_26!A109)</f>
        <v>Drug envelope</v>
      </c>
      <c r="B109" s="71" t="str">
        <f>IF(JAN_26!B109="","",JAN_26!B109)</f>
        <v>item</v>
      </c>
      <c r="C109" s="53" t="str">
        <f>IF(JAN_26!C109="","",JAN_26!C109)</f>
        <v/>
      </c>
      <c r="D109" s="53">
        <f>IF(FEB_26!A109="","",FEB_26!F109)</f>
        <v>0</v>
      </c>
      <c r="E109" s="61"/>
      <c r="F109" s="53">
        <f t="shared" si="11"/>
        <v>0</v>
      </c>
      <c r="G109" s="61"/>
      <c r="H109" s="61"/>
      <c r="I109" s="53">
        <f t="shared" si="12"/>
        <v>0</v>
      </c>
      <c r="J109" s="53" t="str">
        <f t="shared" si="13"/>
        <v/>
      </c>
      <c r="K109" s="53">
        <f t="shared" si="14"/>
        <v>0</v>
      </c>
      <c r="L109" s="53">
        <f t="shared" si="15"/>
        <v>0</v>
      </c>
      <c r="M109" s="64">
        <f>IF(A109="",0,(IF(ISNUMBER(JAN_26!G109),JAN_26!G109,0)+IF(ISNUMBER(FEB_26!G109),FEB_26!G109,0)+IF(ISNUMBER(MAR_26!G109),MAR_26!G109,0))/3)</f>
        <v>0</v>
      </c>
      <c r="N109" s="64">
        <f t="shared" si="16"/>
        <v>0</v>
      </c>
      <c r="O109" s="64">
        <f t="shared" si="17"/>
        <v>0</v>
      </c>
      <c r="P109" s="64">
        <f t="shared" si="18"/>
        <v>0</v>
      </c>
      <c r="Q109" s="65" t="str">
        <f t="shared" si="19"/>
        <v/>
      </c>
      <c r="R109" s="66" t="str">
        <f t="shared" si="20"/>
        <v>STOCKOUT</v>
      </c>
      <c r="S109" s="66" t="str">
        <f t="shared" si="21"/>
        <v>N/A</v>
      </c>
      <c r="T109" s="60"/>
    </row>
    <row r="110" spans="1:20" ht="16.5" customHeight="1" x14ac:dyDescent="0.35">
      <c r="A110" s="72" t="str">
        <f>IF(JAN_26!A110="","",JAN_26!A110)</f>
        <v>Duphalax (Microlax)</v>
      </c>
      <c r="B110" s="72" t="str">
        <f>IF(JAN_26!B110="","",JAN_26!B110)</f>
        <v>sachet</v>
      </c>
      <c r="C110" s="55">
        <f>IF(JAN_26!C110="","",JAN_26!C110)</f>
        <v>250</v>
      </c>
      <c r="D110" s="55">
        <f>IF(FEB_26!A110="","",FEB_26!F110)</f>
        <v>0</v>
      </c>
      <c r="E110" s="61"/>
      <c r="F110" s="55">
        <f t="shared" si="11"/>
        <v>0</v>
      </c>
      <c r="G110" s="61"/>
      <c r="H110" s="61"/>
      <c r="I110" s="55">
        <f t="shared" si="12"/>
        <v>0</v>
      </c>
      <c r="J110" s="55" t="str">
        <f t="shared" si="13"/>
        <v/>
      </c>
      <c r="K110" s="55">
        <f t="shared" si="14"/>
        <v>0</v>
      </c>
      <c r="L110" s="55">
        <f t="shared" si="15"/>
        <v>0</v>
      </c>
      <c r="M110" s="67">
        <f>IF(A110="",0,(IF(ISNUMBER(JAN_26!G110),JAN_26!G110,0)+IF(ISNUMBER(FEB_26!G110),FEB_26!G110,0)+IF(ISNUMBER(MAR_26!G110),MAR_26!G110,0))/3)</f>
        <v>0</v>
      </c>
      <c r="N110" s="67">
        <f t="shared" si="16"/>
        <v>0</v>
      </c>
      <c r="O110" s="67">
        <f t="shared" si="17"/>
        <v>0</v>
      </c>
      <c r="P110" s="67">
        <f t="shared" si="18"/>
        <v>0</v>
      </c>
      <c r="Q110" s="68" t="str">
        <f t="shared" si="19"/>
        <v/>
      </c>
      <c r="R110" s="69" t="str">
        <f t="shared" si="20"/>
        <v>STOCKOUT</v>
      </c>
      <c r="S110" s="69" t="str">
        <f t="shared" si="21"/>
        <v>N/A</v>
      </c>
      <c r="T110" s="60"/>
    </row>
    <row r="111" spans="1:20" ht="16.5" customHeight="1" x14ac:dyDescent="0.35">
      <c r="A111" s="71" t="str">
        <f>IF(JAN_26!A111="","",JAN_26!A111)</f>
        <v>Entamizole</v>
      </c>
      <c r="B111" s="71" t="str">
        <f>IF(JAN_26!B111="","",JAN_26!B111)</f>
        <v>tab</v>
      </c>
      <c r="C111" s="53">
        <f>IF(JAN_26!C111="","",JAN_26!C111)</f>
        <v>110</v>
      </c>
      <c r="D111" s="53">
        <f>IF(FEB_26!A111="","",FEB_26!F111)</f>
        <v>0</v>
      </c>
      <c r="E111" s="61"/>
      <c r="F111" s="53">
        <f t="shared" si="11"/>
        <v>0</v>
      </c>
      <c r="G111" s="61"/>
      <c r="H111" s="61"/>
      <c r="I111" s="53">
        <f t="shared" si="12"/>
        <v>0</v>
      </c>
      <c r="J111" s="53" t="str">
        <f t="shared" si="13"/>
        <v/>
      </c>
      <c r="K111" s="53">
        <f t="shared" si="14"/>
        <v>0</v>
      </c>
      <c r="L111" s="53">
        <f t="shared" si="15"/>
        <v>0</v>
      </c>
      <c r="M111" s="64">
        <f>IF(A111="",0,(IF(ISNUMBER(JAN_26!G111),JAN_26!G111,0)+IF(ISNUMBER(FEB_26!G111),FEB_26!G111,0)+IF(ISNUMBER(MAR_26!G111),MAR_26!G111,0))/3)</f>
        <v>0</v>
      </c>
      <c r="N111" s="64">
        <f t="shared" si="16"/>
        <v>0</v>
      </c>
      <c r="O111" s="64">
        <f t="shared" si="17"/>
        <v>0</v>
      </c>
      <c r="P111" s="64">
        <f t="shared" si="18"/>
        <v>0</v>
      </c>
      <c r="Q111" s="65" t="str">
        <f t="shared" si="19"/>
        <v/>
      </c>
      <c r="R111" s="66" t="str">
        <f t="shared" si="20"/>
        <v>STOCKOUT</v>
      </c>
      <c r="S111" s="66" t="str">
        <f t="shared" si="21"/>
        <v>N/A</v>
      </c>
      <c r="T111" s="60"/>
    </row>
    <row r="112" spans="1:20" ht="16.5" customHeight="1" x14ac:dyDescent="0.35">
      <c r="A112" s="72" t="str">
        <f>IF(JAN_26!A112="","",JAN_26!A112)</f>
        <v>ergometrin</v>
      </c>
      <c r="B112" s="72" t="str">
        <f>IF(JAN_26!B112="","",JAN_26!B112)</f>
        <v>amp</v>
      </c>
      <c r="C112" s="55">
        <f>IF(JAN_26!C112="","",JAN_26!C112)</f>
        <v>500</v>
      </c>
      <c r="D112" s="55">
        <f>IF(FEB_26!A112="","",FEB_26!F112)</f>
        <v>0</v>
      </c>
      <c r="E112" s="61"/>
      <c r="F112" s="55">
        <f t="shared" si="11"/>
        <v>0</v>
      </c>
      <c r="G112" s="61"/>
      <c r="H112" s="61"/>
      <c r="I112" s="55">
        <f t="shared" si="12"/>
        <v>0</v>
      </c>
      <c r="J112" s="55" t="str">
        <f t="shared" si="13"/>
        <v/>
      </c>
      <c r="K112" s="55">
        <f t="shared" si="14"/>
        <v>0</v>
      </c>
      <c r="L112" s="55">
        <f t="shared" si="15"/>
        <v>0</v>
      </c>
      <c r="M112" s="67">
        <f>IF(A112="",0,(IF(ISNUMBER(JAN_26!G112),JAN_26!G112,0)+IF(ISNUMBER(FEB_26!G112),FEB_26!G112,0)+IF(ISNUMBER(MAR_26!G112),MAR_26!G112,0))/3)</f>
        <v>0</v>
      </c>
      <c r="N112" s="67">
        <f t="shared" si="16"/>
        <v>0</v>
      </c>
      <c r="O112" s="67">
        <f t="shared" si="17"/>
        <v>0</v>
      </c>
      <c r="P112" s="67">
        <f t="shared" si="18"/>
        <v>0</v>
      </c>
      <c r="Q112" s="68" t="str">
        <f t="shared" si="19"/>
        <v/>
      </c>
      <c r="R112" s="69" t="str">
        <f t="shared" si="20"/>
        <v>STOCKOUT</v>
      </c>
      <c r="S112" s="69" t="str">
        <f t="shared" si="21"/>
        <v>N/A</v>
      </c>
      <c r="T112" s="60"/>
    </row>
    <row r="113" spans="1:20" ht="16.5" customHeight="1" x14ac:dyDescent="0.35">
      <c r="A113" s="71" t="str">
        <f>IF(JAN_26!A113="","",JAN_26!A113)</f>
        <v>Erythromycin</v>
      </c>
      <c r="B113" s="71" t="str">
        <f>IF(JAN_26!B113="","",JAN_26!B113)</f>
        <v>inj</v>
      </c>
      <c r="C113" s="53">
        <f>IF(JAN_26!C113="","",JAN_26!C113)</f>
        <v>500</v>
      </c>
      <c r="D113" s="53">
        <f>IF(FEB_26!A113="","",FEB_26!F113)</f>
        <v>0</v>
      </c>
      <c r="E113" s="61"/>
      <c r="F113" s="53">
        <f t="shared" si="11"/>
        <v>0</v>
      </c>
      <c r="G113" s="61"/>
      <c r="H113" s="61"/>
      <c r="I113" s="53">
        <f t="shared" si="12"/>
        <v>0</v>
      </c>
      <c r="J113" s="53" t="str">
        <f t="shared" si="13"/>
        <v/>
      </c>
      <c r="K113" s="53">
        <f t="shared" si="14"/>
        <v>0</v>
      </c>
      <c r="L113" s="53">
        <f t="shared" si="15"/>
        <v>0</v>
      </c>
      <c r="M113" s="64">
        <f>IF(A113="",0,(IF(ISNUMBER(JAN_26!G113),JAN_26!G113,0)+IF(ISNUMBER(FEB_26!G113),FEB_26!G113,0)+IF(ISNUMBER(MAR_26!G113),MAR_26!G113,0))/3)</f>
        <v>0</v>
      </c>
      <c r="N113" s="64">
        <f t="shared" si="16"/>
        <v>0</v>
      </c>
      <c r="O113" s="64">
        <f t="shared" si="17"/>
        <v>0</v>
      </c>
      <c r="P113" s="64">
        <f t="shared" si="18"/>
        <v>0</v>
      </c>
      <c r="Q113" s="65" t="str">
        <f t="shared" si="19"/>
        <v/>
      </c>
      <c r="R113" s="66" t="str">
        <f t="shared" si="20"/>
        <v>STOCKOUT</v>
      </c>
      <c r="S113" s="66" t="str">
        <f t="shared" si="21"/>
        <v>N/A</v>
      </c>
      <c r="T113" s="60"/>
    </row>
    <row r="114" spans="1:20" ht="16.5" customHeight="1" x14ac:dyDescent="0.35">
      <c r="A114" s="72" t="str">
        <f>IF(JAN_26!A114="","",JAN_26!A114)</f>
        <v>Erythromycine 500mg</v>
      </c>
      <c r="B114" s="72" t="str">
        <f>IF(JAN_26!B114="","",JAN_26!B114)</f>
        <v>tabs</v>
      </c>
      <c r="C114" s="55">
        <f>IF(JAN_26!C114="","",JAN_26!C114)</f>
        <v>80</v>
      </c>
      <c r="D114" s="55">
        <f>IF(FEB_26!A114="","",FEB_26!F114)</f>
        <v>150</v>
      </c>
      <c r="E114" s="61"/>
      <c r="F114" s="55">
        <f t="shared" si="11"/>
        <v>150</v>
      </c>
      <c r="G114" s="61"/>
      <c r="H114" s="61"/>
      <c r="I114" s="55">
        <f t="shared" si="12"/>
        <v>0</v>
      </c>
      <c r="J114" s="55" t="str">
        <f t="shared" si="13"/>
        <v/>
      </c>
      <c r="K114" s="55">
        <f t="shared" si="14"/>
        <v>0</v>
      </c>
      <c r="L114" s="55">
        <f t="shared" si="15"/>
        <v>12000</v>
      </c>
      <c r="M114" s="67">
        <f>IF(A114="",0,(IF(ISNUMBER(JAN_26!G114),JAN_26!G114,0)+IF(ISNUMBER(FEB_26!G114),FEB_26!G114,0)+IF(ISNUMBER(MAR_26!G114),MAR_26!G114,0))/3)</f>
        <v>0</v>
      </c>
      <c r="N114" s="67">
        <f t="shared" si="16"/>
        <v>0</v>
      </c>
      <c r="O114" s="67">
        <f t="shared" si="17"/>
        <v>0</v>
      </c>
      <c r="P114" s="67">
        <f t="shared" si="18"/>
        <v>0</v>
      </c>
      <c r="Q114" s="68" t="str">
        <f t="shared" si="19"/>
        <v/>
      </c>
      <c r="R114" s="69" t="str">
        <f t="shared" si="20"/>
        <v>OVERSTOCK</v>
      </c>
      <c r="S114" s="69" t="str">
        <f t="shared" si="21"/>
        <v>N/A</v>
      </c>
      <c r="T114" s="60"/>
    </row>
    <row r="115" spans="1:20" ht="16.5" customHeight="1" x14ac:dyDescent="0.35">
      <c r="A115" s="71" t="str">
        <f>IF(JAN_26!A115="","",JAN_26!A115)</f>
        <v>FENA</v>
      </c>
      <c r="B115" s="71" t="str">
        <f>IF(JAN_26!B115="","",JAN_26!B115)</f>
        <v>tabs</v>
      </c>
      <c r="C115" s="53">
        <f>IF(JAN_26!C115="","",JAN_26!C115)</f>
        <v>200</v>
      </c>
      <c r="D115" s="53">
        <f>IF(FEB_26!A115="","",FEB_26!F115)</f>
        <v>0</v>
      </c>
      <c r="E115" s="61"/>
      <c r="F115" s="53">
        <f t="shared" si="11"/>
        <v>0</v>
      </c>
      <c r="G115" s="61"/>
      <c r="H115" s="61"/>
      <c r="I115" s="53">
        <f t="shared" si="12"/>
        <v>0</v>
      </c>
      <c r="J115" s="53" t="str">
        <f t="shared" si="13"/>
        <v/>
      </c>
      <c r="K115" s="53">
        <f t="shared" si="14"/>
        <v>0</v>
      </c>
      <c r="L115" s="53">
        <f t="shared" si="15"/>
        <v>0</v>
      </c>
      <c r="M115" s="64">
        <f>IF(A115="",0,(IF(ISNUMBER(JAN_26!G115),JAN_26!G115,0)+IF(ISNUMBER(FEB_26!G115),FEB_26!G115,0)+IF(ISNUMBER(MAR_26!G115),MAR_26!G115,0))/3)</f>
        <v>0</v>
      </c>
      <c r="N115" s="64">
        <f t="shared" si="16"/>
        <v>0</v>
      </c>
      <c r="O115" s="64">
        <f t="shared" si="17"/>
        <v>0</v>
      </c>
      <c r="P115" s="64">
        <f t="shared" si="18"/>
        <v>0</v>
      </c>
      <c r="Q115" s="65" t="str">
        <f t="shared" si="19"/>
        <v/>
      </c>
      <c r="R115" s="66" t="str">
        <f t="shared" si="20"/>
        <v>STOCKOUT</v>
      </c>
      <c r="S115" s="66" t="str">
        <f t="shared" si="21"/>
        <v>N/A</v>
      </c>
      <c r="T115" s="60"/>
    </row>
    <row r="116" spans="1:20" ht="16.5" customHeight="1" x14ac:dyDescent="0.35">
      <c r="A116" s="72" t="str">
        <f>IF(JAN_26!A116="","",JAN_26!A116)</f>
        <v>Ferosulphate</v>
      </c>
      <c r="B116" s="72" t="str">
        <f>IF(JAN_26!B116="","",JAN_26!B116)</f>
        <v>tab</v>
      </c>
      <c r="C116" s="55">
        <f>IF(JAN_26!C116="","",JAN_26!C116)</f>
        <v>10</v>
      </c>
      <c r="D116" s="55">
        <f>IF(FEB_26!A116="","",FEB_26!F116)</f>
        <v>0</v>
      </c>
      <c r="E116" s="61"/>
      <c r="F116" s="55">
        <f t="shared" si="11"/>
        <v>0</v>
      </c>
      <c r="G116" s="61"/>
      <c r="H116" s="61"/>
      <c r="I116" s="55">
        <f t="shared" si="12"/>
        <v>0</v>
      </c>
      <c r="J116" s="55" t="str">
        <f t="shared" si="13"/>
        <v/>
      </c>
      <c r="K116" s="55">
        <f t="shared" si="14"/>
        <v>1300</v>
      </c>
      <c r="L116" s="55">
        <f t="shared" si="15"/>
        <v>0</v>
      </c>
      <c r="M116" s="67">
        <f>IF(A116="",0,(IF(ISNUMBER(JAN_26!G116),JAN_26!G116,0)+IF(ISNUMBER(FEB_26!G116),FEB_26!G116,0)+IF(ISNUMBER(MAR_26!G116),MAR_26!G116,0))/3)</f>
        <v>433.33333333333331</v>
      </c>
      <c r="N116" s="67">
        <f t="shared" si="16"/>
        <v>216.66666666666666</v>
      </c>
      <c r="O116" s="67">
        <f t="shared" si="17"/>
        <v>1300</v>
      </c>
      <c r="P116" s="67">
        <f t="shared" si="18"/>
        <v>433.33333333333331</v>
      </c>
      <c r="Q116" s="68" t="str">
        <f t="shared" si="19"/>
        <v/>
      </c>
      <c r="R116" s="69" t="str">
        <f t="shared" si="20"/>
        <v>STOCKOUT</v>
      </c>
      <c r="S116" s="69" t="str">
        <f t="shared" si="21"/>
        <v>N/A</v>
      </c>
      <c r="T116" s="60"/>
    </row>
    <row r="117" spans="1:20" ht="16.5" customHeight="1" x14ac:dyDescent="0.35">
      <c r="A117" s="71" t="str">
        <f>IF(JAN_26!A117="","",JAN_26!A117)</f>
        <v>ferrous sulfate</v>
      </c>
      <c r="B117" s="71" t="str">
        <f>IF(JAN_26!B117="","",JAN_26!B117)</f>
        <v>tab</v>
      </c>
      <c r="C117" s="53">
        <f>IF(JAN_26!C117="","",JAN_26!C117)</f>
        <v>10</v>
      </c>
      <c r="D117" s="53">
        <f>IF(FEB_26!A117="","",FEB_26!F117)</f>
        <v>0</v>
      </c>
      <c r="E117" s="61"/>
      <c r="F117" s="53">
        <f t="shared" si="11"/>
        <v>0</v>
      </c>
      <c r="G117" s="61"/>
      <c r="H117" s="61"/>
      <c r="I117" s="53">
        <f t="shared" si="12"/>
        <v>0</v>
      </c>
      <c r="J117" s="53" t="str">
        <f t="shared" si="13"/>
        <v/>
      </c>
      <c r="K117" s="53">
        <f t="shared" si="14"/>
        <v>0</v>
      </c>
      <c r="L117" s="53">
        <f t="shared" si="15"/>
        <v>0</v>
      </c>
      <c r="M117" s="64">
        <f>IF(A117="",0,(IF(ISNUMBER(JAN_26!G117),JAN_26!G117,0)+IF(ISNUMBER(FEB_26!G117),FEB_26!G117,0)+IF(ISNUMBER(MAR_26!G117),MAR_26!G117,0))/3)</f>
        <v>0</v>
      </c>
      <c r="N117" s="64">
        <f t="shared" si="16"/>
        <v>0</v>
      </c>
      <c r="O117" s="64">
        <f t="shared" si="17"/>
        <v>0</v>
      </c>
      <c r="P117" s="64">
        <f t="shared" si="18"/>
        <v>0</v>
      </c>
      <c r="Q117" s="65" t="str">
        <f t="shared" si="19"/>
        <v/>
      </c>
      <c r="R117" s="66" t="str">
        <f t="shared" si="20"/>
        <v>STOCKOUT</v>
      </c>
      <c r="S117" s="66" t="str">
        <f t="shared" si="21"/>
        <v>N/A</v>
      </c>
      <c r="T117" s="60"/>
    </row>
    <row r="118" spans="1:20" ht="16.5" customHeight="1" x14ac:dyDescent="0.35">
      <c r="A118" s="72" t="str">
        <f>IF(JAN_26!A118="","",JAN_26!A118)</f>
        <v>files</v>
      </c>
      <c r="B118" s="72" t="str">
        <f>IF(JAN_26!B118="","",JAN_26!B118)</f>
        <v>item</v>
      </c>
      <c r="C118" s="55">
        <f>IF(JAN_26!C118="","",JAN_26!C118)</f>
        <v>1000</v>
      </c>
      <c r="D118" s="55">
        <f>IF(FEB_26!A118="","",FEB_26!F118)</f>
        <v>0</v>
      </c>
      <c r="E118" s="61"/>
      <c r="F118" s="55">
        <f t="shared" si="11"/>
        <v>0</v>
      </c>
      <c r="G118" s="61"/>
      <c r="H118" s="61"/>
      <c r="I118" s="55">
        <f t="shared" si="12"/>
        <v>0</v>
      </c>
      <c r="J118" s="55" t="str">
        <f t="shared" si="13"/>
        <v/>
      </c>
      <c r="K118" s="55">
        <f t="shared" si="14"/>
        <v>0</v>
      </c>
      <c r="L118" s="55">
        <f t="shared" si="15"/>
        <v>0</v>
      </c>
      <c r="M118" s="67">
        <f>IF(A118="",0,(IF(ISNUMBER(JAN_26!G118),JAN_26!G118,0)+IF(ISNUMBER(FEB_26!G118),FEB_26!G118,0)+IF(ISNUMBER(MAR_26!G118),MAR_26!G118,0))/3)</f>
        <v>0</v>
      </c>
      <c r="N118" s="67">
        <f t="shared" si="16"/>
        <v>0</v>
      </c>
      <c r="O118" s="67">
        <f t="shared" si="17"/>
        <v>0</v>
      </c>
      <c r="P118" s="67">
        <f t="shared" si="18"/>
        <v>0</v>
      </c>
      <c r="Q118" s="68" t="str">
        <f t="shared" si="19"/>
        <v/>
      </c>
      <c r="R118" s="69" t="str">
        <f t="shared" si="20"/>
        <v>STOCKOUT</v>
      </c>
      <c r="S118" s="69" t="str">
        <f t="shared" si="21"/>
        <v>N/A</v>
      </c>
      <c r="T118" s="60"/>
    </row>
    <row r="119" spans="1:20" ht="16.5" customHeight="1" x14ac:dyDescent="0.35">
      <c r="A119" s="71" t="str">
        <f>IF(JAN_26!A119="","",JAN_26!A119)</f>
        <v>Fluconazole 200mg</v>
      </c>
      <c r="B119" s="71" t="str">
        <f>IF(JAN_26!B119="","",JAN_26!B119)</f>
        <v>tablet</v>
      </c>
      <c r="C119" s="53">
        <f>IF(JAN_26!C119="","",JAN_26!C119)</f>
        <v>400</v>
      </c>
      <c r="D119" s="53">
        <f>IF(FEB_26!A119="","",FEB_26!F119)</f>
        <v>0</v>
      </c>
      <c r="E119" s="61"/>
      <c r="F119" s="53">
        <f t="shared" si="11"/>
        <v>0</v>
      </c>
      <c r="G119" s="61"/>
      <c r="H119" s="61"/>
      <c r="I119" s="53">
        <f t="shared" si="12"/>
        <v>0</v>
      </c>
      <c r="J119" s="53" t="str">
        <f t="shared" si="13"/>
        <v/>
      </c>
      <c r="K119" s="53">
        <f t="shared" si="14"/>
        <v>0</v>
      </c>
      <c r="L119" s="53">
        <f t="shared" si="15"/>
        <v>0</v>
      </c>
      <c r="M119" s="64">
        <f>IF(A119="",0,(IF(ISNUMBER(JAN_26!G119),JAN_26!G119,0)+IF(ISNUMBER(FEB_26!G119),FEB_26!G119,0)+IF(ISNUMBER(MAR_26!G119),MAR_26!G119,0))/3)</f>
        <v>0</v>
      </c>
      <c r="N119" s="64">
        <f t="shared" si="16"/>
        <v>0</v>
      </c>
      <c r="O119" s="64">
        <f t="shared" si="17"/>
        <v>0</v>
      </c>
      <c r="P119" s="64">
        <f t="shared" si="18"/>
        <v>0</v>
      </c>
      <c r="Q119" s="65" t="str">
        <f t="shared" si="19"/>
        <v/>
      </c>
      <c r="R119" s="66" t="str">
        <f t="shared" si="20"/>
        <v>STOCKOUT</v>
      </c>
      <c r="S119" s="66" t="str">
        <f t="shared" si="21"/>
        <v>N/A</v>
      </c>
      <c r="T119" s="60"/>
    </row>
    <row r="120" spans="1:20" ht="16.5" customHeight="1" x14ac:dyDescent="0.35">
      <c r="A120" s="72" t="str">
        <f>IF(JAN_26!A120="","",JAN_26!A120)</f>
        <v>Fluconazole syrup</v>
      </c>
      <c r="B120" s="72" t="str">
        <f>IF(JAN_26!B120="","",JAN_26!B120)</f>
        <v>syrup</v>
      </c>
      <c r="C120" s="55">
        <f>IF(JAN_26!C120="","",JAN_26!C120)</f>
        <v>2150</v>
      </c>
      <c r="D120" s="55">
        <f>IF(FEB_26!A120="","",FEB_26!F120)</f>
        <v>0</v>
      </c>
      <c r="E120" s="61"/>
      <c r="F120" s="55">
        <f t="shared" si="11"/>
        <v>0</v>
      </c>
      <c r="G120" s="61"/>
      <c r="H120" s="61"/>
      <c r="I120" s="55">
        <f t="shared" si="12"/>
        <v>0</v>
      </c>
      <c r="J120" s="55" t="str">
        <f t="shared" si="13"/>
        <v/>
      </c>
      <c r="K120" s="55">
        <f t="shared" si="14"/>
        <v>0</v>
      </c>
      <c r="L120" s="55">
        <f t="shared" si="15"/>
        <v>0</v>
      </c>
      <c r="M120" s="67">
        <f>IF(A120="",0,(IF(ISNUMBER(JAN_26!G120),JAN_26!G120,0)+IF(ISNUMBER(FEB_26!G120),FEB_26!G120,0)+IF(ISNUMBER(MAR_26!G120),MAR_26!G120,0))/3)</f>
        <v>0</v>
      </c>
      <c r="N120" s="67">
        <f t="shared" si="16"/>
        <v>0</v>
      </c>
      <c r="O120" s="67">
        <f t="shared" si="17"/>
        <v>0</v>
      </c>
      <c r="P120" s="67">
        <f t="shared" si="18"/>
        <v>0</v>
      </c>
      <c r="Q120" s="68" t="str">
        <f t="shared" si="19"/>
        <v/>
      </c>
      <c r="R120" s="69" t="str">
        <f t="shared" si="20"/>
        <v>STOCKOUT</v>
      </c>
      <c r="S120" s="69" t="str">
        <f t="shared" si="21"/>
        <v>N/A</v>
      </c>
      <c r="T120" s="60"/>
    </row>
    <row r="121" spans="1:20" ht="16.5" customHeight="1" x14ac:dyDescent="0.35">
      <c r="A121" s="71" t="str">
        <f>IF(JAN_26!A121="","",JAN_26!A121)</f>
        <v>Frusemide injection</v>
      </c>
      <c r="B121" s="71" t="str">
        <f>IF(JAN_26!B121="","",JAN_26!B121)</f>
        <v>amp</v>
      </c>
      <c r="C121" s="53">
        <f>IF(JAN_26!C121="","",JAN_26!C121)</f>
        <v>100</v>
      </c>
      <c r="D121" s="53">
        <f>IF(FEB_26!A121="","",FEB_26!F121)</f>
        <v>100</v>
      </c>
      <c r="E121" s="61"/>
      <c r="F121" s="53">
        <f t="shared" si="11"/>
        <v>100</v>
      </c>
      <c r="G121" s="61"/>
      <c r="H121" s="61"/>
      <c r="I121" s="53">
        <f t="shared" si="12"/>
        <v>0</v>
      </c>
      <c r="J121" s="53" t="str">
        <f t="shared" si="13"/>
        <v/>
      </c>
      <c r="K121" s="53">
        <f t="shared" si="14"/>
        <v>0</v>
      </c>
      <c r="L121" s="53">
        <f t="shared" si="15"/>
        <v>10000</v>
      </c>
      <c r="M121" s="64">
        <f>IF(A121="",0,(IF(ISNUMBER(JAN_26!G121),JAN_26!G121,0)+IF(ISNUMBER(FEB_26!G121),FEB_26!G121,0)+IF(ISNUMBER(MAR_26!G121),MAR_26!G121,0))/3)</f>
        <v>0</v>
      </c>
      <c r="N121" s="64">
        <f t="shared" si="16"/>
        <v>0</v>
      </c>
      <c r="O121" s="64">
        <f t="shared" si="17"/>
        <v>0</v>
      </c>
      <c r="P121" s="64">
        <f t="shared" si="18"/>
        <v>0</v>
      </c>
      <c r="Q121" s="65" t="str">
        <f t="shared" si="19"/>
        <v/>
      </c>
      <c r="R121" s="66" t="str">
        <f t="shared" si="20"/>
        <v>OVERSTOCK</v>
      </c>
      <c r="S121" s="66" t="str">
        <f t="shared" si="21"/>
        <v>N/A</v>
      </c>
      <c r="T121" s="60"/>
    </row>
    <row r="122" spans="1:20" ht="16.5" customHeight="1" x14ac:dyDescent="0.35">
      <c r="A122" s="72" t="str">
        <f>IF(JAN_26!A122="","",JAN_26!A122)</f>
        <v>Frusemide tablets</v>
      </c>
      <c r="B122" s="72" t="str">
        <f>IF(JAN_26!B122="","",JAN_26!B122)</f>
        <v>tablet</v>
      </c>
      <c r="C122" s="55">
        <f>IF(JAN_26!C122="","",JAN_26!C122)</f>
        <v>10</v>
      </c>
      <c r="D122" s="55">
        <f>IF(FEB_26!A122="","",FEB_26!F122)</f>
        <v>300</v>
      </c>
      <c r="E122" s="61"/>
      <c r="F122" s="55">
        <f t="shared" si="11"/>
        <v>300</v>
      </c>
      <c r="G122" s="61"/>
      <c r="H122" s="61"/>
      <c r="I122" s="55">
        <f t="shared" si="12"/>
        <v>0</v>
      </c>
      <c r="J122" s="55" t="str">
        <f t="shared" si="13"/>
        <v/>
      </c>
      <c r="K122" s="55">
        <f t="shared" si="14"/>
        <v>0</v>
      </c>
      <c r="L122" s="55">
        <f t="shared" si="15"/>
        <v>3000</v>
      </c>
      <c r="M122" s="67">
        <f>IF(A122="",0,(IF(ISNUMBER(JAN_26!G122),JAN_26!G122,0)+IF(ISNUMBER(FEB_26!G122),FEB_26!G122,0)+IF(ISNUMBER(MAR_26!G122),MAR_26!G122,0))/3)</f>
        <v>0</v>
      </c>
      <c r="N122" s="67">
        <f t="shared" si="16"/>
        <v>0</v>
      </c>
      <c r="O122" s="67">
        <f t="shared" si="17"/>
        <v>0</v>
      </c>
      <c r="P122" s="67">
        <f t="shared" si="18"/>
        <v>0</v>
      </c>
      <c r="Q122" s="68" t="str">
        <f t="shared" si="19"/>
        <v/>
      </c>
      <c r="R122" s="69" t="str">
        <f t="shared" si="20"/>
        <v>OVERSTOCK</v>
      </c>
      <c r="S122" s="69" t="str">
        <f t="shared" si="21"/>
        <v>N/A</v>
      </c>
      <c r="T122" s="60"/>
    </row>
    <row r="123" spans="1:20" ht="16.5" customHeight="1" x14ac:dyDescent="0.35">
      <c r="A123" s="71" t="str">
        <f>IF(JAN_26!A123="","",JAN_26!A123)</f>
        <v>G- tablets</v>
      </c>
      <c r="B123" s="71" t="str">
        <f>IF(JAN_26!B123="","",JAN_26!B123)</f>
        <v>tablet</v>
      </c>
      <c r="C123" s="53">
        <f>IF(JAN_26!C123="","",JAN_26!C123)</f>
        <v>15</v>
      </c>
      <c r="D123" s="53">
        <f>IF(FEB_26!A123="","",FEB_26!F123)</f>
        <v>0</v>
      </c>
      <c r="E123" s="61"/>
      <c r="F123" s="53">
        <f t="shared" si="11"/>
        <v>0</v>
      </c>
      <c r="G123" s="61"/>
      <c r="H123" s="61"/>
      <c r="I123" s="53">
        <f t="shared" si="12"/>
        <v>0</v>
      </c>
      <c r="J123" s="53" t="str">
        <f t="shared" si="13"/>
        <v/>
      </c>
      <c r="K123" s="53">
        <f t="shared" si="14"/>
        <v>0</v>
      </c>
      <c r="L123" s="53">
        <f t="shared" si="15"/>
        <v>0</v>
      </c>
      <c r="M123" s="64">
        <f>IF(A123="",0,(IF(ISNUMBER(JAN_26!G123),JAN_26!G123,0)+IF(ISNUMBER(FEB_26!G123),FEB_26!G123,0)+IF(ISNUMBER(MAR_26!G123),MAR_26!G123,0))/3)</f>
        <v>0</v>
      </c>
      <c r="N123" s="64">
        <f t="shared" si="16"/>
        <v>0</v>
      </c>
      <c r="O123" s="64">
        <f t="shared" si="17"/>
        <v>0</v>
      </c>
      <c r="P123" s="64">
        <f t="shared" si="18"/>
        <v>0</v>
      </c>
      <c r="Q123" s="65" t="str">
        <f t="shared" si="19"/>
        <v/>
      </c>
      <c r="R123" s="66" t="str">
        <f t="shared" si="20"/>
        <v>STOCKOUT</v>
      </c>
      <c r="S123" s="66" t="str">
        <f t="shared" si="21"/>
        <v>N/A</v>
      </c>
      <c r="T123" s="60"/>
    </row>
    <row r="124" spans="1:20" ht="16.5" customHeight="1" x14ac:dyDescent="0.35">
      <c r="A124" s="72" t="str">
        <f>IF(JAN_26!A124="","",JAN_26!A124)</f>
        <v>gastrokit</v>
      </c>
      <c r="B124" s="72" t="str">
        <f>IF(JAN_26!B124="","",JAN_26!B124)</f>
        <v>tablet</v>
      </c>
      <c r="C124" s="55">
        <f>IF(JAN_26!C124="","",JAN_26!C124)</f>
        <v>1150</v>
      </c>
      <c r="D124" s="55">
        <f>IF(FEB_26!A124="","",FEB_26!F124)</f>
        <v>0</v>
      </c>
      <c r="E124" s="61"/>
      <c r="F124" s="55">
        <f t="shared" si="11"/>
        <v>0</v>
      </c>
      <c r="G124" s="61"/>
      <c r="H124" s="61"/>
      <c r="I124" s="55">
        <f t="shared" si="12"/>
        <v>0</v>
      </c>
      <c r="J124" s="55" t="str">
        <f t="shared" si="13"/>
        <v/>
      </c>
      <c r="K124" s="55">
        <f t="shared" si="14"/>
        <v>0</v>
      </c>
      <c r="L124" s="55">
        <f t="shared" si="15"/>
        <v>0</v>
      </c>
      <c r="M124" s="67">
        <f>IF(A124="",0,(IF(ISNUMBER(JAN_26!G124),JAN_26!G124,0)+IF(ISNUMBER(FEB_26!G124),FEB_26!G124,0)+IF(ISNUMBER(MAR_26!G124),MAR_26!G124,0))/3)</f>
        <v>0</v>
      </c>
      <c r="N124" s="67">
        <f t="shared" si="16"/>
        <v>0</v>
      </c>
      <c r="O124" s="67">
        <f t="shared" si="17"/>
        <v>0</v>
      </c>
      <c r="P124" s="67">
        <f t="shared" si="18"/>
        <v>0</v>
      </c>
      <c r="Q124" s="68" t="str">
        <f t="shared" si="19"/>
        <v/>
      </c>
      <c r="R124" s="69" t="str">
        <f t="shared" si="20"/>
        <v>STOCKOUT</v>
      </c>
      <c r="S124" s="69" t="str">
        <f t="shared" si="21"/>
        <v>N/A</v>
      </c>
      <c r="T124" s="60"/>
    </row>
    <row r="125" spans="1:20" ht="16.5" customHeight="1" x14ac:dyDescent="0.35">
      <c r="A125" s="71" t="str">
        <f>IF(JAN_26!A125="","",JAN_26!A125)</f>
        <v>Genta (250mg)</v>
      </c>
      <c r="B125" s="71" t="str">
        <f>IF(JAN_26!B125="","",JAN_26!B125)</f>
        <v>amp</v>
      </c>
      <c r="C125" s="53">
        <f>IF(JAN_26!C125="","",JAN_26!C125)</f>
        <v>250</v>
      </c>
      <c r="D125" s="53">
        <f>IF(FEB_26!A125="","",FEB_26!F125)</f>
        <v>0</v>
      </c>
      <c r="E125" s="61"/>
      <c r="F125" s="53">
        <f t="shared" si="11"/>
        <v>0</v>
      </c>
      <c r="G125" s="61"/>
      <c r="H125" s="61"/>
      <c r="I125" s="53">
        <f t="shared" si="12"/>
        <v>0</v>
      </c>
      <c r="J125" s="53" t="str">
        <f t="shared" si="13"/>
        <v/>
      </c>
      <c r="K125" s="53">
        <f t="shared" si="14"/>
        <v>0</v>
      </c>
      <c r="L125" s="53">
        <f t="shared" si="15"/>
        <v>0</v>
      </c>
      <c r="M125" s="64">
        <f>IF(A125="",0,(IF(ISNUMBER(JAN_26!G125),JAN_26!G125,0)+IF(ISNUMBER(FEB_26!G125),FEB_26!G125,0)+IF(ISNUMBER(MAR_26!G125),MAR_26!G125,0))/3)</f>
        <v>0</v>
      </c>
      <c r="N125" s="64">
        <f t="shared" si="16"/>
        <v>0</v>
      </c>
      <c r="O125" s="64">
        <f t="shared" si="17"/>
        <v>0</v>
      </c>
      <c r="P125" s="64">
        <f t="shared" si="18"/>
        <v>0</v>
      </c>
      <c r="Q125" s="65" t="str">
        <f t="shared" si="19"/>
        <v/>
      </c>
      <c r="R125" s="66" t="str">
        <f t="shared" si="20"/>
        <v>STOCKOUT</v>
      </c>
      <c r="S125" s="66" t="str">
        <f t="shared" si="21"/>
        <v>N/A</v>
      </c>
      <c r="T125" s="60"/>
    </row>
    <row r="126" spans="1:20" ht="16.5" customHeight="1" x14ac:dyDescent="0.35">
      <c r="A126" s="72" t="str">
        <f>IF(JAN_26!A126="","",JAN_26!A126)</f>
        <v>genta eydrop</v>
      </c>
      <c r="B126" s="72" t="str">
        <f>IF(JAN_26!B126="","",JAN_26!B126)</f>
        <v>syrup</v>
      </c>
      <c r="C126" s="55">
        <f>IF(JAN_26!C126="","",JAN_26!C126)</f>
        <v>500</v>
      </c>
      <c r="D126" s="55">
        <f>IF(FEB_26!A126="","",FEB_26!F126)</f>
        <v>0</v>
      </c>
      <c r="E126" s="61"/>
      <c r="F126" s="55">
        <f t="shared" si="11"/>
        <v>0</v>
      </c>
      <c r="G126" s="61"/>
      <c r="H126" s="61"/>
      <c r="I126" s="55">
        <f t="shared" si="12"/>
        <v>0</v>
      </c>
      <c r="J126" s="55" t="str">
        <f t="shared" si="13"/>
        <v/>
      </c>
      <c r="K126" s="55">
        <f t="shared" si="14"/>
        <v>0</v>
      </c>
      <c r="L126" s="55">
        <f t="shared" si="15"/>
        <v>0</v>
      </c>
      <c r="M126" s="67">
        <f>IF(A126="",0,(IF(ISNUMBER(JAN_26!G126),JAN_26!G126,0)+IF(ISNUMBER(FEB_26!G126),FEB_26!G126,0)+IF(ISNUMBER(MAR_26!G126),MAR_26!G126,0))/3)</f>
        <v>0</v>
      </c>
      <c r="N126" s="67">
        <f t="shared" si="16"/>
        <v>0</v>
      </c>
      <c r="O126" s="67">
        <f t="shared" si="17"/>
        <v>0</v>
      </c>
      <c r="P126" s="67">
        <f t="shared" si="18"/>
        <v>0</v>
      </c>
      <c r="Q126" s="68" t="str">
        <f t="shared" si="19"/>
        <v/>
      </c>
      <c r="R126" s="69" t="str">
        <f t="shared" si="20"/>
        <v>STOCKOUT</v>
      </c>
      <c r="S126" s="69" t="str">
        <f t="shared" si="21"/>
        <v>N/A</v>
      </c>
      <c r="T126" s="60"/>
    </row>
    <row r="127" spans="1:20" ht="16.5" customHeight="1" x14ac:dyDescent="0.35">
      <c r="A127" s="71" t="str">
        <f>IF(JAN_26!A127="","",JAN_26!A127)</f>
        <v>Gentamycine Injection</v>
      </c>
      <c r="B127" s="71" t="str">
        <f>IF(JAN_26!B127="","",JAN_26!B127)</f>
        <v>amp</v>
      </c>
      <c r="C127" s="53">
        <f>IF(JAN_26!C127="","",JAN_26!C127)</f>
        <v>200</v>
      </c>
      <c r="D127" s="53">
        <f>IF(FEB_26!A127="","",FEB_26!F127)</f>
        <v>355</v>
      </c>
      <c r="E127" s="61"/>
      <c r="F127" s="53">
        <f t="shared" si="11"/>
        <v>355</v>
      </c>
      <c r="G127" s="61"/>
      <c r="H127" s="61"/>
      <c r="I127" s="53">
        <f t="shared" si="12"/>
        <v>0</v>
      </c>
      <c r="J127" s="53" t="str">
        <f t="shared" si="13"/>
        <v/>
      </c>
      <c r="K127" s="53">
        <f t="shared" si="14"/>
        <v>0</v>
      </c>
      <c r="L127" s="53">
        <f t="shared" si="15"/>
        <v>71000</v>
      </c>
      <c r="M127" s="64">
        <f>IF(A127="",0,(IF(ISNUMBER(JAN_26!G127),JAN_26!G127,0)+IF(ISNUMBER(FEB_26!G127),FEB_26!G127,0)+IF(ISNUMBER(MAR_26!G127),MAR_26!G127,0))/3)</f>
        <v>26.333333333333332</v>
      </c>
      <c r="N127" s="64">
        <f t="shared" si="16"/>
        <v>13.166666666666666</v>
      </c>
      <c r="O127" s="64">
        <f t="shared" si="17"/>
        <v>79</v>
      </c>
      <c r="P127" s="64">
        <f t="shared" si="18"/>
        <v>26.333333333333332</v>
      </c>
      <c r="Q127" s="65">
        <f t="shared" si="19"/>
        <v>13.5</v>
      </c>
      <c r="R127" s="66" t="str">
        <f t="shared" si="20"/>
        <v>OVERSTOCK</v>
      </c>
      <c r="S127" s="66" t="str">
        <f t="shared" si="21"/>
        <v>N/A</v>
      </c>
      <c r="T127" s="60"/>
    </row>
    <row r="128" spans="1:20" ht="16.5" customHeight="1" x14ac:dyDescent="0.35">
      <c r="A128" s="72" t="str">
        <f>IF(JAN_26!A128="","",JAN_26!A128)</f>
        <v>Gentian violet</v>
      </c>
      <c r="B128" s="72" t="str">
        <f>IF(JAN_26!B128="","",JAN_26!B128)</f>
        <v>bottle</v>
      </c>
      <c r="C128" s="55">
        <f>IF(JAN_26!C128="","",JAN_26!C128)</f>
        <v>1000</v>
      </c>
      <c r="D128" s="55">
        <f>IF(FEB_26!A128="","",FEB_26!F128)</f>
        <v>0</v>
      </c>
      <c r="E128" s="61"/>
      <c r="F128" s="55">
        <f t="shared" si="11"/>
        <v>0</v>
      </c>
      <c r="G128" s="61"/>
      <c r="H128" s="61"/>
      <c r="I128" s="55">
        <f t="shared" si="12"/>
        <v>0</v>
      </c>
      <c r="J128" s="55" t="str">
        <f t="shared" si="13"/>
        <v/>
      </c>
      <c r="K128" s="55">
        <f t="shared" si="14"/>
        <v>0</v>
      </c>
      <c r="L128" s="55">
        <f t="shared" si="15"/>
        <v>0</v>
      </c>
      <c r="M128" s="67">
        <f>IF(A128="",0,(IF(ISNUMBER(JAN_26!G128),JAN_26!G128,0)+IF(ISNUMBER(FEB_26!G128),FEB_26!G128,0)+IF(ISNUMBER(MAR_26!G128),MAR_26!G128,0))/3)</f>
        <v>0</v>
      </c>
      <c r="N128" s="67">
        <f t="shared" si="16"/>
        <v>0</v>
      </c>
      <c r="O128" s="67">
        <f t="shared" si="17"/>
        <v>0</v>
      </c>
      <c r="P128" s="67">
        <f t="shared" si="18"/>
        <v>0</v>
      </c>
      <c r="Q128" s="68" t="str">
        <f t="shared" si="19"/>
        <v/>
      </c>
      <c r="R128" s="69" t="str">
        <f t="shared" si="20"/>
        <v>STOCKOUT</v>
      </c>
      <c r="S128" s="69" t="str">
        <f t="shared" si="21"/>
        <v>N/A</v>
      </c>
      <c r="T128" s="60"/>
    </row>
    <row r="129" spans="1:20" ht="16.5" customHeight="1" x14ac:dyDescent="0.35">
      <c r="A129" s="71" t="str">
        <f>IF(JAN_26!A129="","",JAN_26!A129)</f>
        <v>Glibenclamide</v>
      </c>
      <c r="B129" s="71" t="str">
        <f>IF(JAN_26!B129="","",JAN_26!B129)</f>
        <v>tab</v>
      </c>
      <c r="C129" s="53">
        <f>IF(JAN_26!C129="","",JAN_26!C129)</f>
        <v>10</v>
      </c>
      <c r="D129" s="53">
        <f>IF(FEB_26!A129="","",FEB_26!F129)</f>
        <v>100</v>
      </c>
      <c r="E129" s="61"/>
      <c r="F129" s="53">
        <f t="shared" si="11"/>
        <v>100</v>
      </c>
      <c r="G129" s="61"/>
      <c r="H129" s="61"/>
      <c r="I129" s="53">
        <f t="shared" si="12"/>
        <v>0</v>
      </c>
      <c r="J129" s="53" t="str">
        <f t="shared" si="13"/>
        <v/>
      </c>
      <c r="K129" s="53">
        <f t="shared" si="14"/>
        <v>0</v>
      </c>
      <c r="L129" s="53">
        <f t="shared" si="15"/>
        <v>1000</v>
      </c>
      <c r="M129" s="64">
        <f>IF(A129="",0,(IF(ISNUMBER(JAN_26!G129),JAN_26!G129,0)+IF(ISNUMBER(FEB_26!G129),FEB_26!G129,0)+IF(ISNUMBER(MAR_26!G129),MAR_26!G129,0))/3)</f>
        <v>0</v>
      </c>
      <c r="N129" s="64">
        <f t="shared" si="16"/>
        <v>0</v>
      </c>
      <c r="O129" s="64">
        <f t="shared" si="17"/>
        <v>0</v>
      </c>
      <c r="P129" s="64">
        <f t="shared" si="18"/>
        <v>0</v>
      </c>
      <c r="Q129" s="65" t="str">
        <f t="shared" si="19"/>
        <v/>
      </c>
      <c r="R129" s="66" t="str">
        <f t="shared" si="20"/>
        <v>OVERSTOCK</v>
      </c>
      <c r="S129" s="66" t="str">
        <f t="shared" si="21"/>
        <v>N/A</v>
      </c>
      <c r="T129" s="60"/>
    </row>
    <row r="130" spans="1:20" ht="16.5" customHeight="1" x14ac:dyDescent="0.35">
      <c r="A130" s="72" t="str">
        <f>IF(JAN_26!A130="","",JAN_26!A130)</f>
        <v>Glocuse 10%</v>
      </c>
      <c r="B130" s="72" t="str">
        <f>IF(JAN_26!B130="","",JAN_26!B130)</f>
        <v>Item</v>
      </c>
      <c r="C130" s="55">
        <f>IF(JAN_26!C130="","",JAN_26!C130)</f>
        <v>1000</v>
      </c>
      <c r="D130" s="55">
        <f>IF(FEB_26!A130="","",FEB_26!F130)</f>
        <v>10</v>
      </c>
      <c r="E130" s="61"/>
      <c r="F130" s="55">
        <f t="shared" si="11"/>
        <v>10</v>
      </c>
      <c r="G130" s="61"/>
      <c r="H130" s="61"/>
      <c r="I130" s="55">
        <f t="shared" si="12"/>
        <v>0</v>
      </c>
      <c r="J130" s="55" t="str">
        <f t="shared" si="13"/>
        <v/>
      </c>
      <c r="K130" s="55">
        <f t="shared" si="14"/>
        <v>0</v>
      </c>
      <c r="L130" s="55">
        <f t="shared" si="15"/>
        <v>10000</v>
      </c>
      <c r="M130" s="67">
        <f>IF(A130="",0,(IF(ISNUMBER(JAN_26!G130),JAN_26!G130,0)+IF(ISNUMBER(FEB_26!G130),FEB_26!G130,0)+IF(ISNUMBER(MAR_26!G130),MAR_26!G130,0))/3)</f>
        <v>0</v>
      </c>
      <c r="N130" s="67">
        <f t="shared" si="16"/>
        <v>0</v>
      </c>
      <c r="O130" s="67">
        <f t="shared" si="17"/>
        <v>0</v>
      </c>
      <c r="P130" s="67">
        <f t="shared" si="18"/>
        <v>0</v>
      </c>
      <c r="Q130" s="68" t="str">
        <f t="shared" si="19"/>
        <v/>
      </c>
      <c r="R130" s="69" t="str">
        <f t="shared" si="20"/>
        <v>OVERSTOCK</v>
      </c>
      <c r="S130" s="69" t="str">
        <f t="shared" si="21"/>
        <v>N/A</v>
      </c>
      <c r="T130" s="60"/>
    </row>
    <row r="131" spans="1:20" ht="16.5" customHeight="1" x14ac:dyDescent="0.35">
      <c r="A131" s="71" t="str">
        <f>IF(JAN_26!A131="","",JAN_26!A131)</f>
        <v>Glovessterile size 7.5 (pair)</v>
      </c>
      <c r="B131" s="71" t="str">
        <f>IF(JAN_26!B131="","",JAN_26!B131)</f>
        <v>pair/piece</v>
      </c>
      <c r="C131" s="53">
        <f>IF(JAN_26!C131="","",JAN_26!C131)</f>
        <v>300</v>
      </c>
      <c r="D131" s="53">
        <f>IF(FEB_26!A131="","",FEB_26!F131)</f>
        <v>123</v>
      </c>
      <c r="E131" s="61"/>
      <c r="F131" s="53">
        <f t="shared" ref="F131:F194" si="22">IF(A131="","",D131+IF(ISNUMBER(E131),E131,0)-IF(ISNUMBER(G131),G131,0))</f>
        <v>123</v>
      </c>
      <c r="G131" s="61"/>
      <c r="H131" s="61"/>
      <c r="I131" s="53">
        <f t="shared" ref="I131:I194" si="23">IF(AND(ISNUMBER(G131),ISNUMBER(C131)),G131*C131,0)</f>
        <v>0</v>
      </c>
      <c r="J131" s="53" t="str">
        <f t="shared" ref="J131:J194" si="24">IF(AND(ISNUMBER(G131),ISNUMBER(H131)),H131-I131,"")</f>
        <v/>
      </c>
      <c r="K131" s="53">
        <f t="shared" ref="K131:K194" si="25">IF(OR(A131="",M131=0),0,MAX(O131-F131,0))</f>
        <v>0</v>
      </c>
      <c r="L131" s="53">
        <f t="shared" ref="L131:L194" si="26">IF(AND(ISNUMBER(C131),ISNUMBER(F131)),F131*C131,0)</f>
        <v>36900</v>
      </c>
      <c r="M131" s="64">
        <f>IF(A131="",0,(IF(ISNUMBER(JAN_26!G131),JAN_26!G131,0)+IF(ISNUMBER(FEB_26!G131),FEB_26!G131,0)+IF(ISNUMBER(MAR_26!G131),MAR_26!G131,0))/3)</f>
        <v>14</v>
      </c>
      <c r="N131" s="64">
        <f t="shared" ref="N131:N194" si="27">IF(M131=0,0,M131*Lead_Time_Months)</f>
        <v>7</v>
      </c>
      <c r="O131" s="64">
        <f t="shared" ref="O131:O194" si="28">IF(M131=0,0,M131*Max_Stock_Months)</f>
        <v>42</v>
      </c>
      <c r="P131" s="64">
        <f t="shared" ref="P131:P194" si="29">IF(M131=0,0,M131*Security_Stock_Months)</f>
        <v>14</v>
      </c>
      <c r="Q131" s="65">
        <f t="shared" ref="Q131:Q194" si="30">IF(OR(A131="",M131=0,F131&lt;=0),"",ROUND(F131/M131,1))</f>
        <v>8.8000000000000007</v>
      </c>
      <c r="R131" s="66" t="str">
        <f t="shared" ref="R131:R194" si="31">IF(A131="","",IF(F131&lt;=0,"STOCKOUT",IF(F131&lt;=P131,"LOW STOCK",IF(F131&gt;O131,"OVERSTOCK","ADEQUATE"))))</f>
        <v>OVERSTOCK</v>
      </c>
      <c r="S131" s="66" t="str">
        <f t="shared" ref="S131:S194" si="32">IF(AND(ISNUMBER(G131),ISNUMBER(H131)),IF(J131&gt;=0,"BALANCED","DEFICIT"),"N/A")</f>
        <v>N/A</v>
      </c>
      <c r="T131" s="60"/>
    </row>
    <row r="132" spans="1:20" ht="16.5" customHeight="1" x14ac:dyDescent="0.35">
      <c r="A132" s="72" t="str">
        <f>IF(JAN_26!A132="","",JAN_26!A132)</f>
        <v>Glovessterile size 8 (pair)</v>
      </c>
      <c r="B132" s="72" t="str">
        <f>IF(JAN_26!B132="","",JAN_26!B132)</f>
        <v>pair/piece</v>
      </c>
      <c r="C132" s="55">
        <f>IF(JAN_26!C132="","",JAN_26!C132)</f>
        <v>300</v>
      </c>
      <c r="D132" s="55">
        <f>IF(FEB_26!A132="","",FEB_26!F132)</f>
        <v>100</v>
      </c>
      <c r="E132" s="61"/>
      <c r="F132" s="55">
        <f t="shared" si="22"/>
        <v>100</v>
      </c>
      <c r="G132" s="61"/>
      <c r="H132" s="61"/>
      <c r="I132" s="55">
        <f t="shared" si="23"/>
        <v>0</v>
      </c>
      <c r="J132" s="55" t="str">
        <f t="shared" si="24"/>
        <v/>
      </c>
      <c r="K132" s="55">
        <f t="shared" si="25"/>
        <v>0</v>
      </c>
      <c r="L132" s="55">
        <f t="shared" si="26"/>
        <v>30000</v>
      </c>
      <c r="M132" s="67">
        <f>IF(A132="",0,(IF(ISNUMBER(JAN_26!G132),JAN_26!G132,0)+IF(ISNUMBER(FEB_26!G132),FEB_26!G132,0)+IF(ISNUMBER(MAR_26!G132),MAR_26!G132,0))/3)</f>
        <v>0</v>
      </c>
      <c r="N132" s="67">
        <f t="shared" si="27"/>
        <v>0</v>
      </c>
      <c r="O132" s="67">
        <f t="shared" si="28"/>
        <v>0</v>
      </c>
      <c r="P132" s="67">
        <f t="shared" si="29"/>
        <v>0</v>
      </c>
      <c r="Q132" s="68" t="str">
        <f t="shared" si="30"/>
        <v/>
      </c>
      <c r="R132" s="69" t="str">
        <f t="shared" si="31"/>
        <v>OVERSTOCK</v>
      </c>
      <c r="S132" s="69" t="str">
        <f t="shared" si="32"/>
        <v>N/A</v>
      </c>
      <c r="T132" s="60"/>
    </row>
    <row r="133" spans="1:20" ht="16.5" customHeight="1" x14ac:dyDescent="0.35">
      <c r="A133" s="71" t="str">
        <f>IF(JAN_26!A133="","",JAN_26!A133)</f>
        <v>Glucose 5%</v>
      </c>
      <c r="B133" s="71" t="str">
        <f>IF(JAN_26!B133="","",JAN_26!B133)</f>
        <v>Item</v>
      </c>
      <c r="C133" s="53">
        <f>IF(JAN_26!C133="","",JAN_26!C133)</f>
        <v>1000</v>
      </c>
      <c r="D133" s="53">
        <f>IF(FEB_26!A133="","",FEB_26!F133)</f>
        <v>420</v>
      </c>
      <c r="E133" s="61"/>
      <c r="F133" s="53">
        <f t="shared" si="22"/>
        <v>420</v>
      </c>
      <c r="G133" s="61"/>
      <c r="H133" s="61"/>
      <c r="I133" s="53">
        <f t="shared" si="23"/>
        <v>0</v>
      </c>
      <c r="J133" s="53" t="str">
        <f t="shared" si="24"/>
        <v/>
      </c>
      <c r="K133" s="53">
        <f t="shared" si="25"/>
        <v>0</v>
      </c>
      <c r="L133" s="53">
        <f t="shared" si="26"/>
        <v>420000</v>
      </c>
      <c r="M133" s="64">
        <f>IF(A133="",0,(IF(ISNUMBER(JAN_26!G133),JAN_26!G133,0)+IF(ISNUMBER(FEB_26!G133),FEB_26!G133,0)+IF(ISNUMBER(MAR_26!G133),MAR_26!G133,0))/3)</f>
        <v>0</v>
      </c>
      <c r="N133" s="64">
        <f t="shared" si="27"/>
        <v>0</v>
      </c>
      <c r="O133" s="64">
        <f t="shared" si="28"/>
        <v>0</v>
      </c>
      <c r="P133" s="64">
        <f t="shared" si="29"/>
        <v>0</v>
      </c>
      <c r="Q133" s="65" t="str">
        <f t="shared" si="30"/>
        <v/>
      </c>
      <c r="R133" s="66" t="str">
        <f t="shared" si="31"/>
        <v>OVERSTOCK</v>
      </c>
      <c r="S133" s="66" t="str">
        <f t="shared" si="32"/>
        <v>N/A</v>
      </c>
      <c r="T133" s="60"/>
    </row>
    <row r="134" spans="1:20" ht="16.5" customHeight="1" x14ac:dyDescent="0.35">
      <c r="A134" s="72" t="str">
        <f>IF(JAN_26!A134="","",JAN_26!A134)</f>
        <v>Griseoflovine</v>
      </c>
      <c r="B134" s="72" t="str">
        <f>IF(JAN_26!B134="","",JAN_26!B134)</f>
        <v>tablet</v>
      </c>
      <c r="C134" s="55">
        <f>IF(JAN_26!C134="","",JAN_26!C134)</f>
        <v>50</v>
      </c>
      <c r="D134" s="55">
        <f>IF(FEB_26!A134="","",FEB_26!F134)</f>
        <v>70</v>
      </c>
      <c r="E134" s="61"/>
      <c r="F134" s="55">
        <f t="shared" si="22"/>
        <v>70</v>
      </c>
      <c r="G134" s="61"/>
      <c r="H134" s="61"/>
      <c r="I134" s="55">
        <f t="shared" si="23"/>
        <v>0</v>
      </c>
      <c r="J134" s="55" t="str">
        <f t="shared" si="24"/>
        <v/>
      </c>
      <c r="K134" s="55">
        <f t="shared" si="25"/>
        <v>0</v>
      </c>
      <c r="L134" s="55">
        <f t="shared" si="26"/>
        <v>3500</v>
      </c>
      <c r="M134" s="67">
        <f>IF(A134="",0,(IF(ISNUMBER(JAN_26!G134),JAN_26!G134,0)+IF(ISNUMBER(FEB_26!G134),FEB_26!G134,0)+IF(ISNUMBER(MAR_26!G134),MAR_26!G134,0))/3)</f>
        <v>10</v>
      </c>
      <c r="N134" s="67">
        <f t="shared" si="27"/>
        <v>5</v>
      </c>
      <c r="O134" s="67">
        <f t="shared" si="28"/>
        <v>30</v>
      </c>
      <c r="P134" s="67">
        <f t="shared" si="29"/>
        <v>10</v>
      </c>
      <c r="Q134" s="68">
        <f t="shared" si="30"/>
        <v>7</v>
      </c>
      <c r="R134" s="69" t="str">
        <f t="shared" si="31"/>
        <v>OVERSTOCK</v>
      </c>
      <c r="S134" s="69" t="str">
        <f t="shared" si="32"/>
        <v>N/A</v>
      </c>
      <c r="T134" s="60"/>
    </row>
    <row r="135" spans="1:20" ht="16.5" customHeight="1" x14ac:dyDescent="0.35">
      <c r="A135" s="71" t="str">
        <f>IF(JAN_26!A135="","",JAN_26!A135)</f>
        <v>guaze</v>
      </c>
      <c r="B135" s="71" t="str">
        <f>IF(JAN_26!B135="","",JAN_26!B135)</f>
        <v>item</v>
      </c>
      <c r="C135" s="53">
        <f>IF(JAN_26!C135="","",JAN_26!C135)</f>
        <v>100</v>
      </c>
      <c r="D135" s="53">
        <f>IF(FEB_26!A135="","",FEB_26!F135)</f>
        <v>0</v>
      </c>
      <c r="E135" s="61"/>
      <c r="F135" s="53">
        <f t="shared" si="22"/>
        <v>0</v>
      </c>
      <c r="G135" s="61"/>
      <c r="H135" s="61"/>
      <c r="I135" s="53">
        <f t="shared" si="23"/>
        <v>0</v>
      </c>
      <c r="J135" s="53" t="str">
        <f t="shared" si="24"/>
        <v/>
      </c>
      <c r="K135" s="53">
        <f t="shared" si="25"/>
        <v>0</v>
      </c>
      <c r="L135" s="53">
        <f t="shared" si="26"/>
        <v>0</v>
      </c>
      <c r="M135" s="64">
        <f>IF(A135="",0,(IF(ISNUMBER(JAN_26!G135),JAN_26!G135,0)+IF(ISNUMBER(FEB_26!G135),FEB_26!G135,0)+IF(ISNUMBER(MAR_26!G135),MAR_26!G135,0))/3)</f>
        <v>0</v>
      </c>
      <c r="N135" s="64">
        <f t="shared" si="27"/>
        <v>0</v>
      </c>
      <c r="O135" s="64">
        <f t="shared" si="28"/>
        <v>0</v>
      </c>
      <c r="P135" s="64">
        <f t="shared" si="29"/>
        <v>0</v>
      </c>
      <c r="Q135" s="65" t="str">
        <f t="shared" si="30"/>
        <v/>
      </c>
      <c r="R135" s="66" t="str">
        <f t="shared" si="31"/>
        <v>STOCKOUT</v>
      </c>
      <c r="S135" s="66" t="str">
        <f t="shared" si="32"/>
        <v>N/A</v>
      </c>
      <c r="T135" s="60"/>
    </row>
    <row r="136" spans="1:20" ht="16.5" customHeight="1" x14ac:dyDescent="0.35">
      <c r="A136" s="72" t="str">
        <f>IF(JAN_26!A136="","",JAN_26!A136)</f>
        <v>GYNANFORT</v>
      </c>
      <c r="B136" s="72" t="str">
        <f>IF(JAN_26!B136="","",JAN_26!B136)</f>
        <v>Ovule</v>
      </c>
      <c r="C136" s="55">
        <f>IF(JAN_26!C136="","",JAN_26!C136)</f>
        <v>350</v>
      </c>
      <c r="D136" s="55">
        <f>IF(FEB_26!A136="","",FEB_26!F136)</f>
        <v>0</v>
      </c>
      <c r="E136" s="61"/>
      <c r="F136" s="55">
        <f t="shared" si="22"/>
        <v>0</v>
      </c>
      <c r="G136" s="61"/>
      <c r="H136" s="61"/>
      <c r="I136" s="55">
        <f t="shared" si="23"/>
        <v>0</v>
      </c>
      <c r="J136" s="55" t="str">
        <f t="shared" si="24"/>
        <v/>
      </c>
      <c r="K136" s="55">
        <f t="shared" si="25"/>
        <v>0</v>
      </c>
      <c r="L136" s="55">
        <f t="shared" si="26"/>
        <v>0</v>
      </c>
      <c r="M136" s="67">
        <f>IF(A136="",0,(IF(ISNUMBER(JAN_26!G136),JAN_26!G136,0)+IF(ISNUMBER(FEB_26!G136),FEB_26!G136,0)+IF(ISNUMBER(MAR_26!G136),MAR_26!G136,0))/3)</f>
        <v>0</v>
      </c>
      <c r="N136" s="67">
        <f t="shared" si="27"/>
        <v>0</v>
      </c>
      <c r="O136" s="67">
        <f t="shared" si="28"/>
        <v>0</v>
      </c>
      <c r="P136" s="67">
        <f t="shared" si="29"/>
        <v>0</v>
      </c>
      <c r="Q136" s="68" t="str">
        <f t="shared" si="30"/>
        <v/>
      </c>
      <c r="R136" s="69" t="str">
        <f t="shared" si="31"/>
        <v>STOCKOUT</v>
      </c>
      <c r="S136" s="69" t="str">
        <f t="shared" si="32"/>
        <v>N/A</v>
      </c>
      <c r="T136" s="60"/>
    </row>
    <row r="137" spans="1:20" ht="16.5" customHeight="1" x14ac:dyDescent="0.35">
      <c r="A137" s="71" t="str">
        <f>IF(JAN_26!A137="","",JAN_26!A137)</f>
        <v>HCT</v>
      </c>
      <c r="B137" s="71" t="str">
        <f>IF(JAN_26!B137="","",JAN_26!B137)</f>
        <v>tablet</v>
      </c>
      <c r="C137" s="53">
        <f>IF(JAN_26!C137="","",JAN_26!C137)</f>
        <v>10</v>
      </c>
      <c r="D137" s="53">
        <f>IF(FEB_26!A137="","",FEB_26!F137)</f>
        <v>1010</v>
      </c>
      <c r="E137" s="61"/>
      <c r="F137" s="53">
        <f t="shared" si="22"/>
        <v>1010</v>
      </c>
      <c r="G137" s="61"/>
      <c r="H137" s="61"/>
      <c r="I137" s="53">
        <f t="shared" si="23"/>
        <v>0</v>
      </c>
      <c r="J137" s="53" t="str">
        <f t="shared" si="24"/>
        <v/>
      </c>
      <c r="K137" s="53">
        <f t="shared" si="25"/>
        <v>0</v>
      </c>
      <c r="L137" s="53">
        <f t="shared" si="26"/>
        <v>10100</v>
      </c>
      <c r="M137" s="64">
        <f>IF(A137="",0,(IF(ISNUMBER(JAN_26!G137),JAN_26!G137,0)+IF(ISNUMBER(FEB_26!G137),FEB_26!G137,0)+IF(ISNUMBER(MAR_26!G137),MAR_26!G137,0))/3)</f>
        <v>6.666666666666667</v>
      </c>
      <c r="N137" s="64">
        <f t="shared" si="27"/>
        <v>3.3333333333333335</v>
      </c>
      <c r="O137" s="64">
        <f t="shared" si="28"/>
        <v>20</v>
      </c>
      <c r="P137" s="64">
        <f t="shared" si="29"/>
        <v>6.666666666666667</v>
      </c>
      <c r="Q137" s="65">
        <f t="shared" si="30"/>
        <v>151.5</v>
      </c>
      <c r="R137" s="66" t="str">
        <f t="shared" si="31"/>
        <v>OVERSTOCK</v>
      </c>
      <c r="S137" s="66" t="str">
        <f t="shared" si="32"/>
        <v>N/A</v>
      </c>
      <c r="T137" s="60"/>
    </row>
    <row r="138" spans="1:20" ht="16.5" customHeight="1" x14ac:dyDescent="0.35">
      <c r="A138" s="72" t="str">
        <f>IF(JAN_26!A138="","",JAN_26!A138)</f>
        <v>hydrogen peroxide</v>
      </c>
      <c r="B138" s="72" t="str">
        <f>IF(JAN_26!B138="","",JAN_26!B138)</f>
        <v>bottle</v>
      </c>
      <c r="C138" s="55">
        <f>IF(JAN_26!C138="","",JAN_26!C138)</f>
        <v>1500</v>
      </c>
      <c r="D138" s="55">
        <f>IF(FEB_26!A138="","",FEB_26!F138)</f>
        <v>0</v>
      </c>
      <c r="E138" s="61"/>
      <c r="F138" s="55">
        <f t="shared" si="22"/>
        <v>0</v>
      </c>
      <c r="G138" s="61"/>
      <c r="H138" s="61"/>
      <c r="I138" s="55">
        <f t="shared" si="23"/>
        <v>0</v>
      </c>
      <c r="J138" s="55" t="str">
        <f t="shared" si="24"/>
        <v/>
      </c>
      <c r="K138" s="55">
        <f t="shared" si="25"/>
        <v>0</v>
      </c>
      <c r="L138" s="55">
        <f t="shared" si="26"/>
        <v>0</v>
      </c>
      <c r="M138" s="67">
        <f>IF(A138="",0,(IF(ISNUMBER(JAN_26!G138),JAN_26!G138,0)+IF(ISNUMBER(FEB_26!G138),FEB_26!G138,0)+IF(ISNUMBER(MAR_26!G138),MAR_26!G138,0))/3)</f>
        <v>0</v>
      </c>
      <c r="N138" s="67">
        <f t="shared" si="27"/>
        <v>0</v>
      </c>
      <c r="O138" s="67">
        <f t="shared" si="28"/>
        <v>0</v>
      </c>
      <c r="P138" s="67">
        <f t="shared" si="29"/>
        <v>0</v>
      </c>
      <c r="Q138" s="68" t="str">
        <f t="shared" si="30"/>
        <v/>
      </c>
      <c r="R138" s="69" t="str">
        <f t="shared" si="31"/>
        <v>STOCKOUT</v>
      </c>
      <c r="S138" s="69" t="str">
        <f t="shared" si="32"/>
        <v>N/A</v>
      </c>
      <c r="T138" s="60"/>
    </row>
    <row r="139" spans="1:20" ht="16.5" customHeight="1" x14ac:dyDescent="0.35">
      <c r="A139" s="71" t="str">
        <f>IF(JAN_26!A139="","",JAN_26!A139)</f>
        <v>hyoscine inject</v>
      </c>
      <c r="B139" s="71" t="str">
        <f>IF(JAN_26!B139="","",JAN_26!B139)</f>
        <v>amp</v>
      </c>
      <c r="C139" s="53">
        <f>IF(JAN_26!C139="","",JAN_26!C139)</f>
        <v>400</v>
      </c>
      <c r="D139" s="53">
        <f>IF(FEB_26!A139="","",FEB_26!F139)</f>
        <v>0</v>
      </c>
      <c r="E139" s="61"/>
      <c r="F139" s="53">
        <f t="shared" si="22"/>
        <v>0</v>
      </c>
      <c r="G139" s="61"/>
      <c r="H139" s="61"/>
      <c r="I139" s="53">
        <f t="shared" si="23"/>
        <v>0</v>
      </c>
      <c r="J139" s="53" t="str">
        <f t="shared" si="24"/>
        <v/>
      </c>
      <c r="K139" s="53">
        <f t="shared" si="25"/>
        <v>0</v>
      </c>
      <c r="L139" s="53">
        <f t="shared" si="26"/>
        <v>0</v>
      </c>
      <c r="M139" s="64">
        <f>IF(A139="",0,(IF(ISNUMBER(JAN_26!G139),JAN_26!G139,0)+IF(ISNUMBER(FEB_26!G139),FEB_26!G139,0)+IF(ISNUMBER(MAR_26!G139),MAR_26!G139,0))/3)</f>
        <v>0</v>
      </c>
      <c r="N139" s="64">
        <f t="shared" si="27"/>
        <v>0</v>
      </c>
      <c r="O139" s="64">
        <f t="shared" si="28"/>
        <v>0</v>
      </c>
      <c r="P139" s="64">
        <f t="shared" si="29"/>
        <v>0</v>
      </c>
      <c r="Q139" s="65" t="str">
        <f t="shared" si="30"/>
        <v/>
      </c>
      <c r="R139" s="66" t="str">
        <f t="shared" si="31"/>
        <v>STOCKOUT</v>
      </c>
      <c r="S139" s="66" t="str">
        <f t="shared" si="32"/>
        <v>N/A</v>
      </c>
      <c r="T139" s="60"/>
    </row>
    <row r="140" spans="1:20" ht="16.5" customHeight="1" x14ac:dyDescent="0.35">
      <c r="A140" s="72" t="str">
        <f>IF(JAN_26!A140="","",JAN_26!A140)</f>
        <v>hyoscine tabs</v>
      </c>
      <c r="B140" s="72" t="str">
        <f>IF(JAN_26!B140="","",JAN_26!B140)</f>
        <v>tablet</v>
      </c>
      <c r="C140" s="55">
        <f>IF(JAN_26!C140="","",JAN_26!C140)</f>
        <v>25</v>
      </c>
      <c r="D140" s="55">
        <f>IF(FEB_26!A140="","",FEB_26!F140)</f>
        <v>0</v>
      </c>
      <c r="E140" s="61"/>
      <c r="F140" s="55">
        <f t="shared" si="22"/>
        <v>0</v>
      </c>
      <c r="G140" s="61"/>
      <c r="H140" s="61"/>
      <c r="I140" s="55">
        <f t="shared" si="23"/>
        <v>0</v>
      </c>
      <c r="J140" s="55" t="str">
        <f t="shared" si="24"/>
        <v/>
      </c>
      <c r="K140" s="55">
        <f t="shared" si="25"/>
        <v>0</v>
      </c>
      <c r="L140" s="55">
        <f t="shared" si="26"/>
        <v>0</v>
      </c>
      <c r="M140" s="67">
        <f>IF(A140="",0,(IF(ISNUMBER(JAN_26!G140),JAN_26!G140,0)+IF(ISNUMBER(FEB_26!G140),FEB_26!G140,0)+IF(ISNUMBER(MAR_26!G140),MAR_26!G140,0))/3)</f>
        <v>0</v>
      </c>
      <c r="N140" s="67">
        <f t="shared" si="27"/>
        <v>0</v>
      </c>
      <c r="O140" s="67">
        <f t="shared" si="28"/>
        <v>0</v>
      </c>
      <c r="P140" s="67">
        <f t="shared" si="29"/>
        <v>0</v>
      </c>
      <c r="Q140" s="68" t="str">
        <f t="shared" si="30"/>
        <v/>
      </c>
      <c r="R140" s="69" t="str">
        <f t="shared" si="31"/>
        <v>STOCKOUT</v>
      </c>
      <c r="S140" s="69" t="str">
        <f t="shared" si="32"/>
        <v>N/A</v>
      </c>
      <c r="T140" s="60"/>
    </row>
    <row r="141" spans="1:20" ht="16.5" customHeight="1" x14ac:dyDescent="0.35">
      <c r="A141" s="71" t="str">
        <f>IF(JAN_26!A141="","",JAN_26!A141)</f>
        <v>Ibumol (para + ibu) syrup</v>
      </c>
      <c r="B141" s="71" t="str">
        <f>IF(JAN_26!B141="","",JAN_26!B141)</f>
        <v>syrup</v>
      </c>
      <c r="C141" s="53">
        <f>IF(JAN_26!C141="","",JAN_26!C141)</f>
        <v>1500</v>
      </c>
      <c r="D141" s="53">
        <f>IF(FEB_26!A141="","",FEB_26!F141)</f>
        <v>0</v>
      </c>
      <c r="E141" s="61"/>
      <c r="F141" s="53">
        <f t="shared" si="22"/>
        <v>0</v>
      </c>
      <c r="G141" s="61"/>
      <c r="H141" s="61"/>
      <c r="I141" s="53">
        <f t="shared" si="23"/>
        <v>0</v>
      </c>
      <c r="J141" s="53" t="str">
        <f t="shared" si="24"/>
        <v/>
      </c>
      <c r="K141" s="53">
        <f t="shared" si="25"/>
        <v>0</v>
      </c>
      <c r="L141" s="53">
        <f t="shared" si="26"/>
        <v>0</v>
      </c>
      <c r="M141" s="64">
        <f>IF(A141="",0,(IF(ISNUMBER(JAN_26!G141),JAN_26!G141,0)+IF(ISNUMBER(FEB_26!G141),FEB_26!G141,0)+IF(ISNUMBER(MAR_26!G141),MAR_26!G141,0))/3)</f>
        <v>0</v>
      </c>
      <c r="N141" s="64">
        <f t="shared" si="27"/>
        <v>0</v>
      </c>
      <c r="O141" s="64">
        <f t="shared" si="28"/>
        <v>0</v>
      </c>
      <c r="P141" s="64">
        <f t="shared" si="29"/>
        <v>0</v>
      </c>
      <c r="Q141" s="65" t="str">
        <f t="shared" si="30"/>
        <v/>
      </c>
      <c r="R141" s="66" t="str">
        <f t="shared" si="31"/>
        <v>STOCKOUT</v>
      </c>
      <c r="S141" s="66" t="str">
        <f t="shared" si="32"/>
        <v>N/A</v>
      </c>
      <c r="T141" s="60"/>
    </row>
    <row r="142" spans="1:20" ht="16.5" customHeight="1" x14ac:dyDescent="0.35">
      <c r="A142" s="72" t="str">
        <f>IF(JAN_26!A142="","",JAN_26!A142)</f>
        <v>ibumol (para + ibu) tab</v>
      </c>
      <c r="B142" s="72" t="str">
        <f>IF(JAN_26!B142="","",JAN_26!B142)</f>
        <v>tablet</v>
      </c>
      <c r="C142" s="55">
        <f>IF(JAN_26!C142="","",JAN_26!C142)</f>
        <v>90</v>
      </c>
      <c r="D142" s="55">
        <f>IF(FEB_26!A142="","",FEB_26!F142)</f>
        <v>0</v>
      </c>
      <c r="E142" s="61"/>
      <c r="F142" s="55">
        <f t="shared" si="22"/>
        <v>0</v>
      </c>
      <c r="G142" s="61"/>
      <c r="H142" s="61"/>
      <c r="I142" s="55">
        <f t="shared" si="23"/>
        <v>0</v>
      </c>
      <c r="J142" s="55" t="str">
        <f t="shared" si="24"/>
        <v/>
      </c>
      <c r="K142" s="55">
        <f t="shared" si="25"/>
        <v>0</v>
      </c>
      <c r="L142" s="55">
        <f t="shared" si="26"/>
        <v>0</v>
      </c>
      <c r="M142" s="67">
        <f>IF(A142="",0,(IF(ISNUMBER(JAN_26!G142),JAN_26!G142,0)+IF(ISNUMBER(FEB_26!G142),FEB_26!G142,0)+IF(ISNUMBER(MAR_26!G142),MAR_26!G142,0))/3)</f>
        <v>0</v>
      </c>
      <c r="N142" s="67">
        <f t="shared" si="27"/>
        <v>0</v>
      </c>
      <c r="O142" s="67">
        <f t="shared" si="28"/>
        <v>0</v>
      </c>
      <c r="P142" s="67">
        <f t="shared" si="29"/>
        <v>0</v>
      </c>
      <c r="Q142" s="68" t="str">
        <f t="shared" si="30"/>
        <v/>
      </c>
      <c r="R142" s="69" t="str">
        <f t="shared" si="31"/>
        <v>STOCKOUT</v>
      </c>
      <c r="S142" s="69" t="str">
        <f t="shared" si="32"/>
        <v>N/A</v>
      </c>
      <c r="T142" s="60"/>
    </row>
    <row r="143" spans="1:20" ht="16.5" customHeight="1" x14ac:dyDescent="0.35">
      <c r="A143" s="71" t="str">
        <f>IF(JAN_26!A143="","",JAN_26!A143)</f>
        <v>Ibuprofen</v>
      </c>
      <c r="B143" s="71" t="str">
        <f>IF(JAN_26!B143="","",JAN_26!B143)</f>
        <v>tablet</v>
      </c>
      <c r="C143" s="53">
        <f>IF(JAN_26!C143="","",JAN_26!C143)</f>
        <v>15</v>
      </c>
      <c r="D143" s="53">
        <f>IF(FEB_26!A143="","",FEB_26!F143)</f>
        <v>880</v>
      </c>
      <c r="E143" s="61"/>
      <c r="F143" s="53">
        <f t="shared" si="22"/>
        <v>880</v>
      </c>
      <c r="G143" s="61"/>
      <c r="H143" s="61"/>
      <c r="I143" s="53">
        <f t="shared" si="23"/>
        <v>0</v>
      </c>
      <c r="J143" s="53" t="str">
        <f t="shared" si="24"/>
        <v/>
      </c>
      <c r="K143" s="53">
        <f t="shared" si="25"/>
        <v>0</v>
      </c>
      <c r="L143" s="53">
        <f t="shared" si="26"/>
        <v>13200</v>
      </c>
      <c r="M143" s="64">
        <f>IF(A143="",0,(IF(ISNUMBER(JAN_26!G143),JAN_26!G143,0)+IF(ISNUMBER(FEB_26!G143),FEB_26!G143,0)+IF(ISNUMBER(MAR_26!G143),MAR_26!G143,0))/3)</f>
        <v>6.666666666666667</v>
      </c>
      <c r="N143" s="64">
        <f t="shared" si="27"/>
        <v>3.3333333333333335</v>
      </c>
      <c r="O143" s="64">
        <f t="shared" si="28"/>
        <v>20</v>
      </c>
      <c r="P143" s="64">
        <f t="shared" si="29"/>
        <v>6.666666666666667</v>
      </c>
      <c r="Q143" s="65">
        <f t="shared" si="30"/>
        <v>132</v>
      </c>
      <c r="R143" s="66" t="str">
        <f t="shared" si="31"/>
        <v>OVERSTOCK</v>
      </c>
      <c r="S143" s="66" t="str">
        <f t="shared" si="32"/>
        <v>N/A</v>
      </c>
      <c r="T143" s="60"/>
    </row>
    <row r="144" spans="1:20" ht="16.5" customHeight="1" x14ac:dyDescent="0.35">
      <c r="A144" s="72" t="str">
        <f>IF(JAN_26!A144="","",JAN_26!A144)</f>
        <v>ibuprofen syrup</v>
      </c>
      <c r="B144" s="72" t="str">
        <f>IF(JAN_26!B144="","",JAN_26!B144)</f>
        <v>bottle</v>
      </c>
      <c r="C144" s="55">
        <f>IF(JAN_26!C144="","",JAN_26!C144)</f>
        <v>1500</v>
      </c>
      <c r="D144" s="55">
        <f>IF(FEB_26!A144="","",FEB_26!F144)</f>
        <v>0</v>
      </c>
      <c r="E144" s="61"/>
      <c r="F144" s="55">
        <f t="shared" si="22"/>
        <v>0</v>
      </c>
      <c r="G144" s="61"/>
      <c r="H144" s="61"/>
      <c r="I144" s="55">
        <f t="shared" si="23"/>
        <v>0</v>
      </c>
      <c r="J144" s="55" t="str">
        <f t="shared" si="24"/>
        <v/>
      </c>
      <c r="K144" s="55">
        <f t="shared" si="25"/>
        <v>0</v>
      </c>
      <c r="L144" s="55">
        <f t="shared" si="26"/>
        <v>0</v>
      </c>
      <c r="M144" s="67">
        <f>IF(A144="",0,(IF(ISNUMBER(JAN_26!G144),JAN_26!G144,0)+IF(ISNUMBER(FEB_26!G144),FEB_26!G144,0)+IF(ISNUMBER(MAR_26!G144),MAR_26!G144,0))/3)</f>
        <v>0</v>
      </c>
      <c r="N144" s="67">
        <f t="shared" si="27"/>
        <v>0</v>
      </c>
      <c r="O144" s="67">
        <f t="shared" si="28"/>
        <v>0</v>
      </c>
      <c r="P144" s="67">
        <f t="shared" si="29"/>
        <v>0</v>
      </c>
      <c r="Q144" s="68" t="str">
        <f t="shared" si="30"/>
        <v/>
      </c>
      <c r="R144" s="69" t="str">
        <f t="shared" si="31"/>
        <v>STOCKOUT</v>
      </c>
      <c r="S144" s="69" t="str">
        <f t="shared" si="32"/>
        <v>N/A</v>
      </c>
      <c r="T144" s="60"/>
    </row>
    <row r="145" spans="1:20" ht="16.5" customHeight="1" x14ac:dyDescent="0.35">
      <c r="A145" s="71" t="str">
        <f>IF(JAN_26!A145="","",JAN_26!A145)</f>
        <v>iodine</v>
      </c>
      <c r="B145" s="71" t="str">
        <f>IF(JAN_26!B145="","",JAN_26!B145)</f>
        <v>bottle</v>
      </c>
      <c r="C145" s="53">
        <f>IF(JAN_26!C145="","",JAN_26!C145)</f>
        <v>1500</v>
      </c>
      <c r="D145" s="53">
        <f>IF(FEB_26!A145="","",FEB_26!F145)</f>
        <v>0</v>
      </c>
      <c r="E145" s="61"/>
      <c r="F145" s="53">
        <f t="shared" si="22"/>
        <v>0</v>
      </c>
      <c r="G145" s="61"/>
      <c r="H145" s="61"/>
      <c r="I145" s="53">
        <f t="shared" si="23"/>
        <v>0</v>
      </c>
      <c r="J145" s="53" t="str">
        <f t="shared" si="24"/>
        <v/>
      </c>
      <c r="K145" s="53">
        <f t="shared" si="25"/>
        <v>0</v>
      </c>
      <c r="L145" s="53">
        <f t="shared" si="26"/>
        <v>0</v>
      </c>
      <c r="M145" s="64">
        <f>IF(A145="",0,(IF(ISNUMBER(JAN_26!G145),JAN_26!G145,0)+IF(ISNUMBER(FEB_26!G145),FEB_26!G145,0)+IF(ISNUMBER(MAR_26!G145),MAR_26!G145,0))/3)</f>
        <v>0</v>
      </c>
      <c r="N145" s="64">
        <f t="shared" si="27"/>
        <v>0</v>
      </c>
      <c r="O145" s="64">
        <f t="shared" si="28"/>
        <v>0</v>
      </c>
      <c r="P145" s="64">
        <f t="shared" si="29"/>
        <v>0</v>
      </c>
      <c r="Q145" s="65" t="str">
        <f t="shared" si="30"/>
        <v/>
      </c>
      <c r="R145" s="66" t="str">
        <f t="shared" si="31"/>
        <v>STOCKOUT</v>
      </c>
      <c r="S145" s="66" t="str">
        <f t="shared" si="32"/>
        <v>N/A</v>
      </c>
      <c r="T145" s="60"/>
    </row>
    <row r="146" spans="1:20" ht="16.5" customHeight="1" x14ac:dyDescent="0.35">
      <c r="A146" s="72" t="str">
        <f>IF(JAN_26!A146="","",JAN_26!A146)</f>
        <v>Iron/Folicacid/vit B12 Syrup 200ml</v>
      </c>
      <c r="B146" s="72" t="str">
        <f>IF(JAN_26!B146="","",JAN_26!B146)</f>
        <v>bottle</v>
      </c>
      <c r="C146" s="55">
        <f>IF(JAN_26!C146="","",JAN_26!C146)</f>
        <v>1000</v>
      </c>
      <c r="D146" s="55">
        <f>IF(FEB_26!A146="","",FEB_26!F146)</f>
        <v>17</v>
      </c>
      <c r="E146" s="61"/>
      <c r="F146" s="55">
        <f t="shared" si="22"/>
        <v>17</v>
      </c>
      <c r="G146" s="61"/>
      <c r="H146" s="61"/>
      <c r="I146" s="55">
        <f t="shared" si="23"/>
        <v>0</v>
      </c>
      <c r="J146" s="55" t="str">
        <f t="shared" si="24"/>
        <v/>
      </c>
      <c r="K146" s="55">
        <f t="shared" si="25"/>
        <v>0</v>
      </c>
      <c r="L146" s="55">
        <f t="shared" si="26"/>
        <v>17000</v>
      </c>
      <c r="M146" s="67">
        <f>IF(A146="",0,(IF(ISNUMBER(JAN_26!G146),JAN_26!G146,0)+IF(ISNUMBER(FEB_26!G146),FEB_26!G146,0)+IF(ISNUMBER(MAR_26!G146),MAR_26!G146,0))/3)</f>
        <v>0.33333333333333331</v>
      </c>
      <c r="N146" s="67">
        <f t="shared" si="27"/>
        <v>0.16666666666666666</v>
      </c>
      <c r="O146" s="67">
        <f t="shared" si="28"/>
        <v>1</v>
      </c>
      <c r="P146" s="67">
        <f t="shared" si="29"/>
        <v>0.33333333333333331</v>
      </c>
      <c r="Q146" s="68">
        <f t="shared" si="30"/>
        <v>51</v>
      </c>
      <c r="R146" s="69" t="str">
        <f t="shared" si="31"/>
        <v>OVERSTOCK</v>
      </c>
      <c r="S146" s="69" t="str">
        <f t="shared" si="32"/>
        <v>N/A</v>
      </c>
      <c r="T146" s="60"/>
    </row>
    <row r="147" spans="1:20" ht="16.5" customHeight="1" x14ac:dyDescent="0.35">
      <c r="A147" s="71" t="str">
        <f>IF(JAN_26!A147="","",JAN_26!A147)</f>
        <v>jadelle</v>
      </c>
      <c r="B147" s="71" t="str">
        <f>IF(JAN_26!B147="","",JAN_26!B147)</f>
        <v>item</v>
      </c>
      <c r="C147" s="53">
        <f>IF(JAN_26!C147="","",JAN_26!C147)</f>
        <v>4000</v>
      </c>
      <c r="D147" s="53">
        <f>IF(FEB_26!A147="","",FEB_26!F147)</f>
        <v>0</v>
      </c>
      <c r="E147" s="61"/>
      <c r="F147" s="53">
        <f t="shared" si="22"/>
        <v>0</v>
      </c>
      <c r="G147" s="61"/>
      <c r="H147" s="61"/>
      <c r="I147" s="53">
        <f t="shared" si="23"/>
        <v>0</v>
      </c>
      <c r="J147" s="53" t="str">
        <f t="shared" si="24"/>
        <v/>
      </c>
      <c r="K147" s="53">
        <f t="shared" si="25"/>
        <v>0</v>
      </c>
      <c r="L147" s="53">
        <f t="shared" si="26"/>
        <v>0</v>
      </c>
      <c r="M147" s="64">
        <f>IF(A147="",0,(IF(ISNUMBER(JAN_26!G147),JAN_26!G147,0)+IF(ISNUMBER(FEB_26!G147),FEB_26!G147,0)+IF(ISNUMBER(MAR_26!G147),MAR_26!G147,0))/3)</f>
        <v>0</v>
      </c>
      <c r="N147" s="64">
        <f t="shared" si="27"/>
        <v>0</v>
      </c>
      <c r="O147" s="64">
        <f t="shared" si="28"/>
        <v>0</v>
      </c>
      <c r="P147" s="64">
        <f t="shared" si="29"/>
        <v>0</v>
      </c>
      <c r="Q147" s="65" t="str">
        <f t="shared" si="30"/>
        <v/>
      </c>
      <c r="R147" s="66" t="str">
        <f t="shared" si="31"/>
        <v>STOCKOUT</v>
      </c>
      <c r="S147" s="66" t="str">
        <f t="shared" si="32"/>
        <v>N/A</v>
      </c>
      <c r="T147" s="60"/>
    </row>
    <row r="148" spans="1:20" ht="16.5" customHeight="1" x14ac:dyDescent="0.35">
      <c r="A148" s="72" t="str">
        <f>IF(JAN_26!A148="","",JAN_26!A148)</f>
        <v>ketamin</v>
      </c>
      <c r="B148" s="72" t="str">
        <f>IF(JAN_26!B148="","",JAN_26!B148)</f>
        <v>vial</v>
      </c>
      <c r="C148" s="55">
        <f>IF(JAN_26!C148="","",JAN_26!C148)</f>
        <v>1000</v>
      </c>
      <c r="D148" s="55">
        <f>IF(FEB_26!A148="","",FEB_26!F148)</f>
        <v>20</v>
      </c>
      <c r="E148" s="61"/>
      <c r="F148" s="55">
        <f t="shared" si="22"/>
        <v>20</v>
      </c>
      <c r="G148" s="61"/>
      <c r="H148" s="61"/>
      <c r="I148" s="55">
        <f t="shared" si="23"/>
        <v>0</v>
      </c>
      <c r="J148" s="55" t="str">
        <f t="shared" si="24"/>
        <v/>
      </c>
      <c r="K148" s="55">
        <f t="shared" si="25"/>
        <v>0</v>
      </c>
      <c r="L148" s="55">
        <f t="shared" si="26"/>
        <v>20000</v>
      </c>
      <c r="M148" s="67">
        <f>IF(A148="",0,(IF(ISNUMBER(JAN_26!G148),JAN_26!G148,0)+IF(ISNUMBER(FEB_26!G148),FEB_26!G148,0)+IF(ISNUMBER(MAR_26!G148),MAR_26!G148,0))/3)</f>
        <v>0</v>
      </c>
      <c r="N148" s="67">
        <f t="shared" si="27"/>
        <v>0</v>
      </c>
      <c r="O148" s="67">
        <f t="shared" si="28"/>
        <v>0</v>
      </c>
      <c r="P148" s="67">
        <f t="shared" si="29"/>
        <v>0</v>
      </c>
      <c r="Q148" s="68" t="str">
        <f t="shared" si="30"/>
        <v/>
      </c>
      <c r="R148" s="69" t="str">
        <f t="shared" si="31"/>
        <v>OVERSTOCK</v>
      </c>
      <c r="S148" s="69" t="str">
        <f t="shared" si="32"/>
        <v>N/A</v>
      </c>
      <c r="T148" s="60"/>
    </row>
    <row r="149" spans="1:20" ht="16.5" customHeight="1" x14ac:dyDescent="0.35">
      <c r="A149" s="71" t="str">
        <f>IF(JAN_26!A149="","",JAN_26!A149)</f>
        <v>ketoconazole cream</v>
      </c>
      <c r="B149" s="71" t="str">
        <f>IF(JAN_26!B149="","",JAN_26!B149)</f>
        <v>item</v>
      </c>
      <c r="C149" s="53">
        <f>IF(JAN_26!C149="","",JAN_26!C149)</f>
        <v>1000</v>
      </c>
      <c r="D149" s="53">
        <f>IF(FEB_26!A149="","",FEB_26!F149)</f>
        <v>0</v>
      </c>
      <c r="E149" s="61"/>
      <c r="F149" s="53">
        <f t="shared" si="22"/>
        <v>0</v>
      </c>
      <c r="G149" s="61"/>
      <c r="H149" s="61"/>
      <c r="I149" s="53">
        <f t="shared" si="23"/>
        <v>0</v>
      </c>
      <c r="J149" s="53" t="str">
        <f t="shared" si="24"/>
        <v/>
      </c>
      <c r="K149" s="53">
        <f t="shared" si="25"/>
        <v>0</v>
      </c>
      <c r="L149" s="53">
        <f t="shared" si="26"/>
        <v>0</v>
      </c>
      <c r="M149" s="64">
        <f>IF(A149="",0,(IF(ISNUMBER(JAN_26!G149),JAN_26!G149,0)+IF(ISNUMBER(FEB_26!G149),FEB_26!G149,0)+IF(ISNUMBER(MAR_26!G149),MAR_26!G149,0))/3)</f>
        <v>0</v>
      </c>
      <c r="N149" s="64">
        <f t="shared" si="27"/>
        <v>0</v>
      </c>
      <c r="O149" s="64">
        <f t="shared" si="28"/>
        <v>0</v>
      </c>
      <c r="P149" s="64">
        <f t="shared" si="29"/>
        <v>0</v>
      </c>
      <c r="Q149" s="65" t="str">
        <f t="shared" si="30"/>
        <v/>
      </c>
      <c r="R149" s="66" t="str">
        <f t="shared" si="31"/>
        <v>STOCKOUT</v>
      </c>
      <c r="S149" s="66" t="str">
        <f t="shared" si="32"/>
        <v>N/A</v>
      </c>
      <c r="T149" s="60"/>
    </row>
    <row r="150" spans="1:20" ht="16.5" customHeight="1" x14ac:dyDescent="0.35">
      <c r="A150" s="72" t="str">
        <f>IF(JAN_26!A150="","",JAN_26!A150)</f>
        <v>ketoconazole TABLETS</v>
      </c>
      <c r="B150" s="72" t="str">
        <f>IF(JAN_26!B150="","",JAN_26!B150)</f>
        <v>tablet</v>
      </c>
      <c r="C150" s="55">
        <f>IF(JAN_26!C150="","",JAN_26!C150)</f>
        <v>100</v>
      </c>
      <c r="D150" s="55">
        <f>IF(FEB_26!A150="","",FEB_26!F150)</f>
        <v>0</v>
      </c>
      <c r="E150" s="61"/>
      <c r="F150" s="55">
        <f t="shared" si="22"/>
        <v>0</v>
      </c>
      <c r="G150" s="61"/>
      <c r="H150" s="61"/>
      <c r="I150" s="55">
        <f t="shared" si="23"/>
        <v>0</v>
      </c>
      <c r="J150" s="55" t="str">
        <f t="shared" si="24"/>
        <v/>
      </c>
      <c r="K150" s="55">
        <f t="shared" si="25"/>
        <v>0</v>
      </c>
      <c r="L150" s="55">
        <f t="shared" si="26"/>
        <v>0</v>
      </c>
      <c r="M150" s="67">
        <f>IF(A150="",0,(IF(ISNUMBER(JAN_26!G150),JAN_26!G150,0)+IF(ISNUMBER(FEB_26!G150),FEB_26!G150,0)+IF(ISNUMBER(MAR_26!G150),MAR_26!G150,0))/3)</f>
        <v>0</v>
      </c>
      <c r="N150" s="67">
        <f t="shared" si="27"/>
        <v>0</v>
      </c>
      <c r="O150" s="67">
        <f t="shared" si="28"/>
        <v>0</v>
      </c>
      <c r="P150" s="67">
        <f t="shared" si="29"/>
        <v>0</v>
      </c>
      <c r="Q150" s="68" t="str">
        <f t="shared" si="30"/>
        <v/>
      </c>
      <c r="R150" s="69" t="str">
        <f t="shared" si="31"/>
        <v>STOCKOUT</v>
      </c>
      <c r="S150" s="69" t="str">
        <f t="shared" si="32"/>
        <v>N/A</v>
      </c>
      <c r="T150" s="60"/>
    </row>
    <row r="151" spans="1:20" ht="16.5" customHeight="1" x14ac:dyDescent="0.35">
      <c r="A151" s="71" t="str">
        <f>IF(JAN_26!A151="","",JAN_26!A151)</f>
        <v>KLIPAL</v>
      </c>
      <c r="B151" s="71" t="str">
        <f>IF(JAN_26!B151="","",JAN_26!B151)</f>
        <v>tablet</v>
      </c>
      <c r="C151" s="53">
        <f>IF(JAN_26!C151="","",JAN_26!C151)</f>
        <v>200</v>
      </c>
      <c r="D151" s="53">
        <f>IF(FEB_26!A151="","",FEB_26!F151)</f>
        <v>0</v>
      </c>
      <c r="E151" s="61"/>
      <c r="F151" s="53">
        <f t="shared" si="22"/>
        <v>0</v>
      </c>
      <c r="G151" s="61"/>
      <c r="H151" s="61"/>
      <c r="I151" s="53">
        <f t="shared" si="23"/>
        <v>0</v>
      </c>
      <c r="J151" s="53" t="str">
        <f t="shared" si="24"/>
        <v/>
      </c>
      <c r="K151" s="53">
        <f t="shared" si="25"/>
        <v>0</v>
      </c>
      <c r="L151" s="53">
        <f t="shared" si="26"/>
        <v>0</v>
      </c>
      <c r="M151" s="64">
        <f>IF(A151="",0,(IF(ISNUMBER(JAN_26!G151),JAN_26!G151,0)+IF(ISNUMBER(FEB_26!G151),FEB_26!G151,0)+IF(ISNUMBER(MAR_26!G151),MAR_26!G151,0))/3)</f>
        <v>0</v>
      </c>
      <c r="N151" s="64">
        <f t="shared" si="27"/>
        <v>0</v>
      </c>
      <c r="O151" s="64">
        <f t="shared" si="28"/>
        <v>0</v>
      </c>
      <c r="P151" s="64">
        <f t="shared" si="29"/>
        <v>0</v>
      </c>
      <c r="Q151" s="65" t="str">
        <f t="shared" si="30"/>
        <v/>
      </c>
      <c r="R151" s="66" t="str">
        <f t="shared" si="31"/>
        <v>STOCKOUT</v>
      </c>
      <c r="S151" s="66" t="str">
        <f t="shared" si="32"/>
        <v>N/A</v>
      </c>
      <c r="T151" s="60"/>
    </row>
    <row r="152" spans="1:20" ht="16.5" customHeight="1" x14ac:dyDescent="0.35">
      <c r="A152" s="72" t="str">
        <f>IF(JAN_26!A152="","",JAN_26!A152)</f>
        <v>levefloxacine</v>
      </c>
      <c r="B152" s="72" t="str">
        <f>IF(JAN_26!B152="","",JAN_26!B152)</f>
        <v>tabs</v>
      </c>
      <c r="C152" s="55">
        <f>IF(JAN_26!C152="","",JAN_26!C152)</f>
        <v>150</v>
      </c>
      <c r="D152" s="55">
        <f>IF(FEB_26!A152="","",FEB_26!F152)</f>
        <v>0</v>
      </c>
      <c r="E152" s="61"/>
      <c r="F152" s="55">
        <f t="shared" si="22"/>
        <v>0</v>
      </c>
      <c r="G152" s="61"/>
      <c r="H152" s="61"/>
      <c r="I152" s="55">
        <f t="shared" si="23"/>
        <v>0</v>
      </c>
      <c r="J152" s="55" t="str">
        <f t="shared" si="24"/>
        <v/>
      </c>
      <c r="K152" s="55">
        <f t="shared" si="25"/>
        <v>0</v>
      </c>
      <c r="L152" s="55">
        <f t="shared" si="26"/>
        <v>0</v>
      </c>
      <c r="M152" s="67">
        <f>IF(A152="",0,(IF(ISNUMBER(JAN_26!G152),JAN_26!G152,0)+IF(ISNUMBER(FEB_26!G152),FEB_26!G152,0)+IF(ISNUMBER(MAR_26!G152),MAR_26!G152,0))/3)</f>
        <v>0</v>
      </c>
      <c r="N152" s="67">
        <f t="shared" si="27"/>
        <v>0</v>
      </c>
      <c r="O152" s="67">
        <f t="shared" si="28"/>
        <v>0</v>
      </c>
      <c r="P152" s="67">
        <f t="shared" si="29"/>
        <v>0</v>
      </c>
      <c r="Q152" s="68" t="str">
        <f t="shared" si="30"/>
        <v/>
      </c>
      <c r="R152" s="69" t="str">
        <f t="shared" si="31"/>
        <v>STOCKOUT</v>
      </c>
      <c r="S152" s="69" t="str">
        <f t="shared" si="32"/>
        <v>N/A</v>
      </c>
      <c r="T152" s="60"/>
    </row>
    <row r="153" spans="1:20" ht="16.5" customHeight="1" x14ac:dyDescent="0.35">
      <c r="A153" s="71" t="str">
        <f>IF(JAN_26!A153="","",JAN_26!A153)</f>
        <v>lidocaine</v>
      </c>
      <c r="B153" s="71" t="str">
        <f>IF(JAN_26!B153="","",JAN_26!B153)</f>
        <v>vial</v>
      </c>
      <c r="C153" s="53">
        <f>IF(JAN_26!C153="","",JAN_26!C153)</f>
        <v>1200</v>
      </c>
      <c r="D153" s="53">
        <f>IF(FEB_26!A153="","",FEB_26!F153)</f>
        <v>47</v>
      </c>
      <c r="E153" s="61"/>
      <c r="F153" s="53">
        <f t="shared" si="22"/>
        <v>47</v>
      </c>
      <c r="G153" s="61"/>
      <c r="H153" s="61"/>
      <c r="I153" s="53">
        <f t="shared" si="23"/>
        <v>0</v>
      </c>
      <c r="J153" s="53" t="str">
        <f t="shared" si="24"/>
        <v/>
      </c>
      <c r="K153" s="53">
        <f t="shared" si="25"/>
        <v>0</v>
      </c>
      <c r="L153" s="53">
        <f t="shared" si="26"/>
        <v>56400</v>
      </c>
      <c r="M153" s="64">
        <f>IF(A153="",0,(IF(ISNUMBER(JAN_26!G153),JAN_26!G153,0)+IF(ISNUMBER(FEB_26!G153),FEB_26!G153,0)+IF(ISNUMBER(MAR_26!G153),MAR_26!G153,0))/3)</f>
        <v>1</v>
      </c>
      <c r="N153" s="64">
        <f t="shared" si="27"/>
        <v>0.5</v>
      </c>
      <c r="O153" s="64">
        <f t="shared" si="28"/>
        <v>3</v>
      </c>
      <c r="P153" s="64">
        <f t="shared" si="29"/>
        <v>1</v>
      </c>
      <c r="Q153" s="65">
        <f t="shared" si="30"/>
        <v>47</v>
      </c>
      <c r="R153" s="66" t="str">
        <f t="shared" si="31"/>
        <v>OVERSTOCK</v>
      </c>
      <c r="S153" s="66" t="str">
        <f t="shared" si="32"/>
        <v>N/A</v>
      </c>
      <c r="T153" s="60"/>
    </row>
    <row r="154" spans="1:20" ht="16.5" customHeight="1" x14ac:dyDescent="0.35">
      <c r="A154" s="72" t="str">
        <f>IF(JAN_26!A154="","",JAN_26!A154)</f>
        <v>lidocaine (1%)</v>
      </c>
      <c r="B154" s="72" t="str">
        <f>IF(JAN_26!B154="","",JAN_26!B154)</f>
        <v>inj</v>
      </c>
      <c r="C154" s="55">
        <f>IF(JAN_26!C154="","",JAN_26!C154)</f>
        <v>500</v>
      </c>
      <c r="D154" s="55">
        <f>IF(FEB_26!A154="","",FEB_26!F154)</f>
        <v>0</v>
      </c>
      <c r="E154" s="61"/>
      <c r="F154" s="55">
        <f t="shared" si="22"/>
        <v>0</v>
      </c>
      <c r="G154" s="61"/>
      <c r="H154" s="61"/>
      <c r="I154" s="55">
        <f t="shared" si="23"/>
        <v>0</v>
      </c>
      <c r="J154" s="55" t="str">
        <f t="shared" si="24"/>
        <v/>
      </c>
      <c r="K154" s="55">
        <f t="shared" si="25"/>
        <v>0</v>
      </c>
      <c r="L154" s="55">
        <f t="shared" si="26"/>
        <v>0</v>
      </c>
      <c r="M154" s="67">
        <f>IF(A154="",0,(IF(ISNUMBER(JAN_26!G154),JAN_26!G154,0)+IF(ISNUMBER(FEB_26!G154),FEB_26!G154,0)+IF(ISNUMBER(MAR_26!G154),MAR_26!G154,0))/3)</f>
        <v>0</v>
      </c>
      <c r="N154" s="67">
        <f t="shared" si="27"/>
        <v>0</v>
      </c>
      <c r="O154" s="67">
        <f t="shared" si="28"/>
        <v>0</v>
      </c>
      <c r="P154" s="67">
        <f t="shared" si="29"/>
        <v>0</v>
      </c>
      <c r="Q154" s="68" t="str">
        <f t="shared" si="30"/>
        <v/>
      </c>
      <c r="R154" s="69" t="str">
        <f t="shared" si="31"/>
        <v>STOCKOUT</v>
      </c>
      <c r="S154" s="69" t="str">
        <f t="shared" si="32"/>
        <v>N/A</v>
      </c>
      <c r="T154" s="60"/>
    </row>
    <row r="155" spans="1:20" ht="16.5" customHeight="1" x14ac:dyDescent="0.35">
      <c r="A155" s="71" t="str">
        <f>IF(JAN_26!A155="","",JAN_26!A155)</f>
        <v>lidocaine + adrenaline</v>
      </c>
      <c r="B155" s="71" t="str">
        <f>IF(JAN_26!B155="","",JAN_26!B155)</f>
        <v>vial</v>
      </c>
      <c r="C155" s="53">
        <f>IF(JAN_26!C155="","",JAN_26!C155)</f>
        <v>1500</v>
      </c>
      <c r="D155" s="53">
        <f>IF(FEB_26!A155="","",FEB_26!F155)</f>
        <v>0</v>
      </c>
      <c r="E155" s="61"/>
      <c r="F155" s="53">
        <f t="shared" si="22"/>
        <v>0</v>
      </c>
      <c r="G155" s="61"/>
      <c r="H155" s="61"/>
      <c r="I155" s="53">
        <f t="shared" si="23"/>
        <v>0</v>
      </c>
      <c r="J155" s="53" t="str">
        <f t="shared" si="24"/>
        <v/>
      </c>
      <c r="K155" s="53">
        <f t="shared" si="25"/>
        <v>0</v>
      </c>
      <c r="L155" s="53">
        <f t="shared" si="26"/>
        <v>0</v>
      </c>
      <c r="M155" s="64">
        <f>IF(A155="",0,(IF(ISNUMBER(JAN_26!G155),JAN_26!G155,0)+IF(ISNUMBER(FEB_26!G155),FEB_26!G155,0)+IF(ISNUMBER(MAR_26!G155),MAR_26!G155,0))/3)</f>
        <v>0</v>
      </c>
      <c r="N155" s="64">
        <f t="shared" si="27"/>
        <v>0</v>
      </c>
      <c r="O155" s="64">
        <f t="shared" si="28"/>
        <v>0</v>
      </c>
      <c r="P155" s="64">
        <f t="shared" si="29"/>
        <v>0</v>
      </c>
      <c r="Q155" s="65" t="str">
        <f t="shared" si="30"/>
        <v/>
      </c>
      <c r="R155" s="66" t="str">
        <f t="shared" si="31"/>
        <v>STOCKOUT</v>
      </c>
      <c r="S155" s="66" t="str">
        <f t="shared" si="32"/>
        <v>N/A</v>
      </c>
      <c r="T155" s="60"/>
    </row>
    <row r="156" spans="1:20" ht="16.5" customHeight="1" x14ac:dyDescent="0.35">
      <c r="A156" s="72" t="str">
        <f>IF(JAN_26!A156="","",JAN_26!A156)</f>
        <v>Lisinopril 10 mg</v>
      </c>
      <c r="B156" s="72" t="str">
        <f>IF(JAN_26!B156="","",JAN_26!B156)</f>
        <v>tablet</v>
      </c>
      <c r="C156" s="55">
        <f>IF(JAN_26!C156="","",JAN_26!C156)</f>
        <v>300</v>
      </c>
      <c r="D156" s="55">
        <f>IF(FEB_26!A156="","",FEB_26!F156)</f>
        <v>0</v>
      </c>
      <c r="E156" s="61"/>
      <c r="F156" s="55">
        <f t="shared" si="22"/>
        <v>0</v>
      </c>
      <c r="G156" s="61"/>
      <c r="H156" s="61"/>
      <c r="I156" s="55">
        <f t="shared" si="23"/>
        <v>0</v>
      </c>
      <c r="J156" s="55" t="str">
        <f t="shared" si="24"/>
        <v/>
      </c>
      <c r="K156" s="55">
        <f t="shared" si="25"/>
        <v>0</v>
      </c>
      <c r="L156" s="55">
        <f t="shared" si="26"/>
        <v>0</v>
      </c>
      <c r="M156" s="67">
        <f>IF(A156="",0,(IF(ISNUMBER(JAN_26!G156),JAN_26!G156,0)+IF(ISNUMBER(FEB_26!G156),FEB_26!G156,0)+IF(ISNUMBER(MAR_26!G156),MAR_26!G156,0))/3)</f>
        <v>0</v>
      </c>
      <c r="N156" s="67">
        <f t="shared" si="27"/>
        <v>0</v>
      </c>
      <c r="O156" s="67">
        <f t="shared" si="28"/>
        <v>0</v>
      </c>
      <c r="P156" s="67">
        <f t="shared" si="29"/>
        <v>0</v>
      </c>
      <c r="Q156" s="68" t="str">
        <f t="shared" si="30"/>
        <v/>
      </c>
      <c r="R156" s="69" t="str">
        <f t="shared" si="31"/>
        <v>STOCKOUT</v>
      </c>
      <c r="S156" s="69" t="str">
        <f t="shared" si="32"/>
        <v>N/A</v>
      </c>
      <c r="T156" s="60"/>
    </row>
    <row r="157" spans="1:20" ht="16.5" customHeight="1" x14ac:dyDescent="0.35">
      <c r="A157" s="71" t="str">
        <f>IF(JAN_26!A157="","",JAN_26!A157)</f>
        <v>Lisinoprile 20mg</v>
      </c>
      <c r="B157" s="71" t="str">
        <f>IF(JAN_26!B157="","",JAN_26!B157)</f>
        <v>tablet</v>
      </c>
      <c r="C157" s="53">
        <f>IF(JAN_26!C157="","",JAN_26!C157)</f>
        <v>350</v>
      </c>
      <c r="D157" s="53">
        <f>IF(FEB_26!A157="","",FEB_26!F157)</f>
        <v>0</v>
      </c>
      <c r="E157" s="61"/>
      <c r="F157" s="53">
        <f t="shared" si="22"/>
        <v>0</v>
      </c>
      <c r="G157" s="61"/>
      <c r="H157" s="61"/>
      <c r="I157" s="53">
        <f t="shared" si="23"/>
        <v>0</v>
      </c>
      <c r="J157" s="53" t="str">
        <f t="shared" si="24"/>
        <v/>
      </c>
      <c r="K157" s="53">
        <f t="shared" si="25"/>
        <v>0</v>
      </c>
      <c r="L157" s="53">
        <f t="shared" si="26"/>
        <v>0</v>
      </c>
      <c r="M157" s="64">
        <f>IF(A157="",0,(IF(ISNUMBER(JAN_26!G157),JAN_26!G157,0)+IF(ISNUMBER(FEB_26!G157),FEB_26!G157,0)+IF(ISNUMBER(MAR_26!G157),MAR_26!G157,0))/3)</f>
        <v>0</v>
      </c>
      <c r="N157" s="64">
        <f t="shared" si="27"/>
        <v>0</v>
      </c>
      <c r="O157" s="64">
        <f t="shared" si="28"/>
        <v>0</v>
      </c>
      <c r="P157" s="64">
        <f t="shared" si="29"/>
        <v>0</v>
      </c>
      <c r="Q157" s="65" t="str">
        <f t="shared" si="30"/>
        <v/>
      </c>
      <c r="R157" s="66" t="str">
        <f t="shared" si="31"/>
        <v>STOCKOUT</v>
      </c>
      <c r="S157" s="66" t="str">
        <f t="shared" si="32"/>
        <v>N/A</v>
      </c>
      <c r="T157" s="60"/>
    </row>
    <row r="158" spans="1:20" ht="16.5" customHeight="1" x14ac:dyDescent="0.35">
      <c r="A158" s="72" t="str">
        <f>IF(JAN_26!A158="","",JAN_26!A158)</f>
        <v>litacod tab</v>
      </c>
      <c r="B158" s="72" t="str">
        <f>IF(JAN_26!B158="","",JAN_26!B158)</f>
        <v>tablet</v>
      </c>
      <c r="C158" s="55">
        <f>IF(JAN_26!C158="","",JAN_26!C158)</f>
        <v>75</v>
      </c>
      <c r="D158" s="55">
        <f>IF(FEB_26!A158="","",FEB_26!F158)</f>
        <v>0</v>
      </c>
      <c r="E158" s="61"/>
      <c r="F158" s="55">
        <f t="shared" si="22"/>
        <v>0</v>
      </c>
      <c r="G158" s="61"/>
      <c r="H158" s="61"/>
      <c r="I158" s="55">
        <f t="shared" si="23"/>
        <v>0</v>
      </c>
      <c r="J158" s="55" t="str">
        <f t="shared" si="24"/>
        <v/>
      </c>
      <c r="K158" s="55">
        <f t="shared" si="25"/>
        <v>0</v>
      </c>
      <c r="L158" s="55">
        <f t="shared" si="26"/>
        <v>0</v>
      </c>
      <c r="M158" s="67">
        <f>IF(A158="",0,(IF(ISNUMBER(JAN_26!G158),JAN_26!G158,0)+IF(ISNUMBER(FEB_26!G158),FEB_26!G158,0)+IF(ISNUMBER(MAR_26!G158),MAR_26!G158,0))/3)</f>
        <v>0</v>
      </c>
      <c r="N158" s="67">
        <f t="shared" si="27"/>
        <v>0</v>
      </c>
      <c r="O158" s="67">
        <f t="shared" si="28"/>
        <v>0</v>
      </c>
      <c r="P158" s="67">
        <f t="shared" si="29"/>
        <v>0</v>
      </c>
      <c r="Q158" s="68" t="str">
        <f t="shared" si="30"/>
        <v/>
      </c>
      <c r="R158" s="69" t="str">
        <f t="shared" si="31"/>
        <v>STOCKOUT</v>
      </c>
      <c r="S158" s="69" t="str">
        <f t="shared" si="32"/>
        <v>N/A</v>
      </c>
      <c r="T158" s="60"/>
    </row>
    <row r="159" spans="1:20" ht="16.5" customHeight="1" x14ac:dyDescent="0.35">
      <c r="A159" s="71" t="str">
        <f>IF(JAN_26!A159="","",JAN_26!A159)</f>
        <v>litacold sp</v>
      </c>
      <c r="B159" s="71" t="str">
        <f>IF(JAN_26!B159="","",JAN_26!B159)</f>
        <v>bottle</v>
      </c>
      <c r="C159" s="53">
        <f>IF(JAN_26!C159="","",JAN_26!C159)</f>
        <v>1700</v>
      </c>
      <c r="D159" s="53">
        <f>IF(FEB_26!A159="","",FEB_26!F159)</f>
        <v>0</v>
      </c>
      <c r="E159" s="61"/>
      <c r="F159" s="53">
        <f t="shared" si="22"/>
        <v>0</v>
      </c>
      <c r="G159" s="61"/>
      <c r="H159" s="61"/>
      <c r="I159" s="53">
        <f t="shared" si="23"/>
        <v>0</v>
      </c>
      <c r="J159" s="53" t="str">
        <f t="shared" si="24"/>
        <v/>
      </c>
      <c r="K159" s="53">
        <f t="shared" si="25"/>
        <v>0</v>
      </c>
      <c r="L159" s="53">
        <f t="shared" si="26"/>
        <v>0</v>
      </c>
      <c r="M159" s="64">
        <f>IF(A159="",0,(IF(ISNUMBER(JAN_26!G159),JAN_26!G159,0)+IF(ISNUMBER(FEB_26!G159),FEB_26!G159,0)+IF(ISNUMBER(MAR_26!G159),MAR_26!G159,0))/3)</f>
        <v>0</v>
      </c>
      <c r="N159" s="64">
        <f t="shared" si="27"/>
        <v>0</v>
      </c>
      <c r="O159" s="64">
        <f t="shared" si="28"/>
        <v>0</v>
      </c>
      <c r="P159" s="64">
        <f t="shared" si="29"/>
        <v>0</v>
      </c>
      <c r="Q159" s="65" t="str">
        <f t="shared" si="30"/>
        <v/>
      </c>
      <c r="R159" s="66" t="str">
        <f t="shared" si="31"/>
        <v>STOCKOUT</v>
      </c>
      <c r="S159" s="66" t="str">
        <f t="shared" si="32"/>
        <v>N/A</v>
      </c>
      <c r="T159" s="60"/>
    </row>
    <row r="160" spans="1:20" ht="16.5" customHeight="1" x14ac:dyDescent="0.35">
      <c r="A160" s="72" t="str">
        <f>IF(JAN_26!A160="","",JAN_26!A160)</f>
        <v>LLINS</v>
      </c>
      <c r="B160" s="72" t="str">
        <f>IF(JAN_26!B160="","",JAN_26!B160)</f>
        <v>item</v>
      </c>
      <c r="C160" s="55" t="str">
        <f>IF(JAN_26!C160="","",JAN_26!C160)</f>
        <v/>
      </c>
      <c r="D160" s="55">
        <f>IF(FEB_26!A160="","",FEB_26!F160)</f>
        <v>0</v>
      </c>
      <c r="E160" s="61"/>
      <c r="F160" s="55">
        <f t="shared" si="22"/>
        <v>0</v>
      </c>
      <c r="G160" s="61"/>
      <c r="H160" s="61"/>
      <c r="I160" s="55">
        <f t="shared" si="23"/>
        <v>0</v>
      </c>
      <c r="J160" s="55" t="str">
        <f t="shared" si="24"/>
        <v/>
      </c>
      <c r="K160" s="55">
        <f t="shared" si="25"/>
        <v>0</v>
      </c>
      <c r="L160" s="55">
        <f t="shared" si="26"/>
        <v>0</v>
      </c>
      <c r="M160" s="67">
        <f>IF(A160="",0,(IF(ISNUMBER(JAN_26!G160),JAN_26!G160,0)+IF(ISNUMBER(FEB_26!G160),FEB_26!G160,0)+IF(ISNUMBER(MAR_26!G160),MAR_26!G160,0))/3)</f>
        <v>0</v>
      </c>
      <c r="N160" s="67">
        <f t="shared" si="27"/>
        <v>0</v>
      </c>
      <c r="O160" s="67">
        <f t="shared" si="28"/>
        <v>0</v>
      </c>
      <c r="P160" s="67">
        <f t="shared" si="29"/>
        <v>0</v>
      </c>
      <c r="Q160" s="68" t="str">
        <f t="shared" si="30"/>
        <v/>
      </c>
      <c r="R160" s="69" t="str">
        <f t="shared" si="31"/>
        <v>STOCKOUT</v>
      </c>
      <c r="S160" s="69" t="str">
        <f t="shared" si="32"/>
        <v>N/A</v>
      </c>
      <c r="T160" s="60"/>
    </row>
    <row r="161" spans="1:20" ht="16.5" customHeight="1" x14ac:dyDescent="0.35">
      <c r="A161" s="71" t="str">
        <f>IF(JAN_26!A161="","",JAN_26!A161)</f>
        <v>Loperamide</v>
      </c>
      <c r="B161" s="71" t="str">
        <f>IF(JAN_26!B161="","",JAN_26!B161)</f>
        <v>tablet</v>
      </c>
      <c r="C161" s="53">
        <f>IF(JAN_26!C161="","",JAN_26!C161)</f>
        <v>50</v>
      </c>
      <c r="D161" s="53">
        <f>IF(FEB_26!A161="","",FEB_26!F161)</f>
        <v>0</v>
      </c>
      <c r="E161" s="61"/>
      <c r="F161" s="53">
        <f t="shared" si="22"/>
        <v>0</v>
      </c>
      <c r="G161" s="61"/>
      <c r="H161" s="61"/>
      <c r="I161" s="53">
        <f t="shared" si="23"/>
        <v>0</v>
      </c>
      <c r="J161" s="53" t="str">
        <f t="shared" si="24"/>
        <v/>
      </c>
      <c r="K161" s="53">
        <f t="shared" si="25"/>
        <v>0</v>
      </c>
      <c r="L161" s="53">
        <f t="shared" si="26"/>
        <v>0</v>
      </c>
      <c r="M161" s="64">
        <f>IF(A161="",0,(IF(ISNUMBER(JAN_26!G161),JAN_26!G161,0)+IF(ISNUMBER(FEB_26!G161),FEB_26!G161,0)+IF(ISNUMBER(MAR_26!G161),MAR_26!G161,0))/3)</f>
        <v>0</v>
      </c>
      <c r="N161" s="64">
        <f t="shared" si="27"/>
        <v>0</v>
      </c>
      <c r="O161" s="64">
        <f t="shared" si="28"/>
        <v>0</v>
      </c>
      <c r="P161" s="64">
        <f t="shared" si="29"/>
        <v>0</v>
      </c>
      <c r="Q161" s="65" t="str">
        <f t="shared" si="30"/>
        <v/>
      </c>
      <c r="R161" s="66" t="str">
        <f t="shared" si="31"/>
        <v>STOCKOUT</v>
      </c>
      <c r="S161" s="66" t="str">
        <f t="shared" si="32"/>
        <v>N/A</v>
      </c>
      <c r="T161" s="60"/>
    </row>
    <row r="162" spans="1:20" ht="16.5" customHeight="1" x14ac:dyDescent="0.35">
      <c r="A162" s="72" t="str">
        <f>IF(JAN_26!A162="","",JAN_26!A162)</f>
        <v>loratadine</v>
      </c>
      <c r="B162" s="72" t="str">
        <f>IF(JAN_26!B162="","",JAN_26!B162)</f>
        <v>tab</v>
      </c>
      <c r="C162" s="55">
        <f>IF(JAN_26!C162="","",JAN_26!C162)</f>
        <v>250</v>
      </c>
      <c r="D162" s="55">
        <f>IF(FEB_26!A162="","",FEB_26!F162)</f>
        <v>0</v>
      </c>
      <c r="E162" s="61"/>
      <c r="F162" s="55">
        <f t="shared" si="22"/>
        <v>0</v>
      </c>
      <c r="G162" s="61"/>
      <c r="H162" s="61"/>
      <c r="I162" s="55">
        <f t="shared" si="23"/>
        <v>0</v>
      </c>
      <c r="J162" s="55" t="str">
        <f t="shared" si="24"/>
        <v/>
      </c>
      <c r="K162" s="55">
        <f t="shared" si="25"/>
        <v>0</v>
      </c>
      <c r="L162" s="55">
        <f t="shared" si="26"/>
        <v>0</v>
      </c>
      <c r="M162" s="67">
        <f>IF(A162="",0,(IF(ISNUMBER(JAN_26!G162),JAN_26!G162,0)+IF(ISNUMBER(FEB_26!G162),FEB_26!G162,0)+IF(ISNUMBER(MAR_26!G162),MAR_26!G162,0))/3)</f>
        <v>0</v>
      </c>
      <c r="N162" s="67">
        <f t="shared" si="27"/>
        <v>0</v>
      </c>
      <c r="O162" s="67">
        <f t="shared" si="28"/>
        <v>0</v>
      </c>
      <c r="P162" s="67">
        <f t="shared" si="29"/>
        <v>0</v>
      </c>
      <c r="Q162" s="68" t="str">
        <f t="shared" si="30"/>
        <v/>
      </c>
      <c r="R162" s="69" t="str">
        <f t="shared" si="31"/>
        <v>STOCKOUT</v>
      </c>
      <c r="S162" s="69" t="str">
        <f t="shared" si="32"/>
        <v>N/A</v>
      </c>
      <c r="T162" s="60"/>
    </row>
    <row r="163" spans="1:20" ht="16.5" customHeight="1" x14ac:dyDescent="0.35">
      <c r="A163" s="71" t="str">
        <f>IF(JAN_26!A163="","",JAN_26!A163)</f>
        <v>Loxen inj</v>
      </c>
      <c r="B163" s="71" t="str">
        <f>IF(JAN_26!B163="","",JAN_26!B163)</f>
        <v>amp</v>
      </c>
      <c r="C163" s="53">
        <f>IF(JAN_26!C163="","",JAN_26!C163)</f>
        <v>2000</v>
      </c>
      <c r="D163" s="53">
        <f>IF(FEB_26!A163="","",FEB_26!F163)</f>
        <v>0</v>
      </c>
      <c r="E163" s="61"/>
      <c r="F163" s="53">
        <f t="shared" si="22"/>
        <v>0</v>
      </c>
      <c r="G163" s="61"/>
      <c r="H163" s="61"/>
      <c r="I163" s="53">
        <f t="shared" si="23"/>
        <v>0</v>
      </c>
      <c r="J163" s="53" t="str">
        <f t="shared" si="24"/>
        <v/>
      </c>
      <c r="K163" s="53">
        <f t="shared" si="25"/>
        <v>0</v>
      </c>
      <c r="L163" s="53">
        <f t="shared" si="26"/>
        <v>0</v>
      </c>
      <c r="M163" s="64">
        <f>IF(A163="",0,(IF(ISNUMBER(JAN_26!G163),JAN_26!G163,0)+IF(ISNUMBER(FEB_26!G163),FEB_26!G163,0)+IF(ISNUMBER(MAR_26!G163),MAR_26!G163,0))/3)</f>
        <v>0</v>
      </c>
      <c r="N163" s="64">
        <f t="shared" si="27"/>
        <v>0</v>
      </c>
      <c r="O163" s="64">
        <f t="shared" si="28"/>
        <v>0</v>
      </c>
      <c r="P163" s="64">
        <f t="shared" si="29"/>
        <v>0</v>
      </c>
      <c r="Q163" s="65" t="str">
        <f t="shared" si="30"/>
        <v/>
      </c>
      <c r="R163" s="66" t="str">
        <f t="shared" si="31"/>
        <v>STOCKOUT</v>
      </c>
      <c r="S163" s="66" t="str">
        <f t="shared" si="32"/>
        <v>N/A</v>
      </c>
      <c r="T163" s="60"/>
    </row>
    <row r="164" spans="1:20" ht="16.5" customHeight="1" x14ac:dyDescent="0.35">
      <c r="A164" s="72" t="str">
        <f>IF(JAN_26!A164="","",JAN_26!A164)</f>
        <v>Maalox</v>
      </c>
      <c r="B164" s="72" t="str">
        <f>IF(JAN_26!B164="","",JAN_26!B164)</f>
        <v>sachet</v>
      </c>
      <c r="C164" s="55">
        <f>IF(JAN_26!C164="","",JAN_26!C164)</f>
        <v>200</v>
      </c>
      <c r="D164" s="55">
        <f>IF(FEB_26!A164="","",FEB_26!F164)</f>
        <v>0</v>
      </c>
      <c r="E164" s="61"/>
      <c r="F164" s="55">
        <f t="shared" si="22"/>
        <v>0</v>
      </c>
      <c r="G164" s="61"/>
      <c r="H164" s="61"/>
      <c r="I164" s="55">
        <f t="shared" si="23"/>
        <v>0</v>
      </c>
      <c r="J164" s="55" t="str">
        <f t="shared" si="24"/>
        <v/>
      </c>
      <c r="K164" s="55">
        <f t="shared" si="25"/>
        <v>0</v>
      </c>
      <c r="L164" s="55">
        <f t="shared" si="26"/>
        <v>0</v>
      </c>
      <c r="M164" s="67">
        <f>IF(A164="",0,(IF(ISNUMBER(JAN_26!G164),JAN_26!G164,0)+IF(ISNUMBER(FEB_26!G164),FEB_26!G164,0)+IF(ISNUMBER(MAR_26!G164),MAR_26!G164,0))/3)</f>
        <v>0</v>
      </c>
      <c r="N164" s="67">
        <f t="shared" si="27"/>
        <v>0</v>
      </c>
      <c r="O164" s="67">
        <f t="shared" si="28"/>
        <v>0</v>
      </c>
      <c r="P164" s="67">
        <f t="shared" si="29"/>
        <v>0</v>
      </c>
      <c r="Q164" s="68" t="str">
        <f t="shared" si="30"/>
        <v/>
      </c>
      <c r="R164" s="69" t="str">
        <f t="shared" si="31"/>
        <v>STOCKOUT</v>
      </c>
      <c r="S164" s="69" t="str">
        <f t="shared" si="32"/>
        <v>N/A</v>
      </c>
      <c r="T164" s="60"/>
    </row>
    <row r="165" spans="1:20" ht="16.5" customHeight="1" x14ac:dyDescent="0.35">
      <c r="A165" s="71" t="str">
        <f>IF(JAN_26!A165="","",JAN_26!A165)</f>
        <v>Malacure 40/320</v>
      </c>
      <c r="B165" s="71" t="str">
        <f>IF(JAN_26!B165="","",JAN_26!B165)</f>
        <v>box</v>
      </c>
      <c r="C165" s="53">
        <f>IF(JAN_26!C165="","",JAN_26!C165)</f>
        <v>4000</v>
      </c>
      <c r="D165" s="53">
        <f>IF(FEB_26!A165="","",FEB_26!F165)</f>
        <v>0</v>
      </c>
      <c r="E165" s="61"/>
      <c r="F165" s="53">
        <f t="shared" si="22"/>
        <v>0</v>
      </c>
      <c r="G165" s="61"/>
      <c r="H165" s="61"/>
      <c r="I165" s="53">
        <f t="shared" si="23"/>
        <v>0</v>
      </c>
      <c r="J165" s="53" t="str">
        <f t="shared" si="24"/>
        <v/>
      </c>
      <c r="K165" s="53">
        <f t="shared" si="25"/>
        <v>0</v>
      </c>
      <c r="L165" s="53">
        <f t="shared" si="26"/>
        <v>0</v>
      </c>
      <c r="M165" s="64">
        <f>IF(A165="",0,(IF(ISNUMBER(JAN_26!G165),JAN_26!G165,0)+IF(ISNUMBER(FEB_26!G165),FEB_26!G165,0)+IF(ISNUMBER(MAR_26!G165),MAR_26!G165,0))/3)</f>
        <v>0</v>
      </c>
      <c r="N165" s="64">
        <f t="shared" si="27"/>
        <v>0</v>
      </c>
      <c r="O165" s="64">
        <f t="shared" si="28"/>
        <v>0</v>
      </c>
      <c r="P165" s="64">
        <f t="shared" si="29"/>
        <v>0</v>
      </c>
      <c r="Q165" s="65" t="str">
        <f t="shared" si="30"/>
        <v/>
      </c>
      <c r="R165" s="66" t="str">
        <f t="shared" si="31"/>
        <v>STOCKOUT</v>
      </c>
      <c r="S165" s="66" t="str">
        <f t="shared" si="32"/>
        <v>N/A</v>
      </c>
      <c r="T165" s="60"/>
    </row>
    <row r="166" spans="1:20" ht="16.5" customHeight="1" x14ac:dyDescent="0.35">
      <c r="A166" s="72" t="str">
        <f>IF(JAN_26!A166="","",JAN_26!A166)</f>
        <v>Maxidrol eye drop</v>
      </c>
      <c r="B166" s="72" t="str">
        <f>IF(JAN_26!B166="","",JAN_26!B166)</f>
        <v>bottle</v>
      </c>
      <c r="C166" s="55">
        <f>IF(JAN_26!C166="","",JAN_26!C166)</f>
        <v>1600</v>
      </c>
      <c r="D166" s="55">
        <f>IF(FEB_26!A166="","",FEB_26!F166)</f>
        <v>0</v>
      </c>
      <c r="E166" s="61"/>
      <c r="F166" s="55">
        <f t="shared" si="22"/>
        <v>0</v>
      </c>
      <c r="G166" s="61"/>
      <c r="H166" s="61"/>
      <c r="I166" s="55">
        <f t="shared" si="23"/>
        <v>0</v>
      </c>
      <c r="J166" s="55" t="str">
        <f t="shared" si="24"/>
        <v/>
      </c>
      <c r="K166" s="55">
        <f t="shared" si="25"/>
        <v>0</v>
      </c>
      <c r="L166" s="55">
        <f t="shared" si="26"/>
        <v>0</v>
      </c>
      <c r="M166" s="67">
        <f>IF(A166="",0,(IF(ISNUMBER(JAN_26!G166),JAN_26!G166,0)+IF(ISNUMBER(FEB_26!G166),FEB_26!G166,0)+IF(ISNUMBER(MAR_26!G166),MAR_26!G166,0))/3)</f>
        <v>0</v>
      </c>
      <c r="N166" s="67">
        <f t="shared" si="27"/>
        <v>0</v>
      </c>
      <c r="O166" s="67">
        <f t="shared" si="28"/>
        <v>0</v>
      </c>
      <c r="P166" s="67">
        <f t="shared" si="29"/>
        <v>0</v>
      </c>
      <c r="Q166" s="68" t="str">
        <f t="shared" si="30"/>
        <v/>
      </c>
      <c r="R166" s="69" t="str">
        <f t="shared" si="31"/>
        <v>STOCKOUT</v>
      </c>
      <c r="S166" s="69" t="str">
        <f t="shared" si="32"/>
        <v>N/A</v>
      </c>
      <c r="T166" s="60"/>
    </row>
    <row r="167" spans="1:20" ht="16.5" customHeight="1" x14ac:dyDescent="0.35">
      <c r="A167" s="71" t="str">
        <f>IF(JAN_26!A167="","",JAN_26!A167)</f>
        <v>Mebendazole</v>
      </c>
      <c r="B167" s="71" t="str">
        <f>IF(JAN_26!B167="","",JAN_26!B167)</f>
        <v>Cards</v>
      </c>
      <c r="C167" s="53">
        <f>IF(JAN_26!C167="","",JAN_26!C167)</f>
        <v>200</v>
      </c>
      <c r="D167" s="53">
        <f>IF(FEB_26!A167="","",FEB_26!F167)</f>
        <v>0</v>
      </c>
      <c r="E167" s="61"/>
      <c r="F167" s="53">
        <f t="shared" si="22"/>
        <v>0</v>
      </c>
      <c r="G167" s="61"/>
      <c r="H167" s="61"/>
      <c r="I167" s="53">
        <f t="shared" si="23"/>
        <v>0</v>
      </c>
      <c r="J167" s="53" t="str">
        <f t="shared" si="24"/>
        <v/>
      </c>
      <c r="K167" s="53">
        <f t="shared" si="25"/>
        <v>0</v>
      </c>
      <c r="L167" s="53">
        <f t="shared" si="26"/>
        <v>0</v>
      </c>
      <c r="M167" s="64">
        <f>IF(A167="",0,(IF(ISNUMBER(JAN_26!G167),JAN_26!G167,0)+IF(ISNUMBER(FEB_26!G167),FEB_26!G167,0)+IF(ISNUMBER(MAR_26!G167),MAR_26!G167,0))/3)</f>
        <v>0</v>
      </c>
      <c r="N167" s="64">
        <f t="shared" si="27"/>
        <v>0</v>
      </c>
      <c r="O167" s="64">
        <f t="shared" si="28"/>
        <v>0</v>
      </c>
      <c r="P167" s="64">
        <f t="shared" si="29"/>
        <v>0</v>
      </c>
      <c r="Q167" s="65" t="str">
        <f t="shared" si="30"/>
        <v/>
      </c>
      <c r="R167" s="66" t="str">
        <f t="shared" si="31"/>
        <v>STOCKOUT</v>
      </c>
      <c r="S167" s="66" t="str">
        <f t="shared" si="32"/>
        <v>N/A</v>
      </c>
      <c r="T167" s="60"/>
    </row>
    <row r="168" spans="1:20" ht="16.5" customHeight="1" x14ac:dyDescent="0.35">
      <c r="A168" s="72" t="str">
        <f>IF(JAN_26!A168="","",JAN_26!A168)</f>
        <v>Metformin</v>
      </c>
      <c r="B168" s="72" t="str">
        <f>IF(JAN_26!B168="","",JAN_26!B168)</f>
        <v>box</v>
      </c>
      <c r="C168" s="55">
        <f>IF(JAN_26!C168="","",JAN_26!C168)</f>
        <v>30</v>
      </c>
      <c r="D168" s="55">
        <f>IF(FEB_26!A168="","",FEB_26!F168)</f>
        <v>200</v>
      </c>
      <c r="E168" s="61"/>
      <c r="F168" s="55">
        <f t="shared" si="22"/>
        <v>200</v>
      </c>
      <c r="G168" s="61"/>
      <c r="H168" s="61"/>
      <c r="I168" s="55">
        <f t="shared" si="23"/>
        <v>0</v>
      </c>
      <c r="J168" s="55" t="str">
        <f t="shared" si="24"/>
        <v/>
      </c>
      <c r="K168" s="55">
        <f t="shared" si="25"/>
        <v>0</v>
      </c>
      <c r="L168" s="55">
        <f t="shared" si="26"/>
        <v>6000</v>
      </c>
      <c r="M168" s="67">
        <f>IF(A168="",0,(IF(ISNUMBER(JAN_26!G168),JAN_26!G168,0)+IF(ISNUMBER(FEB_26!G168),FEB_26!G168,0)+IF(ISNUMBER(MAR_26!G168),MAR_26!G168,0))/3)</f>
        <v>0</v>
      </c>
      <c r="N168" s="67">
        <f t="shared" si="27"/>
        <v>0</v>
      </c>
      <c r="O168" s="67">
        <f t="shared" si="28"/>
        <v>0</v>
      </c>
      <c r="P168" s="67">
        <f t="shared" si="29"/>
        <v>0</v>
      </c>
      <c r="Q168" s="68" t="str">
        <f t="shared" si="30"/>
        <v/>
      </c>
      <c r="R168" s="69" t="str">
        <f t="shared" si="31"/>
        <v>OVERSTOCK</v>
      </c>
      <c r="S168" s="69" t="str">
        <f t="shared" si="32"/>
        <v>N/A</v>
      </c>
      <c r="T168" s="60"/>
    </row>
    <row r="169" spans="1:20" ht="16.5" customHeight="1" x14ac:dyDescent="0.35">
      <c r="A169" s="71" t="str">
        <f>IF(JAN_26!A169="","",JAN_26!A169)</f>
        <v>Metro-infusion</v>
      </c>
      <c r="B169" s="71" t="str">
        <f>IF(JAN_26!B169="","",JAN_26!B169)</f>
        <v>item</v>
      </c>
      <c r="C169" s="53">
        <f>IF(JAN_26!C169="","",JAN_26!C169)</f>
        <v>1000</v>
      </c>
      <c r="D169" s="53">
        <f>IF(FEB_26!A169="","",FEB_26!F169)</f>
        <v>23</v>
      </c>
      <c r="E169" s="61"/>
      <c r="F169" s="53">
        <f t="shared" si="22"/>
        <v>23</v>
      </c>
      <c r="G169" s="61"/>
      <c r="H169" s="61"/>
      <c r="I169" s="53">
        <f t="shared" si="23"/>
        <v>0</v>
      </c>
      <c r="J169" s="53" t="str">
        <f t="shared" si="24"/>
        <v/>
      </c>
      <c r="K169" s="53">
        <f t="shared" si="25"/>
        <v>152</v>
      </c>
      <c r="L169" s="53">
        <f t="shared" si="26"/>
        <v>23000</v>
      </c>
      <c r="M169" s="64">
        <f>IF(A169="",0,(IF(ISNUMBER(JAN_26!G169),JAN_26!G169,0)+IF(ISNUMBER(FEB_26!G169),FEB_26!G169,0)+IF(ISNUMBER(MAR_26!G169),MAR_26!G169,0))/3)</f>
        <v>58.333333333333336</v>
      </c>
      <c r="N169" s="64">
        <f t="shared" si="27"/>
        <v>29.166666666666668</v>
      </c>
      <c r="O169" s="64">
        <f t="shared" si="28"/>
        <v>175</v>
      </c>
      <c r="P169" s="64">
        <f t="shared" si="29"/>
        <v>58.333333333333336</v>
      </c>
      <c r="Q169" s="65">
        <f t="shared" si="30"/>
        <v>0.4</v>
      </c>
      <c r="R169" s="66" t="str">
        <f t="shared" si="31"/>
        <v>LOW STOCK</v>
      </c>
      <c r="S169" s="66" t="str">
        <f t="shared" si="32"/>
        <v>N/A</v>
      </c>
      <c r="T169" s="60"/>
    </row>
    <row r="170" spans="1:20" ht="16.5" customHeight="1" x14ac:dyDescent="0.35">
      <c r="A170" s="72" t="str">
        <f>IF(JAN_26!A170="","",JAN_26!A170)</f>
        <v>Metro-syrup</v>
      </c>
      <c r="B170" s="72" t="str">
        <f>IF(JAN_26!B170="","",JAN_26!B170)</f>
        <v>bottle</v>
      </c>
      <c r="C170" s="55">
        <f>IF(JAN_26!C170="","",JAN_26!C170)</f>
        <v>1000</v>
      </c>
      <c r="D170" s="55">
        <f>IF(FEB_26!A170="","",FEB_26!F170)</f>
        <v>99</v>
      </c>
      <c r="E170" s="61"/>
      <c r="F170" s="55">
        <f t="shared" si="22"/>
        <v>99</v>
      </c>
      <c r="G170" s="61"/>
      <c r="H170" s="61"/>
      <c r="I170" s="55">
        <f t="shared" si="23"/>
        <v>0</v>
      </c>
      <c r="J170" s="55" t="str">
        <f t="shared" si="24"/>
        <v/>
      </c>
      <c r="K170" s="55">
        <f t="shared" si="25"/>
        <v>0</v>
      </c>
      <c r="L170" s="55">
        <f t="shared" si="26"/>
        <v>99000</v>
      </c>
      <c r="M170" s="67">
        <f>IF(A170="",0,(IF(ISNUMBER(JAN_26!G170),JAN_26!G170,0)+IF(ISNUMBER(FEB_26!G170),FEB_26!G170,0)+IF(ISNUMBER(MAR_26!G170),MAR_26!G170,0))/3)</f>
        <v>0.33333333333333331</v>
      </c>
      <c r="N170" s="67">
        <f t="shared" si="27"/>
        <v>0.16666666666666666</v>
      </c>
      <c r="O170" s="67">
        <f t="shared" si="28"/>
        <v>1</v>
      </c>
      <c r="P170" s="67">
        <f t="shared" si="29"/>
        <v>0.33333333333333331</v>
      </c>
      <c r="Q170" s="68">
        <f t="shared" si="30"/>
        <v>297</v>
      </c>
      <c r="R170" s="69" t="str">
        <f t="shared" si="31"/>
        <v>OVERSTOCK</v>
      </c>
      <c r="S170" s="69" t="str">
        <f t="shared" si="32"/>
        <v>N/A</v>
      </c>
      <c r="T170" s="60"/>
    </row>
    <row r="171" spans="1:20" ht="16.5" customHeight="1" x14ac:dyDescent="0.35">
      <c r="A171" s="71" t="str">
        <f>IF(JAN_26!A171="","",JAN_26!A171)</f>
        <v>Metrochopramide inj</v>
      </c>
      <c r="B171" s="71" t="str">
        <f>IF(JAN_26!B171="","",JAN_26!B171)</f>
        <v>amp</v>
      </c>
      <c r="C171" s="53">
        <f>IF(JAN_26!C171="","",JAN_26!C171)</f>
        <v>500</v>
      </c>
      <c r="D171" s="53">
        <f>IF(FEB_26!A171="","",FEB_26!F171)</f>
        <v>8</v>
      </c>
      <c r="E171" s="61"/>
      <c r="F171" s="53">
        <f t="shared" si="22"/>
        <v>8</v>
      </c>
      <c r="G171" s="61"/>
      <c r="H171" s="61"/>
      <c r="I171" s="53">
        <f t="shared" si="23"/>
        <v>0</v>
      </c>
      <c r="J171" s="53" t="str">
        <f t="shared" si="24"/>
        <v/>
      </c>
      <c r="K171" s="53">
        <f t="shared" si="25"/>
        <v>3</v>
      </c>
      <c r="L171" s="53">
        <f t="shared" si="26"/>
        <v>4000</v>
      </c>
      <c r="M171" s="64">
        <f>IF(A171="",0,(IF(ISNUMBER(JAN_26!G171),JAN_26!G171,0)+IF(ISNUMBER(FEB_26!G171),FEB_26!G171,0)+IF(ISNUMBER(MAR_26!G171),MAR_26!G171,0))/3)</f>
        <v>3.6666666666666665</v>
      </c>
      <c r="N171" s="64">
        <f t="shared" si="27"/>
        <v>1.8333333333333333</v>
      </c>
      <c r="O171" s="64">
        <f t="shared" si="28"/>
        <v>11</v>
      </c>
      <c r="P171" s="64">
        <f t="shared" si="29"/>
        <v>3.6666666666666665</v>
      </c>
      <c r="Q171" s="65">
        <f t="shared" si="30"/>
        <v>2.2000000000000002</v>
      </c>
      <c r="R171" s="66" t="str">
        <f t="shared" si="31"/>
        <v>ADEQUATE</v>
      </c>
      <c r="S171" s="66" t="str">
        <f t="shared" si="32"/>
        <v>N/A</v>
      </c>
      <c r="T171" s="60"/>
    </row>
    <row r="172" spans="1:20" ht="16.5" customHeight="1" x14ac:dyDescent="0.35">
      <c r="A172" s="72" t="str">
        <f>IF(JAN_26!A172="","",JAN_26!A172)</f>
        <v>Metronidazole(250 mg) tabs</v>
      </c>
      <c r="B172" s="72" t="str">
        <f>IF(JAN_26!B172="","",JAN_26!B172)</f>
        <v>tablet</v>
      </c>
      <c r="C172" s="55">
        <f>IF(JAN_26!C172="","",JAN_26!C172)</f>
        <v>15</v>
      </c>
      <c r="D172" s="55">
        <f>IF(FEB_26!A172="","",FEB_26!F172)</f>
        <v>0</v>
      </c>
      <c r="E172" s="61"/>
      <c r="F172" s="55">
        <f t="shared" si="22"/>
        <v>0</v>
      </c>
      <c r="G172" s="61"/>
      <c r="H172" s="61"/>
      <c r="I172" s="55">
        <f t="shared" si="23"/>
        <v>0</v>
      </c>
      <c r="J172" s="55" t="str">
        <f t="shared" si="24"/>
        <v/>
      </c>
      <c r="K172" s="55">
        <f t="shared" si="25"/>
        <v>0</v>
      </c>
      <c r="L172" s="55">
        <f t="shared" si="26"/>
        <v>0</v>
      </c>
      <c r="M172" s="67">
        <f>IF(A172="",0,(IF(ISNUMBER(JAN_26!G172),JAN_26!G172,0)+IF(ISNUMBER(FEB_26!G172),FEB_26!G172,0)+IF(ISNUMBER(MAR_26!G172),MAR_26!G172,0))/3)</f>
        <v>0</v>
      </c>
      <c r="N172" s="67">
        <f t="shared" si="27"/>
        <v>0</v>
      </c>
      <c r="O172" s="67">
        <f t="shared" si="28"/>
        <v>0</v>
      </c>
      <c r="P172" s="67">
        <f t="shared" si="29"/>
        <v>0</v>
      </c>
      <c r="Q172" s="68" t="str">
        <f t="shared" si="30"/>
        <v/>
      </c>
      <c r="R172" s="69" t="str">
        <f t="shared" si="31"/>
        <v>STOCKOUT</v>
      </c>
      <c r="S172" s="69" t="str">
        <f t="shared" si="32"/>
        <v>N/A</v>
      </c>
      <c r="T172" s="60"/>
    </row>
    <row r="173" spans="1:20" ht="16.5" customHeight="1" x14ac:dyDescent="0.35">
      <c r="A173" s="71" t="str">
        <f>IF(JAN_26!A173="","",JAN_26!A173)</f>
        <v>Metronidazole(500mg) tabs</v>
      </c>
      <c r="B173" s="71" t="str">
        <f>IF(JAN_26!B173="","",JAN_26!B173)</f>
        <v>tablet</v>
      </c>
      <c r="C173" s="53">
        <f>IF(JAN_26!C173="","",JAN_26!C173)</f>
        <v>30</v>
      </c>
      <c r="D173" s="53">
        <f>IF(FEB_26!A173="","",FEB_26!F173)</f>
        <v>0</v>
      </c>
      <c r="E173" s="61"/>
      <c r="F173" s="53">
        <f t="shared" si="22"/>
        <v>0</v>
      </c>
      <c r="G173" s="61"/>
      <c r="H173" s="61"/>
      <c r="I173" s="53">
        <f t="shared" si="23"/>
        <v>0</v>
      </c>
      <c r="J173" s="53" t="str">
        <f t="shared" si="24"/>
        <v/>
      </c>
      <c r="K173" s="53">
        <f t="shared" si="25"/>
        <v>0</v>
      </c>
      <c r="L173" s="53">
        <f t="shared" si="26"/>
        <v>0</v>
      </c>
      <c r="M173" s="64">
        <f>IF(A173="",0,(IF(ISNUMBER(JAN_26!G173),JAN_26!G173,0)+IF(ISNUMBER(FEB_26!G173),FEB_26!G173,0)+IF(ISNUMBER(MAR_26!G173),MAR_26!G173,0))/3)</f>
        <v>0</v>
      </c>
      <c r="N173" s="64">
        <f t="shared" si="27"/>
        <v>0</v>
      </c>
      <c r="O173" s="64">
        <f t="shared" si="28"/>
        <v>0</v>
      </c>
      <c r="P173" s="64">
        <f t="shared" si="29"/>
        <v>0</v>
      </c>
      <c r="Q173" s="65" t="str">
        <f t="shared" si="30"/>
        <v/>
      </c>
      <c r="R173" s="66" t="str">
        <f t="shared" si="31"/>
        <v>STOCKOUT</v>
      </c>
      <c r="S173" s="66" t="str">
        <f t="shared" si="32"/>
        <v>N/A</v>
      </c>
      <c r="T173" s="60"/>
    </row>
    <row r="174" spans="1:20" ht="16.5" customHeight="1" x14ac:dyDescent="0.35">
      <c r="A174" s="72" t="str">
        <f>IF(JAN_26!A174="","",JAN_26!A174)</f>
        <v>Miconazole</v>
      </c>
      <c r="B174" s="72" t="str">
        <f>IF(JAN_26!B174="","",JAN_26!B174)</f>
        <v>item</v>
      </c>
      <c r="C174" s="55">
        <f>IF(JAN_26!C174="","",JAN_26!C174)</f>
        <v>1000</v>
      </c>
      <c r="D174" s="55">
        <f>IF(FEB_26!A174="","",FEB_26!F174)</f>
        <v>98</v>
      </c>
      <c r="E174" s="61"/>
      <c r="F174" s="55">
        <f t="shared" si="22"/>
        <v>98</v>
      </c>
      <c r="G174" s="61"/>
      <c r="H174" s="61"/>
      <c r="I174" s="55">
        <f t="shared" si="23"/>
        <v>0</v>
      </c>
      <c r="J174" s="55" t="str">
        <f t="shared" si="24"/>
        <v/>
      </c>
      <c r="K174" s="55">
        <f t="shared" si="25"/>
        <v>0</v>
      </c>
      <c r="L174" s="55">
        <f t="shared" si="26"/>
        <v>98000</v>
      </c>
      <c r="M174" s="67">
        <f>IF(A174="",0,(IF(ISNUMBER(JAN_26!G174),JAN_26!G174,0)+IF(ISNUMBER(FEB_26!G174),FEB_26!G174,0)+IF(ISNUMBER(MAR_26!G174),MAR_26!G174,0))/3)</f>
        <v>0</v>
      </c>
      <c r="N174" s="67">
        <f t="shared" si="27"/>
        <v>0</v>
      </c>
      <c r="O174" s="67">
        <f t="shared" si="28"/>
        <v>0</v>
      </c>
      <c r="P174" s="67">
        <f t="shared" si="29"/>
        <v>0</v>
      </c>
      <c r="Q174" s="68" t="str">
        <f t="shared" si="30"/>
        <v/>
      </c>
      <c r="R174" s="69" t="str">
        <f t="shared" si="31"/>
        <v>OVERSTOCK</v>
      </c>
      <c r="S174" s="69" t="str">
        <f t="shared" si="32"/>
        <v>N/A</v>
      </c>
      <c r="T174" s="60"/>
    </row>
    <row r="175" spans="1:20" ht="16.5" customHeight="1" x14ac:dyDescent="0.35">
      <c r="A175" s="71" t="str">
        <f>IF(JAN_26!A175="","",JAN_26!A175)</f>
        <v>microlut</v>
      </c>
      <c r="B175" s="71" t="str">
        <f>IF(JAN_26!B175="","",JAN_26!B175)</f>
        <v>tab</v>
      </c>
      <c r="C175" s="53" t="str">
        <f>IF(JAN_26!C175="","",JAN_26!C175)</f>
        <v/>
      </c>
      <c r="D175" s="53">
        <f>IF(FEB_26!A175="","",FEB_26!F175)</f>
        <v>0</v>
      </c>
      <c r="E175" s="61"/>
      <c r="F175" s="53">
        <f t="shared" si="22"/>
        <v>0</v>
      </c>
      <c r="G175" s="61"/>
      <c r="H175" s="61"/>
      <c r="I175" s="53">
        <f t="shared" si="23"/>
        <v>0</v>
      </c>
      <c r="J175" s="53" t="str">
        <f t="shared" si="24"/>
        <v/>
      </c>
      <c r="K175" s="53">
        <f t="shared" si="25"/>
        <v>0</v>
      </c>
      <c r="L175" s="53">
        <f t="shared" si="26"/>
        <v>0</v>
      </c>
      <c r="M175" s="64">
        <f>IF(A175="",0,(IF(ISNUMBER(JAN_26!G175),JAN_26!G175,0)+IF(ISNUMBER(FEB_26!G175),FEB_26!G175,0)+IF(ISNUMBER(MAR_26!G175),MAR_26!G175,0))/3)</f>
        <v>0</v>
      </c>
      <c r="N175" s="64">
        <f t="shared" si="27"/>
        <v>0</v>
      </c>
      <c r="O175" s="64">
        <f t="shared" si="28"/>
        <v>0</v>
      </c>
      <c r="P175" s="64">
        <f t="shared" si="29"/>
        <v>0</v>
      </c>
      <c r="Q175" s="65" t="str">
        <f t="shared" si="30"/>
        <v/>
      </c>
      <c r="R175" s="66" t="str">
        <f t="shared" si="31"/>
        <v>STOCKOUT</v>
      </c>
      <c r="S175" s="66" t="str">
        <f t="shared" si="32"/>
        <v>N/A</v>
      </c>
      <c r="T175" s="60"/>
    </row>
    <row r="176" spans="1:20" ht="16.5" customHeight="1" x14ac:dyDescent="0.35">
      <c r="A176" s="72" t="str">
        <f>IF(JAN_26!A176="","",JAN_26!A176)</f>
        <v>mixtard</v>
      </c>
      <c r="B176" s="72" t="str">
        <f>IF(JAN_26!B176="","",JAN_26!B176)</f>
        <v>amp</v>
      </c>
      <c r="C176" s="55">
        <f>IF(JAN_26!C176="","",JAN_26!C176)</f>
        <v>8500</v>
      </c>
      <c r="D176" s="55">
        <f>IF(FEB_26!A176="","",FEB_26!F176)</f>
        <v>0</v>
      </c>
      <c r="E176" s="61"/>
      <c r="F176" s="55">
        <f t="shared" si="22"/>
        <v>0</v>
      </c>
      <c r="G176" s="61"/>
      <c r="H176" s="61"/>
      <c r="I176" s="55">
        <f t="shared" si="23"/>
        <v>0</v>
      </c>
      <c r="J176" s="55" t="str">
        <f t="shared" si="24"/>
        <v/>
      </c>
      <c r="K176" s="55">
        <f t="shared" si="25"/>
        <v>0</v>
      </c>
      <c r="L176" s="55">
        <f t="shared" si="26"/>
        <v>0</v>
      </c>
      <c r="M176" s="67">
        <f>IF(A176="",0,(IF(ISNUMBER(JAN_26!G176),JAN_26!G176,0)+IF(ISNUMBER(FEB_26!G176),FEB_26!G176,0)+IF(ISNUMBER(MAR_26!G176),MAR_26!G176,0))/3)</f>
        <v>0</v>
      </c>
      <c r="N176" s="67">
        <f t="shared" si="27"/>
        <v>0</v>
      </c>
      <c r="O176" s="67">
        <f t="shared" si="28"/>
        <v>0</v>
      </c>
      <c r="P176" s="67">
        <f t="shared" si="29"/>
        <v>0</v>
      </c>
      <c r="Q176" s="68" t="str">
        <f t="shared" si="30"/>
        <v/>
      </c>
      <c r="R176" s="69" t="str">
        <f t="shared" si="31"/>
        <v>STOCKOUT</v>
      </c>
      <c r="S176" s="69" t="str">
        <f t="shared" si="32"/>
        <v>N/A</v>
      </c>
      <c r="T176" s="60"/>
    </row>
    <row r="177" spans="1:20" ht="16.5" customHeight="1" x14ac:dyDescent="0.35">
      <c r="A177" s="71" t="str">
        <f>IF(JAN_26!A177="","",JAN_26!A177)</f>
        <v>Multivitamin</v>
      </c>
      <c r="B177" s="71" t="str">
        <f>IF(JAN_26!B177="","",JAN_26!B177)</f>
        <v>tablet</v>
      </c>
      <c r="C177" s="53">
        <f>IF(JAN_26!C177="","",JAN_26!C177)</f>
        <v>15</v>
      </c>
      <c r="D177" s="53">
        <f>IF(FEB_26!A177="","",FEB_26!F177)</f>
        <v>0</v>
      </c>
      <c r="E177" s="61"/>
      <c r="F177" s="53">
        <f t="shared" si="22"/>
        <v>0</v>
      </c>
      <c r="G177" s="61"/>
      <c r="H177" s="61"/>
      <c r="I177" s="53">
        <f t="shared" si="23"/>
        <v>0</v>
      </c>
      <c r="J177" s="53" t="str">
        <f t="shared" si="24"/>
        <v/>
      </c>
      <c r="K177" s="53">
        <f t="shared" si="25"/>
        <v>0</v>
      </c>
      <c r="L177" s="53">
        <f t="shared" si="26"/>
        <v>0</v>
      </c>
      <c r="M177" s="64">
        <f>IF(A177="",0,(IF(ISNUMBER(JAN_26!G177),JAN_26!G177,0)+IF(ISNUMBER(FEB_26!G177),FEB_26!G177,0)+IF(ISNUMBER(MAR_26!G177),MAR_26!G177,0))/3)</f>
        <v>0</v>
      </c>
      <c r="N177" s="64">
        <f t="shared" si="27"/>
        <v>0</v>
      </c>
      <c r="O177" s="64">
        <f t="shared" si="28"/>
        <v>0</v>
      </c>
      <c r="P177" s="64">
        <f t="shared" si="29"/>
        <v>0</v>
      </c>
      <c r="Q177" s="65" t="str">
        <f t="shared" si="30"/>
        <v/>
      </c>
      <c r="R177" s="66" t="str">
        <f t="shared" si="31"/>
        <v>STOCKOUT</v>
      </c>
      <c r="S177" s="66" t="str">
        <f t="shared" si="32"/>
        <v>N/A</v>
      </c>
      <c r="T177" s="60"/>
    </row>
    <row r="178" spans="1:20" ht="16.5" customHeight="1" x14ac:dyDescent="0.35">
      <c r="A178" s="72" t="str">
        <f>IF(JAN_26!A178="","",JAN_26!A178)</f>
        <v>Multivitamin sp</v>
      </c>
      <c r="B178" s="72" t="str">
        <f>IF(JAN_26!B178="","",JAN_26!B178)</f>
        <v>bottle</v>
      </c>
      <c r="C178" s="55">
        <f>IF(JAN_26!C178="","",JAN_26!C178)</f>
        <v>1000</v>
      </c>
      <c r="D178" s="55">
        <f>IF(FEB_26!A178="","",FEB_26!F178)</f>
        <v>0</v>
      </c>
      <c r="E178" s="61"/>
      <c r="F178" s="55">
        <f t="shared" si="22"/>
        <v>0</v>
      </c>
      <c r="G178" s="61"/>
      <c r="H178" s="61"/>
      <c r="I178" s="55">
        <f t="shared" si="23"/>
        <v>0</v>
      </c>
      <c r="J178" s="55" t="str">
        <f t="shared" si="24"/>
        <v/>
      </c>
      <c r="K178" s="55">
        <f t="shared" si="25"/>
        <v>0</v>
      </c>
      <c r="L178" s="55">
        <f t="shared" si="26"/>
        <v>0</v>
      </c>
      <c r="M178" s="67">
        <f>IF(A178="",0,(IF(ISNUMBER(JAN_26!G178),JAN_26!G178,0)+IF(ISNUMBER(FEB_26!G178),FEB_26!G178,0)+IF(ISNUMBER(MAR_26!G178),MAR_26!G178,0))/3)</f>
        <v>0</v>
      </c>
      <c r="N178" s="67">
        <f t="shared" si="27"/>
        <v>0</v>
      </c>
      <c r="O178" s="67">
        <f t="shared" si="28"/>
        <v>0</v>
      </c>
      <c r="P178" s="67">
        <f t="shared" si="29"/>
        <v>0</v>
      </c>
      <c r="Q178" s="68" t="str">
        <f t="shared" si="30"/>
        <v/>
      </c>
      <c r="R178" s="69" t="str">
        <f t="shared" si="31"/>
        <v>STOCKOUT</v>
      </c>
      <c r="S178" s="69" t="str">
        <f t="shared" si="32"/>
        <v>N/A</v>
      </c>
      <c r="T178" s="60"/>
    </row>
    <row r="179" spans="1:20" ht="16.5" customHeight="1" x14ac:dyDescent="0.35">
      <c r="A179" s="71" t="str">
        <f>IF(JAN_26!A179="","",JAN_26!A179)</f>
        <v>NEOMDEX</v>
      </c>
      <c r="B179" s="71" t="str">
        <f>IF(JAN_26!B179="","",JAN_26!B179)</f>
        <v>item</v>
      </c>
      <c r="C179" s="53">
        <f>IF(JAN_26!C179="","",JAN_26!C179)</f>
        <v>1000</v>
      </c>
      <c r="D179" s="53">
        <f>IF(FEB_26!A179="","",FEB_26!F179)</f>
        <v>0</v>
      </c>
      <c r="E179" s="61"/>
      <c r="F179" s="53">
        <f t="shared" si="22"/>
        <v>0</v>
      </c>
      <c r="G179" s="61"/>
      <c r="H179" s="61"/>
      <c r="I179" s="53">
        <f t="shared" si="23"/>
        <v>0</v>
      </c>
      <c r="J179" s="53" t="str">
        <f t="shared" si="24"/>
        <v/>
      </c>
      <c r="K179" s="53">
        <f t="shared" si="25"/>
        <v>0</v>
      </c>
      <c r="L179" s="53">
        <f t="shared" si="26"/>
        <v>0</v>
      </c>
      <c r="M179" s="64">
        <f>IF(A179="",0,(IF(ISNUMBER(JAN_26!G179),JAN_26!G179,0)+IF(ISNUMBER(FEB_26!G179),FEB_26!G179,0)+IF(ISNUMBER(MAR_26!G179),MAR_26!G179,0))/3)</f>
        <v>0</v>
      </c>
      <c r="N179" s="64">
        <f t="shared" si="27"/>
        <v>0</v>
      </c>
      <c r="O179" s="64">
        <f t="shared" si="28"/>
        <v>0</v>
      </c>
      <c r="P179" s="64">
        <f t="shared" si="29"/>
        <v>0</v>
      </c>
      <c r="Q179" s="65" t="str">
        <f t="shared" si="30"/>
        <v/>
      </c>
      <c r="R179" s="66" t="str">
        <f t="shared" si="31"/>
        <v>STOCKOUT</v>
      </c>
      <c r="S179" s="66" t="str">
        <f t="shared" si="32"/>
        <v>N/A</v>
      </c>
      <c r="T179" s="60"/>
    </row>
    <row r="180" spans="1:20" ht="16.5" customHeight="1" x14ac:dyDescent="0.35">
      <c r="A180" s="72" t="str">
        <f>IF(JAN_26!A180="","",JAN_26!A180)</f>
        <v>neomycin</v>
      </c>
      <c r="B180" s="72" t="str">
        <f>IF(JAN_26!B180="","",JAN_26!B180)</f>
        <v>packet</v>
      </c>
      <c r="C180" s="55">
        <f>IF(JAN_26!C180="","",JAN_26!C180)</f>
        <v>1000</v>
      </c>
      <c r="D180" s="55">
        <f>IF(FEB_26!A180="","",FEB_26!F180)</f>
        <v>100</v>
      </c>
      <c r="E180" s="61"/>
      <c r="F180" s="55">
        <f t="shared" si="22"/>
        <v>100</v>
      </c>
      <c r="G180" s="61"/>
      <c r="H180" s="61"/>
      <c r="I180" s="55">
        <f t="shared" si="23"/>
        <v>0</v>
      </c>
      <c r="J180" s="55" t="str">
        <f t="shared" si="24"/>
        <v/>
      </c>
      <c r="K180" s="55">
        <f t="shared" si="25"/>
        <v>0</v>
      </c>
      <c r="L180" s="55">
        <f t="shared" si="26"/>
        <v>100000</v>
      </c>
      <c r="M180" s="67">
        <f>IF(A180="",0,(IF(ISNUMBER(JAN_26!G180),JAN_26!G180,0)+IF(ISNUMBER(FEB_26!G180),FEB_26!G180,0)+IF(ISNUMBER(MAR_26!G180),MAR_26!G180,0))/3)</f>
        <v>0</v>
      </c>
      <c r="N180" s="67">
        <f t="shared" si="27"/>
        <v>0</v>
      </c>
      <c r="O180" s="67">
        <f t="shared" si="28"/>
        <v>0</v>
      </c>
      <c r="P180" s="67">
        <f t="shared" si="29"/>
        <v>0</v>
      </c>
      <c r="Q180" s="68" t="str">
        <f t="shared" si="30"/>
        <v/>
      </c>
      <c r="R180" s="69" t="str">
        <f t="shared" si="31"/>
        <v>OVERSTOCK</v>
      </c>
      <c r="S180" s="69" t="str">
        <f t="shared" si="32"/>
        <v>N/A</v>
      </c>
      <c r="T180" s="60"/>
    </row>
    <row r="181" spans="1:20" ht="16.5" customHeight="1" x14ac:dyDescent="0.35">
      <c r="A181" s="71" t="str">
        <f>IF(JAN_26!A181="","",JAN_26!A181)</f>
        <v>neoskin</v>
      </c>
      <c r="B181" s="71" t="str">
        <f>IF(JAN_26!B181="","",JAN_26!B181)</f>
        <v>item</v>
      </c>
      <c r="C181" s="53">
        <f>IF(JAN_26!C181="","",JAN_26!C181)</f>
        <v>1500</v>
      </c>
      <c r="D181" s="53">
        <f>IF(FEB_26!A181="","",FEB_26!F181)</f>
        <v>0</v>
      </c>
      <c r="E181" s="61"/>
      <c r="F181" s="53">
        <f t="shared" si="22"/>
        <v>0</v>
      </c>
      <c r="G181" s="61"/>
      <c r="H181" s="61"/>
      <c r="I181" s="53">
        <f t="shared" si="23"/>
        <v>0</v>
      </c>
      <c r="J181" s="53" t="str">
        <f t="shared" si="24"/>
        <v/>
      </c>
      <c r="K181" s="53">
        <f t="shared" si="25"/>
        <v>0</v>
      </c>
      <c r="L181" s="53">
        <f t="shared" si="26"/>
        <v>0</v>
      </c>
      <c r="M181" s="64">
        <f>IF(A181="",0,(IF(ISNUMBER(JAN_26!G181),JAN_26!G181,0)+IF(ISNUMBER(FEB_26!G181),FEB_26!G181,0)+IF(ISNUMBER(MAR_26!G181),MAR_26!G181,0))/3)</f>
        <v>0</v>
      </c>
      <c r="N181" s="64">
        <f t="shared" si="27"/>
        <v>0</v>
      </c>
      <c r="O181" s="64">
        <f t="shared" si="28"/>
        <v>0</v>
      </c>
      <c r="P181" s="64">
        <f t="shared" si="29"/>
        <v>0</v>
      </c>
      <c r="Q181" s="65" t="str">
        <f t="shared" si="30"/>
        <v/>
      </c>
      <c r="R181" s="66" t="str">
        <f t="shared" si="31"/>
        <v>STOCKOUT</v>
      </c>
      <c r="S181" s="66" t="str">
        <f t="shared" si="32"/>
        <v>N/A</v>
      </c>
      <c r="T181" s="60"/>
    </row>
    <row r="182" spans="1:20" ht="16.5" customHeight="1" x14ac:dyDescent="0.35">
      <c r="A182" s="72" t="str">
        <f>IF(JAN_26!A182="","",JAN_26!A182)</f>
        <v>Nifedipine 10mg tabs</v>
      </c>
      <c r="B182" s="72" t="str">
        <f>IF(JAN_26!B182="","",JAN_26!B182)</f>
        <v>tabs</v>
      </c>
      <c r="C182" s="55">
        <f>IF(JAN_26!C182="","",JAN_26!C182)</f>
        <v>10</v>
      </c>
      <c r="D182" s="55">
        <f>IF(FEB_26!A182="","",FEB_26!F182)</f>
        <v>192</v>
      </c>
      <c r="E182" s="61"/>
      <c r="F182" s="55">
        <f t="shared" si="22"/>
        <v>192</v>
      </c>
      <c r="G182" s="61"/>
      <c r="H182" s="61"/>
      <c r="I182" s="55">
        <f t="shared" si="23"/>
        <v>0</v>
      </c>
      <c r="J182" s="55" t="str">
        <f t="shared" si="24"/>
        <v/>
      </c>
      <c r="K182" s="55">
        <f t="shared" si="25"/>
        <v>0</v>
      </c>
      <c r="L182" s="55">
        <f t="shared" si="26"/>
        <v>1920</v>
      </c>
      <c r="M182" s="67">
        <f>IF(A182="",0,(IF(ISNUMBER(JAN_26!G182),JAN_26!G182,0)+IF(ISNUMBER(FEB_26!G182),FEB_26!G182,0)+IF(ISNUMBER(MAR_26!G182),MAR_26!G182,0))/3)</f>
        <v>2.6666666666666665</v>
      </c>
      <c r="N182" s="67">
        <f t="shared" si="27"/>
        <v>1.3333333333333333</v>
      </c>
      <c r="O182" s="67">
        <f t="shared" si="28"/>
        <v>8</v>
      </c>
      <c r="P182" s="67">
        <f t="shared" si="29"/>
        <v>2.6666666666666665</v>
      </c>
      <c r="Q182" s="68">
        <f t="shared" si="30"/>
        <v>72</v>
      </c>
      <c r="R182" s="69" t="str">
        <f t="shared" si="31"/>
        <v>OVERSTOCK</v>
      </c>
      <c r="S182" s="69" t="str">
        <f t="shared" si="32"/>
        <v>N/A</v>
      </c>
      <c r="T182" s="60"/>
    </row>
    <row r="183" spans="1:20" ht="16.5" customHeight="1" x14ac:dyDescent="0.35">
      <c r="A183" s="71" t="str">
        <f>IF(JAN_26!A183="","",JAN_26!A183)</f>
        <v>Nifidipine 20mg</v>
      </c>
      <c r="B183" s="71" t="str">
        <f>IF(JAN_26!B183="","",JAN_26!B183)</f>
        <v>tab</v>
      </c>
      <c r="C183" s="53">
        <f>IF(JAN_26!C183="","",JAN_26!C183)</f>
        <v>20</v>
      </c>
      <c r="D183" s="53">
        <f>IF(FEB_26!A183="","",FEB_26!F183)</f>
        <v>790</v>
      </c>
      <c r="E183" s="61"/>
      <c r="F183" s="53">
        <f t="shared" si="22"/>
        <v>790</v>
      </c>
      <c r="G183" s="61"/>
      <c r="H183" s="61"/>
      <c r="I183" s="53">
        <f t="shared" si="23"/>
        <v>0</v>
      </c>
      <c r="J183" s="53" t="str">
        <f t="shared" si="24"/>
        <v/>
      </c>
      <c r="K183" s="53">
        <f t="shared" si="25"/>
        <v>0</v>
      </c>
      <c r="L183" s="53">
        <f t="shared" si="26"/>
        <v>15800</v>
      </c>
      <c r="M183" s="64">
        <f>IF(A183="",0,(IF(ISNUMBER(JAN_26!G183),JAN_26!G183,0)+IF(ISNUMBER(FEB_26!G183),FEB_26!G183,0)+IF(ISNUMBER(MAR_26!G183),MAR_26!G183,0))/3)</f>
        <v>26.666666666666668</v>
      </c>
      <c r="N183" s="64">
        <f t="shared" si="27"/>
        <v>13.333333333333334</v>
      </c>
      <c r="O183" s="64">
        <f t="shared" si="28"/>
        <v>80</v>
      </c>
      <c r="P183" s="64">
        <f t="shared" si="29"/>
        <v>26.666666666666668</v>
      </c>
      <c r="Q183" s="65">
        <f t="shared" si="30"/>
        <v>29.6</v>
      </c>
      <c r="R183" s="66" t="str">
        <f t="shared" si="31"/>
        <v>OVERSTOCK</v>
      </c>
      <c r="S183" s="66" t="str">
        <f t="shared" si="32"/>
        <v>N/A</v>
      </c>
      <c r="T183" s="60"/>
    </row>
    <row r="184" spans="1:20" ht="16.5" customHeight="1" x14ac:dyDescent="0.35">
      <c r="A184" s="72" t="str">
        <f>IF(JAN_26!A184="","",JAN_26!A184)</f>
        <v>Nifluril capsules</v>
      </c>
      <c r="B184" s="72" t="str">
        <f>IF(JAN_26!B184="","",JAN_26!B184)</f>
        <v>packet</v>
      </c>
      <c r="C184" s="55">
        <f>IF(JAN_26!C184="","",JAN_26!C184)</f>
        <v>2000</v>
      </c>
      <c r="D184" s="55">
        <f>IF(FEB_26!A184="","",FEB_26!F184)</f>
        <v>0</v>
      </c>
      <c r="E184" s="61"/>
      <c r="F184" s="55">
        <f t="shared" si="22"/>
        <v>0</v>
      </c>
      <c r="G184" s="61"/>
      <c r="H184" s="61"/>
      <c r="I184" s="55">
        <f t="shared" si="23"/>
        <v>0</v>
      </c>
      <c r="J184" s="55" t="str">
        <f t="shared" si="24"/>
        <v/>
      </c>
      <c r="K184" s="55">
        <f t="shared" si="25"/>
        <v>0</v>
      </c>
      <c r="L184" s="55">
        <f t="shared" si="26"/>
        <v>0</v>
      </c>
      <c r="M184" s="67">
        <f>IF(A184="",0,(IF(ISNUMBER(JAN_26!G184),JAN_26!G184,0)+IF(ISNUMBER(FEB_26!G184),FEB_26!G184,0)+IF(ISNUMBER(MAR_26!G184),MAR_26!G184,0))/3)</f>
        <v>0</v>
      </c>
      <c r="N184" s="67">
        <f t="shared" si="27"/>
        <v>0</v>
      </c>
      <c r="O184" s="67">
        <f t="shared" si="28"/>
        <v>0</v>
      </c>
      <c r="P184" s="67">
        <f t="shared" si="29"/>
        <v>0</v>
      </c>
      <c r="Q184" s="68" t="str">
        <f t="shared" si="30"/>
        <v/>
      </c>
      <c r="R184" s="69" t="str">
        <f t="shared" si="31"/>
        <v>STOCKOUT</v>
      </c>
      <c r="S184" s="69" t="str">
        <f t="shared" si="32"/>
        <v>N/A</v>
      </c>
      <c r="T184" s="60"/>
    </row>
    <row r="185" spans="1:20" ht="16.5" customHeight="1" x14ac:dyDescent="0.35">
      <c r="A185" s="71" t="str">
        <f>IF(JAN_26!A185="","",JAN_26!A185)</f>
        <v>Norbactin</v>
      </c>
      <c r="B185" s="71" t="str">
        <f>IF(JAN_26!B185="","",JAN_26!B185)</f>
        <v>tablet</v>
      </c>
      <c r="C185" s="53">
        <f>IF(JAN_26!C185="","",JAN_26!C185)</f>
        <v>150</v>
      </c>
      <c r="D185" s="53">
        <f>IF(FEB_26!A185="","",FEB_26!F185)</f>
        <v>0</v>
      </c>
      <c r="E185" s="61"/>
      <c r="F185" s="53">
        <f t="shared" si="22"/>
        <v>0</v>
      </c>
      <c r="G185" s="61"/>
      <c r="H185" s="61"/>
      <c r="I185" s="53">
        <f t="shared" si="23"/>
        <v>0</v>
      </c>
      <c r="J185" s="53" t="str">
        <f t="shared" si="24"/>
        <v/>
      </c>
      <c r="K185" s="53">
        <f t="shared" si="25"/>
        <v>0</v>
      </c>
      <c r="L185" s="53">
        <f t="shared" si="26"/>
        <v>0</v>
      </c>
      <c r="M185" s="64">
        <f>IF(A185="",0,(IF(ISNUMBER(JAN_26!G185),JAN_26!G185,0)+IF(ISNUMBER(FEB_26!G185),FEB_26!G185,0)+IF(ISNUMBER(MAR_26!G185),MAR_26!G185,0))/3)</f>
        <v>0</v>
      </c>
      <c r="N185" s="64">
        <f t="shared" si="27"/>
        <v>0</v>
      </c>
      <c r="O185" s="64">
        <f t="shared" si="28"/>
        <v>0</v>
      </c>
      <c r="P185" s="64">
        <f t="shared" si="29"/>
        <v>0</v>
      </c>
      <c r="Q185" s="65" t="str">
        <f t="shared" si="30"/>
        <v/>
      </c>
      <c r="R185" s="66" t="str">
        <f t="shared" si="31"/>
        <v>STOCKOUT</v>
      </c>
      <c r="S185" s="66" t="str">
        <f t="shared" si="32"/>
        <v>N/A</v>
      </c>
      <c r="T185" s="60"/>
    </row>
    <row r="186" spans="1:20" ht="16.5" customHeight="1" x14ac:dyDescent="0.35">
      <c r="A186" s="72" t="str">
        <f>IF(JAN_26!A186="","",JAN_26!A186)</f>
        <v>Normal saline</v>
      </c>
      <c r="B186" s="72" t="str">
        <f>IF(JAN_26!B186="","",JAN_26!B186)</f>
        <v>Item</v>
      </c>
      <c r="C186" s="55">
        <f>IF(JAN_26!C186="","",JAN_26!C186)</f>
        <v>1000</v>
      </c>
      <c r="D186" s="55">
        <f>IF(FEB_26!A186="","",FEB_26!F186)</f>
        <v>0</v>
      </c>
      <c r="E186" s="61"/>
      <c r="F186" s="55">
        <f t="shared" si="22"/>
        <v>0</v>
      </c>
      <c r="G186" s="61"/>
      <c r="H186" s="61"/>
      <c r="I186" s="55">
        <f t="shared" si="23"/>
        <v>0</v>
      </c>
      <c r="J186" s="55" t="str">
        <f t="shared" si="24"/>
        <v/>
      </c>
      <c r="K186" s="55">
        <f t="shared" si="25"/>
        <v>0</v>
      </c>
      <c r="L186" s="55">
        <f t="shared" si="26"/>
        <v>0</v>
      </c>
      <c r="M186" s="67">
        <f>IF(A186="",0,(IF(ISNUMBER(JAN_26!G186),JAN_26!G186,0)+IF(ISNUMBER(FEB_26!G186),FEB_26!G186,0)+IF(ISNUMBER(MAR_26!G186),MAR_26!G186,0))/3)</f>
        <v>0</v>
      </c>
      <c r="N186" s="67">
        <f t="shared" si="27"/>
        <v>0</v>
      </c>
      <c r="O186" s="67">
        <f t="shared" si="28"/>
        <v>0</v>
      </c>
      <c r="P186" s="67">
        <f t="shared" si="29"/>
        <v>0</v>
      </c>
      <c r="Q186" s="68" t="str">
        <f t="shared" si="30"/>
        <v/>
      </c>
      <c r="R186" s="69" t="str">
        <f t="shared" si="31"/>
        <v>STOCKOUT</v>
      </c>
      <c r="S186" s="69" t="str">
        <f t="shared" si="32"/>
        <v>N/A</v>
      </c>
      <c r="T186" s="60"/>
    </row>
    <row r="187" spans="1:20" ht="16.5" customHeight="1" x14ac:dyDescent="0.35">
      <c r="A187" s="71" t="str">
        <f>IF(JAN_26!A187="","",JAN_26!A187)</f>
        <v>nortz</v>
      </c>
      <c r="B187" s="71" t="str">
        <f>IF(JAN_26!B187="","",JAN_26!B187)</f>
        <v>tab</v>
      </c>
      <c r="C187" s="53">
        <f>IF(JAN_26!C187="","",JAN_26!C187)</f>
        <v>150</v>
      </c>
      <c r="D187" s="53">
        <f>IF(FEB_26!A187="","",FEB_26!F187)</f>
        <v>0</v>
      </c>
      <c r="E187" s="61"/>
      <c r="F187" s="53">
        <f t="shared" si="22"/>
        <v>0</v>
      </c>
      <c r="G187" s="61"/>
      <c r="H187" s="61"/>
      <c r="I187" s="53">
        <f t="shared" si="23"/>
        <v>0</v>
      </c>
      <c r="J187" s="53" t="str">
        <f t="shared" si="24"/>
        <v/>
      </c>
      <c r="K187" s="53">
        <f t="shared" si="25"/>
        <v>0</v>
      </c>
      <c r="L187" s="53">
        <f t="shared" si="26"/>
        <v>0</v>
      </c>
      <c r="M187" s="64">
        <f>IF(A187="",0,(IF(ISNUMBER(JAN_26!G187),JAN_26!G187,0)+IF(ISNUMBER(FEB_26!G187),FEB_26!G187,0)+IF(ISNUMBER(MAR_26!G187),MAR_26!G187,0))/3)</f>
        <v>0</v>
      </c>
      <c r="N187" s="64">
        <f t="shared" si="27"/>
        <v>0</v>
      </c>
      <c r="O187" s="64">
        <f t="shared" si="28"/>
        <v>0</v>
      </c>
      <c r="P187" s="64">
        <f t="shared" si="29"/>
        <v>0</v>
      </c>
      <c r="Q187" s="65" t="str">
        <f t="shared" si="30"/>
        <v/>
      </c>
      <c r="R187" s="66" t="str">
        <f t="shared" si="31"/>
        <v>STOCKOUT</v>
      </c>
      <c r="S187" s="66" t="str">
        <f t="shared" si="32"/>
        <v>N/A</v>
      </c>
      <c r="T187" s="60"/>
    </row>
    <row r="188" spans="1:20" ht="16.5" customHeight="1" x14ac:dyDescent="0.35">
      <c r="A188" s="72" t="str">
        <f>IF(JAN_26!A188="","",JAN_26!A188)</f>
        <v>NYSTATIN SUPPO</v>
      </c>
      <c r="B188" s="72" t="str">
        <f>IF(JAN_26!B188="","",JAN_26!B188)</f>
        <v>item</v>
      </c>
      <c r="C188" s="55">
        <f>IF(JAN_26!C188="","",JAN_26!C188)</f>
        <v>150</v>
      </c>
      <c r="D188" s="55">
        <f>IF(FEB_26!A188="","",FEB_26!F188)</f>
        <v>0</v>
      </c>
      <c r="E188" s="61"/>
      <c r="F188" s="55">
        <f t="shared" si="22"/>
        <v>0</v>
      </c>
      <c r="G188" s="61"/>
      <c r="H188" s="61"/>
      <c r="I188" s="55">
        <f t="shared" si="23"/>
        <v>0</v>
      </c>
      <c r="J188" s="55" t="str">
        <f t="shared" si="24"/>
        <v/>
      </c>
      <c r="K188" s="55">
        <f t="shared" si="25"/>
        <v>0</v>
      </c>
      <c r="L188" s="55">
        <f t="shared" si="26"/>
        <v>0</v>
      </c>
      <c r="M188" s="67">
        <f>IF(A188="",0,(IF(ISNUMBER(JAN_26!G188),JAN_26!G188,0)+IF(ISNUMBER(FEB_26!G188),FEB_26!G188,0)+IF(ISNUMBER(MAR_26!G188),MAR_26!G188,0))/3)</f>
        <v>0</v>
      </c>
      <c r="N188" s="67">
        <f t="shared" si="27"/>
        <v>0</v>
      </c>
      <c r="O188" s="67">
        <f t="shared" si="28"/>
        <v>0</v>
      </c>
      <c r="P188" s="67">
        <f t="shared" si="29"/>
        <v>0</v>
      </c>
      <c r="Q188" s="68" t="str">
        <f t="shared" si="30"/>
        <v/>
      </c>
      <c r="R188" s="69" t="str">
        <f t="shared" si="31"/>
        <v>STOCKOUT</v>
      </c>
      <c r="S188" s="69" t="str">
        <f t="shared" si="32"/>
        <v>N/A</v>
      </c>
      <c r="T188" s="60"/>
    </row>
    <row r="189" spans="1:20" ht="16.5" customHeight="1" x14ac:dyDescent="0.35">
      <c r="A189" s="71" t="str">
        <f>IF(JAN_26!A189="","",JAN_26!A189)</f>
        <v>Nystatin syrup</v>
      </c>
      <c r="B189" s="71" t="str">
        <f>IF(JAN_26!B189="","",JAN_26!B189)</f>
        <v>bottle</v>
      </c>
      <c r="C189" s="53">
        <f>IF(JAN_26!C189="","",JAN_26!C189)</f>
        <v>1000</v>
      </c>
      <c r="D189" s="53">
        <f>IF(FEB_26!A189="","",FEB_26!F189)</f>
        <v>0</v>
      </c>
      <c r="E189" s="61"/>
      <c r="F189" s="53">
        <f t="shared" si="22"/>
        <v>0</v>
      </c>
      <c r="G189" s="61"/>
      <c r="H189" s="61"/>
      <c r="I189" s="53">
        <f t="shared" si="23"/>
        <v>0</v>
      </c>
      <c r="J189" s="53" t="str">
        <f t="shared" si="24"/>
        <v/>
      </c>
      <c r="K189" s="53">
        <f t="shared" si="25"/>
        <v>0</v>
      </c>
      <c r="L189" s="53">
        <f t="shared" si="26"/>
        <v>0</v>
      </c>
      <c r="M189" s="64">
        <f>IF(A189="",0,(IF(ISNUMBER(JAN_26!G189),JAN_26!G189,0)+IF(ISNUMBER(FEB_26!G189),FEB_26!G189,0)+IF(ISNUMBER(MAR_26!G189),MAR_26!G189,0))/3)</f>
        <v>0</v>
      </c>
      <c r="N189" s="64">
        <f t="shared" si="27"/>
        <v>0</v>
      </c>
      <c r="O189" s="64">
        <f t="shared" si="28"/>
        <v>0</v>
      </c>
      <c r="P189" s="64">
        <f t="shared" si="29"/>
        <v>0</v>
      </c>
      <c r="Q189" s="65" t="str">
        <f t="shared" si="30"/>
        <v/>
      </c>
      <c r="R189" s="66" t="str">
        <f t="shared" si="31"/>
        <v>STOCKOUT</v>
      </c>
      <c r="S189" s="66" t="str">
        <f t="shared" si="32"/>
        <v>N/A</v>
      </c>
      <c r="T189" s="60"/>
    </row>
    <row r="190" spans="1:20" ht="16.5" customHeight="1" x14ac:dyDescent="0.35">
      <c r="A190" s="72" t="str">
        <f>IF(JAN_26!A190="","",JAN_26!A190)</f>
        <v>Nystatin Tablets</v>
      </c>
      <c r="B190" s="72" t="str">
        <f>IF(JAN_26!B190="","",JAN_26!B190)</f>
        <v>tabs</v>
      </c>
      <c r="C190" s="55">
        <f>IF(JAN_26!C190="","",JAN_26!C190)</f>
        <v>100</v>
      </c>
      <c r="D190" s="55">
        <f>IF(FEB_26!A190="","",FEB_26!F190)</f>
        <v>220</v>
      </c>
      <c r="E190" s="61"/>
      <c r="F190" s="55">
        <f t="shared" si="22"/>
        <v>220</v>
      </c>
      <c r="G190" s="61"/>
      <c r="H190" s="61"/>
      <c r="I190" s="55">
        <f t="shared" si="23"/>
        <v>0</v>
      </c>
      <c r="J190" s="55" t="str">
        <f t="shared" si="24"/>
        <v/>
      </c>
      <c r="K190" s="55">
        <f t="shared" si="25"/>
        <v>0</v>
      </c>
      <c r="L190" s="55">
        <f t="shared" si="26"/>
        <v>22000</v>
      </c>
      <c r="M190" s="67">
        <f>IF(A190="",0,(IF(ISNUMBER(JAN_26!G190),JAN_26!G190,0)+IF(ISNUMBER(FEB_26!G190),FEB_26!G190,0)+IF(ISNUMBER(MAR_26!G190),MAR_26!G190,0))/3)</f>
        <v>0</v>
      </c>
      <c r="N190" s="67">
        <f t="shared" si="27"/>
        <v>0</v>
      </c>
      <c r="O190" s="67">
        <f t="shared" si="28"/>
        <v>0</v>
      </c>
      <c r="P190" s="67">
        <f t="shared" si="29"/>
        <v>0</v>
      </c>
      <c r="Q190" s="68" t="str">
        <f t="shared" si="30"/>
        <v/>
      </c>
      <c r="R190" s="69" t="str">
        <f t="shared" si="31"/>
        <v>OVERSTOCK</v>
      </c>
      <c r="S190" s="69" t="str">
        <f t="shared" si="32"/>
        <v>N/A</v>
      </c>
      <c r="T190" s="60"/>
    </row>
    <row r="191" spans="1:20" ht="16.5" customHeight="1" x14ac:dyDescent="0.35">
      <c r="A191" s="71" t="str">
        <f>IF(JAN_26!A191="","",JAN_26!A191)</f>
        <v>ofloxacin</v>
      </c>
      <c r="B191" s="71" t="str">
        <f>IF(JAN_26!B191="","",JAN_26!B191)</f>
        <v>tablet</v>
      </c>
      <c r="C191" s="53">
        <f>IF(JAN_26!C191="","",JAN_26!C191)</f>
        <v>200</v>
      </c>
      <c r="D191" s="53">
        <f>IF(FEB_26!A191="","",FEB_26!F191)</f>
        <v>0</v>
      </c>
      <c r="E191" s="61"/>
      <c r="F191" s="53">
        <f t="shared" si="22"/>
        <v>0</v>
      </c>
      <c r="G191" s="61"/>
      <c r="H191" s="61"/>
      <c r="I191" s="53">
        <f t="shared" si="23"/>
        <v>0</v>
      </c>
      <c r="J191" s="53" t="str">
        <f t="shared" si="24"/>
        <v/>
      </c>
      <c r="K191" s="53">
        <f t="shared" si="25"/>
        <v>0</v>
      </c>
      <c r="L191" s="53">
        <f t="shared" si="26"/>
        <v>0</v>
      </c>
      <c r="M191" s="64">
        <f>IF(A191="",0,(IF(ISNUMBER(JAN_26!G191),JAN_26!G191,0)+IF(ISNUMBER(FEB_26!G191),FEB_26!G191,0)+IF(ISNUMBER(MAR_26!G191),MAR_26!G191,0))/3)</f>
        <v>0</v>
      </c>
      <c r="N191" s="64">
        <f t="shared" si="27"/>
        <v>0</v>
      </c>
      <c r="O191" s="64">
        <f t="shared" si="28"/>
        <v>0</v>
      </c>
      <c r="P191" s="64">
        <f t="shared" si="29"/>
        <v>0</v>
      </c>
      <c r="Q191" s="65" t="str">
        <f t="shared" si="30"/>
        <v/>
      </c>
      <c r="R191" s="66" t="str">
        <f t="shared" si="31"/>
        <v>STOCKOUT</v>
      </c>
      <c r="S191" s="66" t="str">
        <f t="shared" si="32"/>
        <v>N/A</v>
      </c>
      <c r="T191" s="60"/>
    </row>
    <row r="192" spans="1:20" ht="16.5" customHeight="1" x14ac:dyDescent="0.35">
      <c r="A192" s="72" t="str">
        <f>IF(JAN_26!A192="","",JAN_26!A192)</f>
        <v>olive oil</v>
      </c>
      <c r="B192" s="72" t="str">
        <f>IF(JAN_26!B192="","",JAN_26!B192)</f>
        <v>bottle</v>
      </c>
      <c r="C192" s="55">
        <f>IF(JAN_26!C192="","",JAN_26!C192)</f>
        <v>500</v>
      </c>
      <c r="D192" s="55">
        <f>IF(FEB_26!A192="","",FEB_26!F192)</f>
        <v>0</v>
      </c>
      <c r="E192" s="61"/>
      <c r="F192" s="55">
        <f t="shared" si="22"/>
        <v>0</v>
      </c>
      <c r="G192" s="61"/>
      <c r="H192" s="61"/>
      <c r="I192" s="55">
        <f t="shared" si="23"/>
        <v>0</v>
      </c>
      <c r="J192" s="55" t="str">
        <f t="shared" si="24"/>
        <v/>
      </c>
      <c r="K192" s="55">
        <f t="shared" si="25"/>
        <v>0</v>
      </c>
      <c r="L192" s="55">
        <f t="shared" si="26"/>
        <v>0</v>
      </c>
      <c r="M192" s="67">
        <f>IF(A192="",0,(IF(ISNUMBER(JAN_26!G192),JAN_26!G192,0)+IF(ISNUMBER(FEB_26!G192),FEB_26!G192,0)+IF(ISNUMBER(MAR_26!G192),MAR_26!G192,0))/3)</f>
        <v>0</v>
      </c>
      <c r="N192" s="67">
        <f t="shared" si="27"/>
        <v>0</v>
      </c>
      <c r="O192" s="67">
        <f t="shared" si="28"/>
        <v>0</v>
      </c>
      <c r="P192" s="67">
        <f t="shared" si="29"/>
        <v>0</v>
      </c>
      <c r="Q192" s="68" t="str">
        <f t="shared" si="30"/>
        <v/>
      </c>
      <c r="R192" s="69" t="str">
        <f t="shared" si="31"/>
        <v>STOCKOUT</v>
      </c>
      <c r="S192" s="69" t="str">
        <f t="shared" si="32"/>
        <v>N/A</v>
      </c>
      <c r="T192" s="60"/>
    </row>
    <row r="193" spans="1:20" ht="16.5" customHeight="1" x14ac:dyDescent="0.35">
      <c r="A193" s="71" t="str">
        <f>IF(JAN_26!A193="","",JAN_26!A193)</f>
        <v>Omepraxole inj</v>
      </c>
      <c r="B193" s="71" t="str">
        <f>IF(JAN_26!B193="","",JAN_26!B193)</f>
        <v>Packet</v>
      </c>
      <c r="C193" s="53">
        <f>IF(JAN_26!C193="","",JAN_26!C193)</f>
        <v>1500</v>
      </c>
      <c r="D193" s="53">
        <f>IF(FEB_26!A193="","",FEB_26!F193)</f>
        <v>90</v>
      </c>
      <c r="E193" s="61"/>
      <c r="F193" s="53">
        <f t="shared" si="22"/>
        <v>90</v>
      </c>
      <c r="G193" s="61"/>
      <c r="H193" s="61"/>
      <c r="I193" s="53">
        <f t="shared" si="23"/>
        <v>0</v>
      </c>
      <c r="J193" s="53" t="str">
        <f t="shared" si="24"/>
        <v/>
      </c>
      <c r="K193" s="53">
        <f t="shared" si="25"/>
        <v>0</v>
      </c>
      <c r="L193" s="53">
        <f t="shared" si="26"/>
        <v>135000</v>
      </c>
      <c r="M193" s="64">
        <f>IF(A193="",0,(IF(ISNUMBER(JAN_26!G193),JAN_26!G193,0)+IF(ISNUMBER(FEB_26!G193),FEB_26!G193,0)+IF(ISNUMBER(MAR_26!G193),MAR_26!G193,0))/3)</f>
        <v>3.3333333333333335</v>
      </c>
      <c r="N193" s="64">
        <f t="shared" si="27"/>
        <v>1.6666666666666667</v>
      </c>
      <c r="O193" s="64">
        <f t="shared" si="28"/>
        <v>10</v>
      </c>
      <c r="P193" s="64">
        <f t="shared" si="29"/>
        <v>3.3333333333333335</v>
      </c>
      <c r="Q193" s="65">
        <f t="shared" si="30"/>
        <v>27</v>
      </c>
      <c r="R193" s="66" t="str">
        <f t="shared" si="31"/>
        <v>OVERSTOCK</v>
      </c>
      <c r="S193" s="66" t="str">
        <f t="shared" si="32"/>
        <v>N/A</v>
      </c>
      <c r="T193" s="60"/>
    </row>
    <row r="194" spans="1:20" ht="16.5" customHeight="1" x14ac:dyDescent="0.35">
      <c r="A194" s="72" t="str">
        <f>IF(JAN_26!A194="","",JAN_26!A194)</f>
        <v>Omeprazole caps</v>
      </c>
      <c r="B194" s="72" t="str">
        <f>IF(JAN_26!B194="","",JAN_26!B194)</f>
        <v>tabs</v>
      </c>
      <c r="C194" s="55">
        <f>IF(JAN_26!C194="","",JAN_26!C194)</f>
        <v>50</v>
      </c>
      <c r="D194" s="55">
        <f>IF(FEB_26!A194="","",FEB_26!F194)</f>
        <v>0</v>
      </c>
      <c r="E194" s="61"/>
      <c r="F194" s="55">
        <f t="shared" si="22"/>
        <v>0</v>
      </c>
      <c r="G194" s="61"/>
      <c r="H194" s="61"/>
      <c r="I194" s="55">
        <f t="shared" si="23"/>
        <v>0</v>
      </c>
      <c r="J194" s="55" t="str">
        <f t="shared" si="24"/>
        <v/>
      </c>
      <c r="K194" s="55">
        <f t="shared" si="25"/>
        <v>120</v>
      </c>
      <c r="L194" s="55">
        <f t="shared" si="26"/>
        <v>0</v>
      </c>
      <c r="M194" s="67">
        <f>IF(A194="",0,(IF(ISNUMBER(JAN_26!G194),JAN_26!G194,0)+IF(ISNUMBER(FEB_26!G194),FEB_26!G194,0)+IF(ISNUMBER(MAR_26!G194),MAR_26!G194,0))/3)</f>
        <v>40</v>
      </c>
      <c r="N194" s="67">
        <f t="shared" si="27"/>
        <v>20</v>
      </c>
      <c r="O194" s="67">
        <f t="shared" si="28"/>
        <v>120</v>
      </c>
      <c r="P194" s="67">
        <f t="shared" si="29"/>
        <v>40</v>
      </c>
      <c r="Q194" s="68" t="str">
        <f t="shared" si="30"/>
        <v/>
      </c>
      <c r="R194" s="69" t="str">
        <f t="shared" si="31"/>
        <v>STOCKOUT</v>
      </c>
      <c r="S194" s="69" t="str">
        <f t="shared" si="32"/>
        <v>N/A</v>
      </c>
      <c r="T194" s="60"/>
    </row>
    <row r="195" spans="1:20" ht="16.5" customHeight="1" x14ac:dyDescent="0.35">
      <c r="A195" s="71" t="str">
        <f>IF(JAN_26!A195="","",JAN_26!A195)</f>
        <v>Oracel</v>
      </c>
      <c r="B195" s="71" t="str">
        <f>IF(JAN_26!B195="","",JAN_26!B195)</f>
        <v>tablet</v>
      </c>
      <c r="C195" s="53" t="str">
        <f>IF(JAN_26!C195="","",JAN_26!C195)</f>
        <v/>
      </c>
      <c r="D195" s="53">
        <f>IF(FEB_26!A195="","",FEB_26!F195)</f>
        <v>0</v>
      </c>
      <c r="E195" s="61"/>
      <c r="F195" s="53">
        <f t="shared" ref="F195:F258" si="33">IF(A195="","",D195+IF(ISNUMBER(E195),E195,0)-IF(ISNUMBER(G195),G195,0))</f>
        <v>0</v>
      </c>
      <c r="G195" s="61"/>
      <c r="H195" s="61"/>
      <c r="I195" s="53">
        <f t="shared" ref="I195:I258" si="34">IF(AND(ISNUMBER(G195),ISNUMBER(C195)),G195*C195,0)</f>
        <v>0</v>
      </c>
      <c r="J195" s="53" t="str">
        <f t="shared" ref="J195:J258" si="35">IF(AND(ISNUMBER(G195),ISNUMBER(H195)),H195-I195,"")</f>
        <v/>
      </c>
      <c r="K195" s="53">
        <f t="shared" ref="K195:K258" si="36">IF(OR(A195="",M195=0),0,MAX(O195-F195,0))</f>
        <v>0</v>
      </c>
      <c r="L195" s="53">
        <f t="shared" ref="L195:L258" si="37">IF(AND(ISNUMBER(C195),ISNUMBER(F195)),F195*C195,0)</f>
        <v>0</v>
      </c>
      <c r="M195" s="64">
        <f>IF(A195="",0,(IF(ISNUMBER(JAN_26!G195),JAN_26!G195,0)+IF(ISNUMBER(FEB_26!G195),FEB_26!G195,0)+IF(ISNUMBER(MAR_26!G195),MAR_26!G195,0))/3)</f>
        <v>0</v>
      </c>
      <c r="N195" s="64">
        <f t="shared" ref="N195:N258" si="38">IF(M195=0,0,M195*Lead_Time_Months)</f>
        <v>0</v>
      </c>
      <c r="O195" s="64">
        <f t="shared" ref="O195:O258" si="39">IF(M195=0,0,M195*Max_Stock_Months)</f>
        <v>0</v>
      </c>
      <c r="P195" s="64">
        <f t="shared" ref="P195:P258" si="40">IF(M195=0,0,M195*Security_Stock_Months)</f>
        <v>0</v>
      </c>
      <c r="Q195" s="65" t="str">
        <f t="shared" ref="Q195:Q258" si="41">IF(OR(A195="",M195=0,F195&lt;=0),"",ROUND(F195/M195,1))</f>
        <v/>
      </c>
      <c r="R195" s="66" t="str">
        <f t="shared" ref="R195:R258" si="42">IF(A195="","",IF(F195&lt;=0,"STOCKOUT",IF(F195&lt;=P195,"LOW STOCK",IF(F195&gt;O195,"OVERSTOCK","ADEQUATE"))))</f>
        <v>STOCKOUT</v>
      </c>
      <c r="S195" s="66" t="str">
        <f t="shared" ref="S195:S258" si="43">IF(AND(ISNUMBER(G195),ISNUMBER(H195)),IF(J195&gt;=0,"BALANCED","DEFICIT"),"N/A")</f>
        <v>N/A</v>
      </c>
      <c r="T195" s="60"/>
    </row>
    <row r="196" spans="1:20" ht="16.5" customHeight="1" x14ac:dyDescent="0.35">
      <c r="A196" s="72" t="str">
        <f>IF(JAN_26!A196="","",JAN_26!A196)</f>
        <v>oxytocin injection</v>
      </c>
      <c r="B196" s="72" t="str">
        <f>IF(JAN_26!B196="","",JAN_26!B196)</f>
        <v>amp</v>
      </c>
      <c r="C196" s="55">
        <f>IF(JAN_26!C196="","",JAN_26!C196)</f>
        <v>100</v>
      </c>
      <c r="D196" s="55">
        <f>IF(FEB_26!A196="","",FEB_26!F196)</f>
        <v>100</v>
      </c>
      <c r="E196" s="61"/>
      <c r="F196" s="55">
        <f t="shared" si="33"/>
        <v>100</v>
      </c>
      <c r="G196" s="61"/>
      <c r="H196" s="61"/>
      <c r="I196" s="55">
        <f t="shared" si="34"/>
        <v>0</v>
      </c>
      <c r="J196" s="55" t="str">
        <f t="shared" si="35"/>
        <v/>
      </c>
      <c r="K196" s="55">
        <f t="shared" si="36"/>
        <v>0</v>
      </c>
      <c r="L196" s="55">
        <f t="shared" si="37"/>
        <v>10000</v>
      </c>
      <c r="M196" s="67">
        <f>IF(A196="",0,(IF(ISNUMBER(JAN_26!G196),JAN_26!G196,0)+IF(ISNUMBER(FEB_26!G196),FEB_26!G196,0)+IF(ISNUMBER(MAR_26!G196),MAR_26!G196,0))/3)</f>
        <v>0</v>
      </c>
      <c r="N196" s="67">
        <f t="shared" si="38"/>
        <v>0</v>
      </c>
      <c r="O196" s="67">
        <f t="shared" si="39"/>
        <v>0</v>
      </c>
      <c r="P196" s="67">
        <f t="shared" si="40"/>
        <v>0</v>
      </c>
      <c r="Q196" s="68" t="str">
        <f t="shared" si="41"/>
        <v/>
      </c>
      <c r="R196" s="69" t="str">
        <f t="shared" si="42"/>
        <v>OVERSTOCK</v>
      </c>
      <c r="S196" s="69" t="str">
        <f t="shared" si="43"/>
        <v>N/A</v>
      </c>
      <c r="T196" s="60"/>
    </row>
    <row r="197" spans="1:20" ht="16.5" customHeight="1" x14ac:dyDescent="0.35">
      <c r="A197" s="71" t="str">
        <f>IF(JAN_26!A197="","",JAN_26!A197)</f>
        <v>PARA 100</v>
      </c>
      <c r="B197" s="71" t="str">
        <f>IF(JAN_26!B197="","",JAN_26!B197)</f>
        <v>tablet</v>
      </c>
      <c r="C197" s="53">
        <f>IF(JAN_26!C197="","",JAN_26!C197)</f>
        <v>10</v>
      </c>
      <c r="D197" s="53">
        <f>IF(FEB_26!A197="","",FEB_26!F197)</f>
        <v>0</v>
      </c>
      <c r="E197" s="61"/>
      <c r="F197" s="53">
        <f t="shared" si="33"/>
        <v>0</v>
      </c>
      <c r="G197" s="61"/>
      <c r="H197" s="61"/>
      <c r="I197" s="53">
        <f t="shared" si="34"/>
        <v>0</v>
      </c>
      <c r="J197" s="53" t="str">
        <f t="shared" si="35"/>
        <v/>
      </c>
      <c r="K197" s="53">
        <f t="shared" si="36"/>
        <v>0</v>
      </c>
      <c r="L197" s="53">
        <f t="shared" si="37"/>
        <v>0</v>
      </c>
      <c r="M197" s="64">
        <f>IF(A197="",0,(IF(ISNUMBER(JAN_26!G197),JAN_26!G197,0)+IF(ISNUMBER(FEB_26!G197),FEB_26!G197,0)+IF(ISNUMBER(MAR_26!G197),MAR_26!G197,0))/3)</f>
        <v>0</v>
      </c>
      <c r="N197" s="64">
        <f t="shared" si="38"/>
        <v>0</v>
      </c>
      <c r="O197" s="64">
        <f t="shared" si="39"/>
        <v>0</v>
      </c>
      <c r="P197" s="64">
        <f t="shared" si="40"/>
        <v>0</v>
      </c>
      <c r="Q197" s="65" t="str">
        <f t="shared" si="41"/>
        <v/>
      </c>
      <c r="R197" s="66" t="str">
        <f t="shared" si="42"/>
        <v>STOCKOUT</v>
      </c>
      <c r="S197" s="66" t="str">
        <f t="shared" si="43"/>
        <v>N/A</v>
      </c>
      <c r="T197" s="60"/>
    </row>
    <row r="198" spans="1:20" ht="16.5" customHeight="1" x14ac:dyDescent="0.35">
      <c r="A198" s="72" t="str">
        <f>IF(JAN_26!A198="","",JAN_26!A198)</f>
        <v>Paracet Injection 300mg</v>
      </c>
      <c r="B198" s="72" t="str">
        <f>IF(JAN_26!B198="","",JAN_26!B198)</f>
        <v>amp</v>
      </c>
      <c r="C198" s="55">
        <f>IF(JAN_26!C198="","",JAN_26!C198)</f>
        <v>300</v>
      </c>
      <c r="D198" s="55">
        <f>IF(FEB_26!A198="","",FEB_26!F198)</f>
        <v>110</v>
      </c>
      <c r="E198" s="61"/>
      <c r="F198" s="55">
        <f t="shared" si="33"/>
        <v>110</v>
      </c>
      <c r="G198" s="61"/>
      <c r="H198" s="61"/>
      <c r="I198" s="55">
        <f t="shared" si="34"/>
        <v>0</v>
      </c>
      <c r="J198" s="55" t="str">
        <f t="shared" si="35"/>
        <v/>
      </c>
      <c r="K198" s="55">
        <f t="shared" si="36"/>
        <v>0</v>
      </c>
      <c r="L198" s="55">
        <f t="shared" si="37"/>
        <v>33000</v>
      </c>
      <c r="M198" s="67">
        <f>IF(A198="",0,(IF(ISNUMBER(JAN_26!G198),JAN_26!G198,0)+IF(ISNUMBER(FEB_26!G198),FEB_26!G198,0)+IF(ISNUMBER(MAR_26!G198),MAR_26!G198,0))/3)</f>
        <v>0</v>
      </c>
      <c r="N198" s="67">
        <f t="shared" si="38"/>
        <v>0</v>
      </c>
      <c r="O198" s="67">
        <f t="shared" si="39"/>
        <v>0</v>
      </c>
      <c r="P198" s="67">
        <f t="shared" si="40"/>
        <v>0</v>
      </c>
      <c r="Q198" s="68" t="str">
        <f t="shared" si="41"/>
        <v/>
      </c>
      <c r="R198" s="69" t="str">
        <f t="shared" si="42"/>
        <v>OVERSTOCK</v>
      </c>
      <c r="S198" s="69" t="str">
        <f t="shared" si="43"/>
        <v>N/A</v>
      </c>
      <c r="T198" s="60"/>
    </row>
    <row r="199" spans="1:20" ht="16.5" customHeight="1" x14ac:dyDescent="0.35">
      <c r="A199" s="71" t="str">
        <f>IF(JAN_26!A199="","",JAN_26!A199)</f>
        <v>Paracet tablets 500mg</v>
      </c>
      <c r="B199" s="71" t="str">
        <f>IF(JAN_26!B199="","",JAN_26!B199)</f>
        <v>tablet</v>
      </c>
      <c r="C199" s="53">
        <f>IF(JAN_26!C199="","",JAN_26!C199)</f>
        <v>15</v>
      </c>
      <c r="D199" s="53">
        <f>IF(FEB_26!A199="","",FEB_26!F199)</f>
        <v>10</v>
      </c>
      <c r="E199" s="61"/>
      <c r="F199" s="53">
        <f t="shared" si="33"/>
        <v>10</v>
      </c>
      <c r="G199" s="61"/>
      <c r="H199" s="61"/>
      <c r="I199" s="53">
        <f t="shared" si="34"/>
        <v>0</v>
      </c>
      <c r="J199" s="53" t="str">
        <f t="shared" si="35"/>
        <v/>
      </c>
      <c r="K199" s="53">
        <f t="shared" si="36"/>
        <v>60</v>
      </c>
      <c r="L199" s="53">
        <f t="shared" si="37"/>
        <v>150</v>
      </c>
      <c r="M199" s="64">
        <f>IF(A199="",0,(IF(ISNUMBER(JAN_26!G199),JAN_26!G199,0)+IF(ISNUMBER(FEB_26!G199),FEB_26!G199,0)+IF(ISNUMBER(MAR_26!G199),MAR_26!G199,0))/3)</f>
        <v>23.333333333333332</v>
      </c>
      <c r="N199" s="64">
        <f t="shared" si="38"/>
        <v>11.666666666666666</v>
      </c>
      <c r="O199" s="64">
        <f t="shared" si="39"/>
        <v>70</v>
      </c>
      <c r="P199" s="64">
        <f t="shared" si="40"/>
        <v>23.333333333333332</v>
      </c>
      <c r="Q199" s="65">
        <f t="shared" si="41"/>
        <v>0.4</v>
      </c>
      <c r="R199" s="66" t="str">
        <f t="shared" si="42"/>
        <v>LOW STOCK</v>
      </c>
      <c r="S199" s="66" t="str">
        <f t="shared" si="43"/>
        <v>N/A</v>
      </c>
      <c r="T199" s="60"/>
    </row>
    <row r="200" spans="1:20" ht="16.5" customHeight="1" x14ac:dyDescent="0.35">
      <c r="A200" s="72" t="str">
        <f>IF(JAN_26!A200="","",JAN_26!A200)</f>
        <v>Paracetamol syrup</v>
      </c>
      <c r="B200" s="72" t="str">
        <f>IF(JAN_26!B200="","",JAN_26!B200)</f>
        <v>bottle</v>
      </c>
      <c r="C200" s="55">
        <f>IF(JAN_26!C200="","",JAN_26!C200)</f>
        <v>1000</v>
      </c>
      <c r="D200" s="55">
        <f>IF(FEB_26!A200="","",FEB_26!F200)</f>
        <v>3</v>
      </c>
      <c r="E200" s="61"/>
      <c r="F200" s="55">
        <f t="shared" si="33"/>
        <v>3</v>
      </c>
      <c r="G200" s="61"/>
      <c r="H200" s="61"/>
      <c r="I200" s="55">
        <f t="shared" si="34"/>
        <v>0</v>
      </c>
      <c r="J200" s="55" t="str">
        <f t="shared" si="35"/>
        <v/>
      </c>
      <c r="K200" s="55">
        <f t="shared" si="36"/>
        <v>0</v>
      </c>
      <c r="L200" s="55">
        <f t="shared" si="37"/>
        <v>3000</v>
      </c>
      <c r="M200" s="67">
        <f>IF(A200="",0,(IF(ISNUMBER(JAN_26!G200),JAN_26!G200,0)+IF(ISNUMBER(FEB_26!G200),FEB_26!G200,0)+IF(ISNUMBER(MAR_26!G200),MAR_26!G200,0))/3)</f>
        <v>0</v>
      </c>
      <c r="N200" s="67">
        <f t="shared" si="38"/>
        <v>0</v>
      </c>
      <c r="O200" s="67">
        <f t="shared" si="39"/>
        <v>0</v>
      </c>
      <c r="P200" s="67">
        <f t="shared" si="40"/>
        <v>0</v>
      </c>
      <c r="Q200" s="68" t="str">
        <f t="shared" si="41"/>
        <v/>
      </c>
      <c r="R200" s="69" t="str">
        <f t="shared" si="42"/>
        <v>OVERSTOCK</v>
      </c>
      <c r="S200" s="69" t="str">
        <f t="shared" si="43"/>
        <v>N/A</v>
      </c>
      <c r="T200" s="60"/>
    </row>
    <row r="201" spans="1:20" ht="16.5" customHeight="1" x14ac:dyDescent="0.35">
      <c r="A201" s="71" t="str">
        <f>IF(JAN_26!A201="","",JAN_26!A201)</f>
        <v>pcm</v>
      </c>
      <c r="B201" s="71" t="str">
        <f>IF(JAN_26!B201="","",JAN_26!B201)</f>
        <v>infusion</v>
      </c>
      <c r="C201" s="53">
        <f>IF(JAN_26!C201="","",JAN_26!C201)</f>
        <v>1000</v>
      </c>
      <c r="D201" s="53">
        <f>IF(FEB_26!A201="","",FEB_26!F201)</f>
        <v>0</v>
      </c>
      <c r="E201" s="61"/>
      <c r="F201" s="53">
        <f t="shared" si="33"/>
        <v>0</v>
      </c>
      <c r="G201" s="61"/>
      <c r="H201" s="61"/>
      <c r="I201" s="53">
        <f t="shared" si="34"/>
        <v>0</v>
      </c>
      <c r="J201" s="53" t="str">
        <f t="shared" si="35"/>
        <v/>
      </c>
      <c r="K201" s="53">
        <f t="shared" si="36"/>
        <v>0</v>
      </c>
      <c r="L201" s="53">
        <f t="shared" si="37"/>
        <v>0</v>
      </c>
      <c r="M201" s="64">
        <f>IF(A201="",0,(IF(ISNUMBER(JAN_26!G201),JAN_26!G201,0)+IF(ISNUMBER(FEB_26!G201),FEB_26!G201,0)+IF(ISNUMBER(MAR_26!G201),MAR_26!G201,0))/3)</f>
        <v>0</v>
      </c>
      <c r="N201" s="64">
        <f t="shared" si="38"/>
        <v>0</v>
      </c>
      <c r="O201" s="64">
        <f t="shared" si="39"/>
        <v>0</v>
      </c>
      <c r="P201" s="64">
        <f t="shared" si="40"/>
        <v>0</v>
      </c>
      <c r="Q201" s="65" t="str">
        <f t="shared" si="41"/>
        <v/>
      </c>
      <c r="R201" s="66" t="str">
        <f t="shared" si="42"/>
        <v>STOCKOUT</v>
      </c>
      <c r="S201" s="66" t="str">
        <f t="shared" si="43"/>
        <v>N/A</v>
      </c>
      <c r="T201" s="60"/>
    </row>
    <row r="202" spans="1:20" ht="16.5" customHeight="1" x14ac:dyDescent="0.35">
      <c r="A202" s="72" t="str">
        <f>IF(JAN_26!A202="","",JAN_26!A202)</f>
        <v>phenobarbital</v>
      </c>
      <c r="B202" s="72" t="str">
        <f>IF(JAN_26!B202="","",JAN_26!B202)</f>
        <v>inj</v>
      </c>
      <c r="C202" s="55">
        <f>IF(JAN_26!C202="","",JAN_26!C202)</f>
        <v>1500</v>
      </c>
      <c r="D202" s="55">
        <f>IF(FEB_26!A202="","",FEB_26!F202)</f>
        <v>0</v>
      </c>
      <c r="E202" s="61"/>
      <c r="F202" s="55">
        <f t="shared" si="33"/>
        <v>0</v>
      </c>
      <c r="G202" s="61"/>
      <c r="H202" s="61"/>
      <c r="I202" s="55">
        <f t="shared" si="34"/>
        <v>0</v>
      </c>
      <c r="J202" s="55" t="str">
        <f t="shared" si="35"/>
        <v/>
      </c>
      <c r="K202" s="55">
        <f t="shared" si="36"/>
        <v>0</v>
      </c>
      <c r="L202" s="55">
        <f t="shared" si="37"/>
        <v>0</v>
      </c>
      <c r="M202" s="67">
        <f>IF(A202="",0,(IF(ISNUMBER(JAN_26!G202),JAN_26!G202,0)+IF(ISNUMBER(FEB_26!G202),FEB_26!G202,0)+IF(ISNUMBER(MAR_26!G202),MAR_26!G202,0))/3)</f>
        <v>0</v>
      </c>
      <c r="N202" s="67">
        <f t="shared" si="38"/>
        <v>0</v>
      </c>
      <c r="O202" s="67">
        <f t="shared" si="39"/>
        <v>0</v>
      </c>
      <c r="P202" s="67">
        <f t="shared" si="40"/>
        <v>0</v>
      </c>
      <c r="Q202" s="68" t="str">
        <f t="shared" si="41"/>
        <v/>
      </c>
      <c r="R202" s="69" t="str">
        <f t="shared" si="42"/>
        <v>STOCKOUT</v>
      </c>
      <c r="S202" s="69" t="str">
        <f t="shared" si="43"/>
        <v>N/A</v>
      </c>
      <c r="T202" s="60"/>
    </row>
    <row r="203" spans="1:20" ht="16.5" customHeight="1" x14ac:dyDescent="0.35">
      <c r="A203" s="71" t="str">
        <f>IF(JAN_26!A203="","",JAN_26!A203)</f>
        <v>phenobartital 100mg</v>
      </c>
      <c r="B203" s="71" t="str">
        <f>IF(JAN_26!B203="","",JAN_26!B203)</f>
        <v>tablet</v>
      </c>
      <c r="C203" s="53">
        <f>IF(JAN_26!C203="","",JAN_26!C203)</f>
        <v>75</v>
      </c>
      <c r="D203" s="53">
        <f>IF(FEB_26!A203="","",FEB_26!F203)</f>
        <v>0</v>
      </c>
      <c r="E203" s="61"/>
      <c r="F203" s="53">
        <f t="shared" si="33"/>
        <v>0</v>
      </c>
      <c r="G203" s="61"/>
      <c r="H203" s="61"/>
      <c r="I203" s="53">
        <f t="shared" si="34"/>
        <v>0</v>
      </c>
      <c r="J203" s="53" t="str">
        <f t="shared" si="35"/>
        <v/>
      </c>
      <c r="K203" s="53">
        <f t="shared" si="36"/>
        <v>0</v>
      </c>
      <c r="L203" s="53">
        <f t="shared" si="37"/>
        <v>0</v>
      </c>
      <c r="M203" s="64">
        <f>IF(A203="",0,(IF(ISNUMBER(JAN_26!G203),JAN_26!G203,0)+IF(ISNUMBER(FEB_26!G203),FEB_26!G203,0)+IF(ISNUMBER(MAR_26!G203),MAR_26!G203,0))/3)</f>
        <v>0</v>
      </c>
      <c r="N203" s="64">
        <f t="shared" si="38"/>
        <v>0</v>
      </c>
      <c r="O203" s="64">
        <f t="shared" si="39"/>
        <v>0</v>
      </c>
      <c r="P203" s="64">
        <f t="shared" si="40"/>
        <v>0</v>
      </c>
      <c r="Q203" s="65" t="str">
        <f t="shared" si="41"/>
        <v/>
      </c>
      <c r="R203" s="66" t="str">
        <f t="shared" si="42"/>
        <v>STOCKOUT</v>
      </c>
      <c r="S203" s="66" t="str">
        <f t="shared" si="43"/>
        <v>N/A</v>
      </c>
      <c r="T203" s="60"/>
    </row>
    <row r="204" spans="1:20" ht="16.5" customHeight="1" x14ac:dyDescent="0.35">
      <c r="A204" s="72" t="str">
        <f>IF(JAN_26!A204="","",JAN_26!A204)</f>
        <v>Phosphalogel</v>
      </c>
      <c r="B204" s="72" t="str">
        <f>IF(JAN_26!B204="","",JAN_26!B204)</f>
        <v>sachet</v>
      </c>
      <c r="C204" s="55">
        <f>IF(JAN_26!C204="","",JAN_26!C204)</f>
        <v>200</v>
      </c>
      <c r="D204" s="55">
        <f>IF(FEB_26!A204="","",FEB_26!F204)</f>
        <v>0</v>
      </c>
      <c r="E204" s="61"/>
      <c r="F204" s="55">
        <f t="shared" si="33"/>
        <v>0</v>
      </c>
      <c r="G204" s="61"/>
      <c r="H204" s="61"/>
      <c r="I204" s="55">
        <f t="shared" si="34"/>
        <v>0</v>
      </c>
      <c r="J204" s="55" t="str">
        <f t="shared" si="35"/>
        <v/>
      </c>
      <c r="K204" s="55">
        <f t="shared" si="36"/>
        <v>0</v>
      </c>
      <c r="L204" s="55">
        <f t="shared" si="37"/>
        <v>0</v>
      </c>
      <c r="M204" s="67">
        <f>IF(A204="",0,(IF(ISNUMBER(JAN_26!G204),JAN_26!G204,0)+IF(ISNUMBER(FEB_26!G204),FEB_26!G204,0)+IF(ISNUMBER(MAR_26!G204),MAR_26!G204,0))/3)</f>
        <v>0</v>
      </c>
      <c r="N204" s="67">
        <f t="shared" si="38"/>
        <v>0</v>
      </c>
      <c r="O204" s="67">
        <f t="shared" si="39"/>
        <v>0</v>
      </c>
      <c r="P204" s="67">
        <f t="shared" si="40"/>
        <v>0</v>
      </c>
      <c r="Q204" s="68" t="str">
        <f t="shared" si="41"/>
        <v/>
      </c>
      <c r="R204" s="69" t="str">
        <f t="shared" si="42"/>
        <v>STOCKOUT</v>
      </c>
      <c r="S204" s="69" t="str">
        <f t="shared" si="43"/>
        <v>N/A</v>
      </c>
      <c r="T204" s="60"/>
    </row>
    <row r="205" spans="1:20" ht="16.5" customHeight="1" x14ac:dyDescent="0.35">
      <c r="A205" s="71" t="str">
        <f>IF(JAN_26!A205="","",JAN_26!A205)</f>
        <v>Piroxicam injection</v>
      </c>
      <c r="B205" s="71" t="str">
        <f>IF(JAN_26!B205="","",JAN_26!B205)</f>
        <v>box</v>
      </c>
      <c r="C205" s="53">
        <f>IF(JAN_26!C205="","",JAN_26!C205)</f>
        <v>500</v>
      </c>
      <c r="D205" s="53">
        <f>IF(FEB_26!A205="","",FEB_26!F205)</f>
        <v>0</v>
      </c>
      <c r="E205" s="61"/>
      <c r="F205" s="53">
        <f t="shared" si="33"/>
        <v>0</v>
      </c>
      <c r="G205" s="61"/>
      <c r="H205" s="61"/>
      <c r="I205" s="53">
        <f t="shared" si="34"/>
        <v>0</v>
      </c>
      <c r="J205" s="53" t="str">
        <f t="shared" si="35"/>
        <v/>
      </c>
      <c r="K205" s="53">
        <f t="shared" si="36"/>
        <v>0</v>
      </c>
      <c r="L205" s="53">
        <f t="shared" si="37"/>
        <v>0</v>
      </c>
      <c r="M205" s="64">
        <f>IF(A205="",0,(IF(ISNUMBER(JAN_26!G205),JAN_26!G205,0)+IF(ISNUMBER(FEB_26!G205),FEB_26!G205,0)+IF(ISNUMBER(MAR_26!G205),MAR_26!G205,0))/3)</f>
        <v>0</v>
      </c>
      <c r="N205" s="64">
        <f t="shared" si="38"/>
        <v>0</v>
      </c>
      <c r="O205" s="64">
        <f t="shared" si="39"/>
        <v>0</v>
      </c>
      <c r="P205" s="64">
        <f t="shared" si="40"/>
        <v>0</v>
      </c>
      <c r="Q205" s="65" t="str">
        <f t="shared" si="41"/>
        <v/>
      </c>
      <c r="R205" s="66" t="str">
        <f t="shared" si="42"/>
        <v>STOCKOUT</v>
      </c>
      <c r="S205" s="66" t="str">
        <f t="shared" si="43"/>
        <v>N/A</v>
      </c>
      <c r="T205" s="60"/>
    </row>
    <row r="206" spans="1:20" ht="16.5" customHeight="1" x14ac:dyDescent="0.35">
      <c r="A206" s="72" t="str">
        <f>IF(JAN_26!A206="","",JAN_26!A206)</f>
        <v>Piroxicam Tablets 20 mg</v>
      </c>
      <c r="B206" s="72" t="str">
        <f>IF(JAN_26!B206="","",JAN_26!B206)</f>
        <v>box</v>
      </c>
      <c r="C206" s="55">
        <f>IF(JAN_26!C206="","",JAN_26!C206)</f>
        <v>25</v>
      </c>
      <c r="D206" s="55">
        <f>IF(FEB_26!A206="","",FEB_26!F206)</f>
        <v>0</v>
      </c>
      <c r="E206" s="61"/>
      <c r="F206" s="55">
        <f t="shared" si="33"/>
        <v>0</v>
      </c>
      <c r="G206" s="61"/>
      <c r="H206" s="61"/>
      <c r="I206" s="55">
        <f t="shared" si="34"/>
        <v>0</v>
      </c>
      <c r="J206" s="55" t="str">
        <f t="shared" si="35"/>
        <v/>
      </c>
      <c r="K206" s="55">
        <f t="shared" si="36"/>
        <v>0</v>
      </c>
      <c r="L206" s="55">
        <f t="shared" si="37"/>
        <v>0</v>
      </c>
      <c r="M206" s="67">
        <f>IF(A206="",0,(IF(ISNUMBER(JAN_26!G206),JAN_26!G206,0)+IF(ISNUMBER(FEB_26!G206),FEB_26!G206,0)+IF(ISNUMBER(MAR_26!G206),MAR_26!G206,0))/3)</f>
        <v>0</v>
      </c>
      <c r="N206" s="67">
        <f t="shared" si="38"/>
        <v>0</v>
      </c>
      <c r="O206" s="67">
        <f t="shared" si="39"/>
        <v>0</v>
      </c>
      <c r="P206" s="67">
        <f t="shared" si="40"/>
        <v>0</v>
      </c>
      <c r="Q206" s="68" t="str">
        <f t="shared" si="41"/>
        <v/>
      </c>
      <c r="R206" s="69" t="str">
        <f t="shared" si="42"/>
        <v>STOCKOUT</v>
      </c>
      <c r="S206" s="69" t="str">
        <f t="shared" si="43"/>
        <v>N/A</v>
      </c>
      <c r="T206" s="60"/>
    </row>
    <row r="207" spans="1:20" ht="16.5" customHeight="1" x14ac:dyDescent="0.35">
      <c r="A207" s="71" t="str">
        <f>IF(JAN_26!A207="","",JAN_26!A207)</f>
        <v>plaster</v>
      </c>
      <c r="B207" s="71" t="str">
        <f>IF(JAN_26!B207="","",JAN_26!B207)</f>
        <v>item</v>
      </c>
      <c r="C207" s="53">
        <f>IF(JAN_26!C207="","",JAN_26!C207)</f>
        <v>2000</v>
      </c>
      <c r="D207" s="53">
        <f>IF(FEB_26!A207="","",FEB_26!F207)</f>
        <v>15</v>
      </c>
      <c r="E207" s="61"/>
      <c r="F207" s="53">
        <f t="shared" si="33"/>
        <v>15</v>
      </c>
      <c r="G207" s="61"/>
      <c r="H207" s="61"/>
      <c r="I207" s="53">
        <f t="shared" si="34"/>
        <v>0</v>
      </c>
      <c r="J207" s="53" t="str">
        <f t="shared" si="35"/>
        <v/>
      </c>
      <c r="K207" s="53">
        <f t="shared" si="36"/>
        <v>0</v>
      </c>
      <c r="L207" s="53">
        <f t="shared" si="37"/>
        <v>30000</v>
      </c>
      <c r="M207" s="64">
        <f>IF(A207="",0,(IF(ISNUMBER(JAN_26!G207),JAN_26!G207,0)+IF(ISNUMBER(FEB_26!G207),FEB_26!G207,0)+IF(ISNUMBER(MAR_26!G207),MAR_26!G207,0))/3)</f>
        <v>1.6666666666666667</v>
      </c>
      <c r="N207" s="64">
        <f t="shared" si="38"/>
        <v>0.83333333333333337</v>
      </c>
      <c r="O207" s="64">
        <f t="shared" si="39"/>
        <v>5</v>
      </c>
      <c r="P207" s="64">
        <f t="shared" si="40"/>
        <v>1.6666666666666667</v>
      </c>
      <c r="Q207" s="65">
        <f t="shared" si="41"/>
        <v>9</v>
      </c>
      <c r="R207" s="66" t="str">
        <f t="shared" si="42"/>
        <v>OVERSTOCK</v>
      </c>
      <c r="S207" s="66" t="str">
        <f t="shared" si="43"/>
        <v>N/A</v>
      </c>
      <c r="T207" s="60"/>
    </row>
    <row r="208" spans="1:20" ht="16.5" customHeight="1" x14ac:dyDescent="0.35">
      <c r="A208" s="72" t="str">
        <f>IF(JAN_26!A208="","",JAN_26!A208)</f>
        <v>polyglan(5-0)</v>
      </c>
      <c r="B208" s="72" t="str">
        <f>IF(JAN_26!B208="","",JAN_26!B208)</f>
        <v>item</v>
      </c>
      <c r="C208" s="55">
        <f>IF(JAN_26!C208="","",JAN_26!C208)</f>
        <v>2000</v>
      </c>
      <c r="D208" s="55">
        <f>IF(FEB_26!A208="","",FEB_26!F208)</f>
        <v>0</v>
      </c>
      <c r="E208" s="61"/>
      <c r="F208" s="55">
        <f t="shared" si="33"/>
        <v>0</v>
      </c>
      <c r="G208" s="61"/>
      <c r="H208" s="61"/>
      <c r="I208" s="55">
        <f t="shared" si="34"/>
        <v>0</v>
      </c>
      <c r="J208" s="55" t="str">
        <f t="shared" si="35"/>
        <v/>
      </c>
      <c r="K208" s="55">
        <f t="shared" si="36"/>
        <v>0</v>
      </c>
      <c r="L208" s="55">
        <f t="shared" si="37"/>
        <v>0</v>
      </c>
      <c r="M208" s="67">
        <f>IF(A208="",0,(IF(ISNUMBER(JAN_26!G208),JAN_26!G208,0)+IF(ISNUMBER(FEB_26!G208),FEB_26!G208,0)+IF(ISNUMBER(MAR_26!G208),MAR_26!G208,0))/3)</f>
        <v>0</v>
      </c>
      <c r="N208" s="67">
        <f t="shared" si="38"/>
        <v>0</v>
      </c>
      <c r="O208" s="67">
        <f t="shared" si="39"/>
        <v>0</v>
      </c>
      <c r="P208" s="67">
        <f t="shared" si="40"/>
        <v>0</v>
      </c>
      <c r="Q208" s="68" t="str">
        <f t="shared" si="41"/>
        <v/>
      </c>
      <c r="R208" s="69" t="str">
        <f t="shared" si="42"/>
        <v>STOCKOUT</v>
      </c>
      <c r="S208" s="69" t="str">
        <f t="shared" si="43"/>
        <v>N/A</v>
      </c>
      <c r="T208" s="60"/>
    </row>
    <row r="209" spans="1:20" ht="16.5" customHeight="1" x14ac:dyDescent="0.35">
      <c r="A209" s="71" t="str">
        <f>IF(JAN_26!A209="","",JAN_26!A209)</f>
        <v>Polygynax ovule</v>
      </c>
      <c r="B209" s="71" t="str">
        <f>IF(JAN_26!B209="","",JAN_26!B209)</f>
        <v>packet</v>
      </c>
      <c r="C209" s="53">
        <f>IF(JAN_26!C209="","",JAN_26!C209)</f>
        <v>4500</v>
      </c>
      <c r="D209" s="53">
        <f>IF(FEB_26!A209="","",FEB_26!F209)</f>
        <v>0</v>
      </c>
      <c r="E209" s="61"/>
      <c r="F209" s="53">
        <f t="shared" si="33"/>
        <v>0</v>
      </c>
      <c r="G209" s="61"/>
      <c r="H209" s="61"/>
      <c r="I209" s="53">
        <f t="shared" si="34"/>
        <v>0</v>
      </c>
      <c r="J209" s="53" t="str">
        <f t="shared" si="35"/>
        <v/>
      </c>
      <c r="K209" s="53">
        <f t="shared" si="36"/>
        <v>0</v>
      </c>
      <c r="L209" s="53">
        <f t="shared" si="37"/>
        <v>0</v>
      </c>
      <c r="M209" s="64">
        <f>IF(A209="",0,(IF(ISNUMBER(JAN_26!G209),JAN_26!G209,0)+IF(ISNUMBER(FEB_26!G209),FEB_26!G209,0)+IF(ISNUMBER(MAR_26!G209),MAR_26!G209,0))/3)</f>
        <v>0</v>
      </c>
      <c r="N209" s="64">
        <f t="shared" si="38"/>
        <v>0</v>
      </c>
      <c r="O209" s="64">
        <f t="shared" si="39"/>
        <v>0</v>
      </c>
      <c r="P209" s="64">
        <f t="shared" si="40"/>
        <v>0</v>
      </c>
      <c r="Q209" s="65" t="str">
        <f t="shared" si="41"/>
        <v/>
      </c>
      <c r="R209" s="66" t="str">
        <f t="shared" si="42"/>
        <v>STOCKOUT</v>
      </c>
      <c r="S209" s="66" t="str">
        <f t="shared" si="43"/>
        <v>N/A</v>
      </c>
      <c r="T209" s="60"/>
    </row>
    <row r="210" spans="1:20" ht="16.5" customHeight="1" x14ac:dyDescent="0.35">
      <c r="A210" s="72" t="str">
        <f>IF(JAN_26!A210="","",JAN_26!A210)</f>
        <v>postino</v>
      </c>
      <c r="B210" s="72" t="str">
        <f>IF(JAN_26!B210="","",JAN_26!B210)</f>
        <v>table</v>
      </c>
      <c r="C210" s="55">
        <f>IF(JAN_26!C210="","",JAN_26!C210)</f>
        <v>500</v>
      </c>
      <c r="D210" s="55">
        <f>IF(FEB_26!A210="","",FEB_26!F210)</f>
        <v>0</v>
      </c>
      <c r="E210" s="61"/>
      <c r="F210" s="55">
        <f t="shared" si="33"/>
        <v>0</v>
      </c>
      <c r="G210" s="61"/>
      <c r="H210" s="61"/>
      <c r="I210" s="55">
        <f t="shared" si="34"/>
        <v>0</v>
      </c>
      <c r="J210" s="55" t="str">
        <f t="shared" si="35"/>
        <v/>
      </c>
      <c r="K210" s="55">
        <f t="shared" si="36"/>
        <v>0</v>
      </c>
      <c r="L210" s="55">
        <f t="shared" si="37"/>
        <v>0</v>
      </c>
      <c r="M210" s="67">
        <f>IF(A210="",0,(IF(ISNUMBER(JAN_26!G210),JAN_26!G210,0)+IF(ISNUMBER(FEB_26!G210),FEB_26!G210,0)+IF(ISNUMBER(MAR_26!G210),MAR_26!G210,0))/3)</f>
        <v>0</v>
      </c>
      <c r="N210" s="67">
        <f t="shared" si="38"/>
        <v>0</v>
      </c>
      <c r="O210" s="67">
        <f t="shared" si="39"/>
        <v>0</v>
      </c>
      <c r="P210" s="67">
        <f t="shared" si="40"/>
        <v>0</v>
      </c>
      <c r="Q210" s="68" t="str">
        <f t="shared" si="41"/>
        <v/>
      </c>
      <c r="R210" s="69" t="str">
        <f t="shared" si="42"/>
        <v>STOCKOUT</v>
      </c>
      <c r="S210" s="69" t="str">
        <f t="shared" si="43"/>
        <v>N/A</v>
      </c>
      <c r="T210" s="60"/>
    </row>
    <row r="211" spans="1:20" ht="16.5" customHeight="1" x14ac:dyDescent="0.35">
      <c r="A211" s="71" t="str">
        <f>IF(JAN_26!A211="","",JAN_26!A211)</f>
        <v>Pottassium chloride inj</v>
      </c>
      <c r="B211" s="71" t="str">
        <f>IF(JAN_26!B211="","",JAN_26!B211)</f>
        <v>amp</v>
      </c>
      <c r="C211" s="53">
        <f>IF(JAN_26!C211="","",JAN_26!C211)</f>
        <v>1000</v>
      </c>
      <c r="D211" s="53">
        <f>IF(FEB_26!A211="","",FEB_26!F211)</f>
        <v>0</v>
      </c>
      <c r="E211" s="61"/>
      <c r="F211" s="53">
        <f t="shared" si="33"/>
        <v>0</v>
      </c>
      <c r="G211" s="61"/>
      <c r="H211" s="61"/>
      <c r="I211" s="53">
        <f t="shared" si="34"/>
        <v>0</v>
      </c>
      <c r="J211" s="53" t="str">
        <f t="shared" si="35"/>
        <v/>
      </c>
      <c r="K211" s="53">
        <f t="shared" si="36"/>
        <v>0</v>
      </c>
      <c r="L211" s="53">
        <f t="shared" si="37"/>
        <v>0</v>
      </c>
      <c r="M211" s="64">
        <f>IF(A211="",0,(IF(ISNUMBER(JAN_26!G211),JAN_26!G211,0)+IF(ISNUMBER(FEB_26!G211),FEB_26!G211,0)+IF(ISNUMBER(MAR_26!G211),MAR_26!G211,0))/3)</f>
        <v>0</v>
      </c>
      <c r="N211" s="64">
        <f t="shared" si="38"/>
        <v>0</v>
      </c>
      <c r="O211" s="64">
        <f t="shared" si="39"/>
        <v>0</v>
      </c>
      <c r="P211" s="64">
        <f t="shared" si="40"/>
        <v>0</v>
      </c>
      <c r="Q211" s="65" t="str">
        <f t="shared" si="41"/>
        <v/>
      </c>
      <c r="R211" s="66" t="str">
        <f t="shared" si="42"/>
        <v>STOCKOUT</v>
      </c>
      <c r="S211" s="66" t="str">
        <f t="shared" si="43"/>
        <v>N/A</v>
      </c>
      <c r="T211" s="60"/>
    </row>
    <row r="212" spans="1:20" ht="16.5" customHeight="1" x14ac:dyDescent="0.35">
      <c r="A212" s="72" t="str">
        <f>IF(JAN_26!A212="","",JAN_26!A212)</f>
        <v>Prednisolone tabs</v>
      </c>
      <c r="B212" s="72" t="str">
        <f>IF(JAN_26!B212="","",JAN_26!B212)</f>
        <v>tablet</v>
      </c>
      <c r="C212" s="55">
        <f>IF(JAN_26!C212="","",JAN_26!C212)</f>
        <v>20</v>
      </c>
      <c r="D212" s="55">
        <f>IF(FEB_26!A212="","",FEB_26!F212)</f>
        <v>140</v>
      </c>
      <c r="E212" s="61"/>
      <c r="F212" s="55">
        <f t="shared" si="33"/>
        <v>140</v>
      </c>
      <c r="G212" s="61"/>
      <c r="H212" s="61"/>
      <c r="I212" s="55">
        <f t="shared" si="34"/>
        <v>0</v>
      </c>
      <c r="J212" s="55" t="str">
        <f t="shared" si="35"/>
        <v/>
      </c>
      <c r="K212" s="55">
        <f t="shared" si="36"/>
        <v>0</v>
      </c>
      <c r="L212" s="55">
        <f t="shared" si="37"/>
        <v>2800</v>
      </c>
      <c r="M212" s="67">
        <f>IF(A212="",0,(IF(ISNUMBER(JAN_26!G212),JAN_26!G212,0)+IF(ISNUMBER(FEB_26!G212),FEB_26!G212,0)+IF(ISNUMBER(MAR_26!G212),MAR_26!G212,0))/3)</f>
        <v>6.666666666666667</v>
      </c>
      <c r="N212" s="67">
        <f t="shared" si="38"/>
        <v>3.3333333333333335</v>
      </c>
      <c r="O212" s="67">
        <f t="shared" si="39"/>
        <v>20</v>
      </c>
      <c r="P212" s="67">
        <f t="shared" si="40"/>
        <v>6.666666666666667</v>
      </c>
      <c r="Q212" s="68">
        <f t="shared" si="41"/>
        <v>21</v>
      </c>
      <c r="R212" s="69" t="str">
        <f t="shared" si="42"/>
        <v>OVERSTOCK</v>
      </c>
      <c r="S212" s="69" t="str">
        <f t="shared" si="43"/>
        <v>N/A</v>
      </c>
      <c r="T212" s="60"/>
    </row>
    <row r="213" spans="1:20" ht="16.5" customHeight="1" x14ac:dyDescent="0.35">
      <c r="A213" s="71" t="str">
        <f>IF(JAN_26!A213="","",JAN_26!A213)</f>
        <v>Propanolol</v>
      </c>
      <c r="B213" s="71" t="str">
        <f>IF(JAN_26!B213="","",JAN_26!B213)</f>
        <v>tablet</v>
      </c>
      <c r="C213" s="53" t="str">
        <f>IF(JAN_26!C213="","",JAN_26!C213)</f>
        <v/>
      </c>
      <c r="D213" s="53">
        <f>IF(FEB_26!A213="","",FEB_26!F213)</f>
        <v>0</v>
      </c>
      <c r="E213" s="61"/>
      <c r="F213" s="53">
        <f t="shared" si="33"/>
        <v>0</v>
      </c>
      <c r="G213" s="61"/>
      <c r="H213" s="61"/>
      <c r="I213" s="53">
        <f t="shared" si="34"/>
        <v>0</v>
      </c>
      <c r="J213" s="53" t="str">
        <f t="shared" si="35"/>
        <v/>
      </c>
      <c r="K213" s="53">
        <f t="shared" si="36"/>
        <v>0</v>
      </c>
      <c r="L213" s="53">
        <f t="shared" si="37"/>
        <v>0</v>
      </c>
      <c r="M213" s="64">
        <f>IF(A213="",0,(IF(ISNUMBER(JAN_26!G213),JAN_26!G213,0)+IF(ISNUMBER(FEB_26!G213),FEB_26!G213,0)+IF(ISNUMBER(MAR_26!G213),MAR_26!G213,0))/3)</f>
        <v>0</v>
      </c>
      <c r="N213" s="64">
        <f t="shared" si="38"/>
        <v>0</v>
      </c>
      <c r="O213" s="64">
        <f t="shared" si="39"/>
        <v>0</v>
      </c>
      <c r="P213" s="64">
        <f t="shared" si="40"/>
        <v>0</v>
      </c>
      <c r="Q213" s="65" t="str">
        <f t="shared" si="41"/>
        <v/>
      </c>
      <c r="R213" s="66" t="str">
        <f t="shared" si="42"/>
        <v>STOCKOUT</v>
      </c>
      <c r="S213" s="66" t="str">
        <f t="shared" si="43"/>
        <v>N/A</v>
      </c>
      <c r="T213" s="60"/>
    </row>
    <row r="214" spans="1:20" ht="16.5" customHeight="1" x14ac:dyDescent="0.35">
      <c r="A214" s="72" t="str">
        <f>IF(JAN_26!A214="","",JAN_26!A214)</f>
        <v>Quinine injection</v>
      </c>
      <c r="B214" s="72" t="str">
        <f>IF(JAN_26!B214="","",JAN_26!B214)</f>
        <v>amp</v>
      </c>
      <c r="C214" s="55">
        <f>IF(JAN_26!C214="","",JAN_26!C214)</f>
        <v>300</v>
      </c>
      <c r="D214" s="55">
        <f>IF(FEB_26!A214="","",FEB_26!F214)</f>
        <v>100</v>
      </c>
      <c r="E214" s="61"/>
      <c r="F214" s="55">
        <f t="shared" si="33"/>
        <v>100</v>
      </c>
      <c r="G214" s="61"/>
      <c r="H214" s="61"/>
      <c r="I214" s="55">
        <f t="shared" si="34"/>
        <v>0</v>
      </c>
      <c r="J214" s="55" t="str">
        <f t="shared" si="35"/>
        <v/>
      </c>
      <c r="K214" s="55">
        <f t="shared" si="36"/>
        <v>0</v>
      </c>
      <c r="L214" s="55">
        <f t="shared" si="37"/>
        <v>30000</v>
      </c>
      <c r="M214" s="67">
        <f>IF(A214="",0,(IF(ISNUMBER(JAN_26!G214),JAN_26!G214,0)+IF(ISNUMBER(FEB_26!G214),FEB_26!G214,0)+IF(ISNUMBER(MAR_26!G214),MAR_26!G214,0))/3)</f>
        <v>0</v>
      </c>
      <c r="N214" s="67">
        <f t="shared" si="38"/>
        <v>0</v>
      </c>
      <c r="O214" s="67">
        <f t="shared" si="39"/>
        <v>0</v>
      </c>
      <c r="P214" s="67">
        <f t="shared" si="40"/>
        <v>0</v>
      </c>
      <c r="Q214" s="68" t="str">
        <f t="shared" si="41"/>
        <v/>
      </c>
      <c r="R214" s="69" t="str">
        <f t="shared" si="42"/>
        <v>OVERSTOCK</v>
      </c>
      <c r="S214" s="69" t="str">
        <f t="shared" si="43"/>
        <v>N/A</v>
      </c>
      <c r="T214" s="60"/>
    </row>
    <row r="215" spans="1:20" ht="16.5" customHeight="1" x14ac:dyDescent="0.35">
      <c r="A215" s="71" t="str">
        <f>IF(JAN_26!A215="","",JAN_26!A215)</f>
        <v>Quinine tablets</v>
      </c>
      <c r="B215" s="71" t="str">
        <f>IF(JAN_26!B215="","",JAN_26!B215)</f>
        <v>tablet</v>
      </c>
      <c r="C215" s="53" t="str">
        <f>IF(JAN_26!C215="","",JAN_26!C215)</f>
        <v/>
      </c>
      <c r="D215" s="53">
        <f>IF(FEB_26!A215="","",FEB_26!F215)</f>
        <v>0</v>
      </c>
      <c r="E215" s="61"/>
      <c r="F215" s="53">
        <f t="shared" si="33"/>
        <v>0</v>
      </c>
      <c r="G215" s="61"/>
      <c r="H215" s="61"/>
      <c r="I215" s="53">
        <f t="shared" si="34"/>
        <v>0</v>
      </c>
      <c r="J215" s="53" t="str">
        <f t="shared" si="35"/>
        <v/>
      </c>
      <c r="K215" s="53">
        <f t="shared" si="36"/>
        <v>0</v>
      </c>
      <c r="L215" s="53">
        <f t="shared" si="37"/>
        <v>0</v>
      </c>
      <c r="M215" s="64">
        <f>IF(A215="",0,(IF(ISNUMBER(JAN_26!G215),JAN_26!G215,0)+IF(ISNUMBER(FEB_26!G215),FEB_26!G215,0)+IF(ISNUMBER(MAR_26!G215),MAR_26!G215,0))/3)</f>
        <v>0</v>
      </c>
      <c r="N215" s="64">
        <f t="shared" si="38"/>
        <v>0</v>
      </c>
      <c r="O215" s="64">
        <f t="shared" si="39"/>
        <v>0</v>
      </c>
      <c r="P215" s="64">
        <f t="shared" si="40"/>
        <v>0</v>
      </c>
      <c r="Q215" s="65" t="str">
        <f t="shared" si="41"/>
        <v/>
      </c>
      <c r="R215" s="66" t="str">
        <f t="shared" si="42"/>
        <v>STOCKOUT</v>
      </c>
      <c r="S215" s="66" t="str">
        <f t="shared" si="43"/>
        <v>N/A</v>
      </c>
      <c r="T215" s="60"/>
    </row>
    <row r="216" spans="1:20" ht="16.5" customHeight="1" x14ac:dyDescent="0.35">
      <c r="A216" s="72" t="str">
        <f>IF(JAN_26!A216="","",JAN_26!A216)</f>
        <v>Ranitidine 25mg/ml inj</v>
      </c>
      <c r="B216" s="72" t="str">
        <f>IF(JAN_26!B216="","",JAN_26!B216)</f>
        <v>inj</v>
      </c>
      <c r="C216" s="55">
        <f>IF(JAN_26!C216="","",JAN_26!C216)</f>
        <v>200</v>
      </c>
      <c r="D216" s="55">
        <f>IF(FEB_26!A216="","",FEB_26!F216)</f>
        <v>150</v>
      </c>
      <c r="E216" s="61"/>
      <c r="F216" s="55">
        <f t="shared" si="33"/>
        <v>150</v>
      </c>
      <c r="G216" s="61"/>
      <c r="H216" s="61"/>
      <c r="I216" s="55">
        <f t="shared" si="34"/>
        <v>0</v>
      </c>
      <c r="J216" s="55" t="str">
        <f t="shared" si="35"/>
        <v/>
      </c>
      <c r="K216" s="55">
        <f t="shared" si="36"/>
        <v>0</v>
      </c>
      <c r="L216" s="55">
        <f t="shared" si="37"/>
        <v>30000</v>
      </c>
      <c r="M216" s="67">
        <f>IF(A216="",0,(IF(ISNUMBER(JAN_26!G216),JAN_26!G216,0)+IF(ISNUMBER(FEB_26!G216),FEB_26!G216,0)+IF(ISNUMBER(MAR_26!G216),MAR_26!G216,0))/3)</f>
        <v>0</v>
      </c>
      <c r="N216" s="67">
        <f t="shared" si="38"/>
        <v>0</v>
      </c>
      <c r="O216" s="67">
        <f t="shared" si="39"/>
        <v>0</v>
      </c>
      <c r="P216" s="67">
        <f t="shared" si="40"/>
        <v>0</v>
      </c>
      <c r="Q216" s="68" t="str">
        <f t="shared" si="41"/>
        <v/>
      </c>
      <c r="R216" s="69" t="str">
        <f t="shared" si="42"/>
        <v>OVERSTOCK</v>
      </c>
      <c r="S216" s="69" t="str">
        <f t="shared" si="43"/>
        <v>N/A</v>
      </c>
      <c r="T216" s="60"/>
    </row>
    <row r="217" spans="1:20" ht="16.5" customHeight="1" x14ac:dyDescent="0.35">
      <c r="A217" s="71" t="str">
        <f>IF(JAN_26!A217="","",JAN_26!A217)</f>
        <v>RDT</v>
      </c>
      <c r="B217" s="71" t="str">
        <f>IF(JAN_26!B217="","",JAN_26!B217)</f>
        <v>item</v>
      </c>
      <c r="C217" s="53">
        <f>IF(JAN_26!C217="","",JAN_26!C217)</f>
        <v>500</v>
      </c>
      <c r="D217" s="53">
        <f>IF(FEB_26!A217="","",FEB_26!F217)</f>
        <v>0</v>
      </c>
      <c r="E217" s="61"/>
      <c r="F217" s="53">
        <f t="shared" si="33"/>
        <v>0</v>
      </c>
      <c r="G217" s="61"/>
      <c r="H217" s="61"/>
      <c r="I217" s="53">
        <f t="shared" si="34"/>
        <v>0</v>
      </c>
      <c r="J217" s="53" t="str">
        <f t="shared" si="35"/>
        <v/>
      </c>
      <c r="K217" s="53">
        <f t="shared" si="36"/>
        <v>0</v>
      </c>
      <c r="L217" s="53">
        <f t="shared" si="37"/>
        <v>0</v>
      </c>
      <c r="M217" s="64">
        <f>IF(A217="",0,(IF(ISNUMBER(JAN_26!G217),JAN_26!G217,0)+IF(ISNUMBER(FEB_26!G217),FEB_26!G217,0)+IF(ISNUMBER(MAR_26!G217),MAR_26!G217,0))/3)</f>
        <v>0</v>
      </c>
      <c r="N217" s="64">
        <f t="shared" si="38"/>
        <v>0</v>
      </c>
      <c r="O217" s="64">
        <f t="shared" si="39"/>
        <v>0</v>
      </c>
      <c r="P217" s="64">
        <f t="shared" si="40"/>
        <v>0</v>
      </c>
      <c r="Q217" s="65" t="str">
        <f t="shared" si="41"/>
        <v/>
      </c>
      <c r="R217" s="66" t="str">
        <f t="shared" si="42"/>
        <v>STOCKOUT</v>
      </c>
      <c r="S217" s="66" t="str">
        <f t="shared" si="43"/>
        <v>N/A</v>
      </c>
      <c r="T217" s="60"/>
    </row>
    <row r="218" spans="1:20" ht="16.5" customHeight="1" x14ac:dyDescent="0.35">
      <c r="A218" s="72" t="str">
        <f>IF(JAN_26!A218="","",JAN_26!A218)</f>
        <v>Reneve plus caps</v>
      </c>
      <c r="B218" s="72" t="str">
        <f>IF(JAN_26!B218="","",JAN_26!B218)</f>
        <v>tab</v>
      </c>
      <c r="C218" s="55">
        <f>IF(JAN_26!C218="","",JAN_26!C218)</f>
        <v>230</v>
      </c>
      <c r="D218" s="55">
        <f>IF(FEB_26!A218="","",FEB_26!F218)</f>
        <v>0</v>
      </c>
      <c r="E218" s="61"/>
      <c r="F218" s="55">
        <f t="shared" si="33"/>
        <v>0</v>
      </c>
      <c r="G218" s="61"/>
      <c r="H218" s="61"/>
      <c r="I218" s="55">
        <f t="shared" si="34"/>
        <v>0</v>
      </c>
      <c r="J218" s="55" t="str">
        <f t="shared" si="35"/>
        <v/>
      </c>
      <c r="K218" s="55">
        <f t="shared" si="36"/>
        <v>0</v>
      </c>
      <c r="L218" s="55">
        <f t="shared" si="37"/>
        <v>0</v>
      </c>
      <c r="M218" s="67">
        <f>IF(A218="",0,(IF(ISNUMBER(JAN_26!G218),JAN_26!G218,0)+IF(ISNUMBER(FEB_26!G218),FEB_26!G218,0)+IF(ISNUMBER(MAR_26!G218),MAR_26!G218,0))/3)</f>
        <v>0</v>
      </c>
      <c r="N218" s="67">
        <f t="shared" si="38"/>
        <v>0</v>
      </c>
      <c r="O218" s="67">
        <f t="shared" si="39"/>
        <v>0</v>
      </c>
      <c r="P218" s="67">
        <f t="shared" si="40"/>
        <v>0</v>
      </c>
      <c r="Q218" s="68" t="str">
        <f t="shared" si="41"/>
        <v/>
      </c>
      <c r="R218" s="69" t="str">
        <f t="shared" si="42"/>
        <v>STOCKOUT</v>
      </c>
      <c r="S218" s="69" t="str">
        <f t="shared" si="43"/>
        <v>N/A</v>
      </c>
      <c r="T218" s="60"/>
    </row>
    <row r="219" spans="1:20" ht="16.5" customHeight="1" x14ac:dyDescent="0.35">
      <c r="A219" s="71" t="str">
        <f>IF(JAN_26!A219="","",JAN_26!A219)</f>
        <v>RINGER LACTATE 500CC</v>
      </c>
      <c r="B219" s="71" t="str">
        <f>IF(JAN_26!B219="","",JAN_26!B219)</f>
        <v>Item</v>
      </c>
      <c r="C219" s="53">
        <f>IF(JAN_26!C219="","",JAN_26!C219)</f>
        <v>1000</v>
      </c>
      <c r="D219" s="53">
        <f>IF(FEB_26!A219="","",FEB_26!F219)</f>
        <v>0</v>
      </c>
      <c r="E219" s="61"/>
      <c r="F219" s="53">
        <f t="shared" si="33"/>
        <v>0</v>
      </c>
      <c r="G219" s="61"/>
      <c r="H219" s="61"/>
      <c r="I219" s="53">
        <f t="shared" si="34"/>
        <v>0</v>
      </c>
      <c r="J219" s="53" t="str">
        <f t="shared" si="35"/>
        <v/>
      </c>
      <c r="K219" s="53">
        <f t="shared" si="36"/>
        <v>0</v>
      </c>
      <c r="L219" s="53">
        <f t="shared" si="37"/>
        <v>0</v>
      </c>
      <c r="M219" s="64">
        <f>IF(A219="",0,(IF(ISNUMBER(JAN_26!G219),JAN_26!G219,0)+IF(ISNUMBER(FEB_26!G219),FEB_26!G219,0)+IF(ISNUMBER(MAR_26!G219),MAR_26!G219,0))/3)</f>
        <v>0</v>
      </c>
      <c r="N219" s="64">
        <f t="shared" si="38"/>
        <v>0</v>
      </c>
      <c r="O219" s="64">
        <f t="shared" si="39"/>
        <v>0</v>
      </c>
      <c r="P219" s="64">
        <f t="shared" si="40"/>
        <v>0</v>
      </c>
      <c r="Q219" s="65" t="str">
        <f t="shared" si="41"/>
        <v/>
      </c>
      <c r="R219" s="66" t="str">
        <f t="shared" si="42"/>
        <v>STOCKOUT</v>
      </c>
      <c r="S219" s="66" t="str">
        <f t="shared" si="43"/>
        <v>N/A</v>
      </c>
      <c r="T219" s="60"/>
    </row>
    <row r="220" spans="1:20" ht="16.5" customHeight="1" x14ac:dyDescent="0.35">
      <c r="A220" s="72" t="str">
        <f>IF(JAN_26!A220="","",JAN_26!A220)</f>
        <v>Sabutamol Injection</v>
      </c>
      <c r="B220" s="72" t="str">
        <f>IF(JAN_26!B220="","",JAN_26!B220)</f>
        <v>amp</v>
      </c>
      <c r="C220" s="55">
        <f>IF(JAN_26!C220="","",JAN_26!C220)</f>
        <v>500</v>
      </c>
      <c r="D220" s="55">
        <f>IF(FEB_26!A220="","",FEB_26!F220)</f>
        <v>0</v>
      </c>
      <c r="E220" s="61"/>
      <c r="F220" s="55">
        <f t="shared" si="33"/>
        <v>0</v>
      </c>
      <c r="G220" s="61"/>
      <c r="H220" s="61"/>
      <c r="I220" s="55">
        <f t="shared" si="34"/>
        <v>0</v>
      </c>
      <c r="J220" s="55" t="str">
        <f t="shared" si="35"/>
        <v/>
      </c>
      <c r="K220" s="55">
        <f t="shared" si="36"/>
        <v>0</v>
      </c>
      <c r="L220" s="55">
        <f t="shared" si="37"/>
        <v>0</v>
      </c>
      <c r="M220" s="67">
        <f>IF(A220="",0,(IF(ISNUMBER(JAN_26!G220),JAN_26!G220,0)+IF(ISNUMBER(FEB_26!G220),FEB_26!G220,0)+IF(ISNUMBER(MAR_26!G220),MAR_26!G220,0))/3)</f>
        <v>0</v>
      </c>
      <c r="N220" s="67">
        <f t="shared" si="38"/>
        <v>0</v>
      </c>
      <c r="O220" s="67">
        <f t="shared" si="39"/>
        <v>0</v>
      </c>
      <c r="P220" s="67">
        <f t="shared" si="40"/>
        <v>0</v>
      </c>
      <c r="Q220" s="68" t="str">
        <f t="shared" si="41"/>
        <v/>
      </c>
      <c r="R220" s="69" t="str">
        <f t="shared" si="42"/>
        <v>STOCKOUT</v>
      </c>
      <c r="S220" s="69" t="str">
        <f t="shared" si="43"/>
        <v>N/A</v>
      </c>
      <c r="T220" s="60"/>
    </row>
    <row r="221" spans="1:20" ht="16.5" customHeight="1" x14ac:dyDescent="0.35">
      <c r="A221" s="71" t="str">
        <f>IF(JAN_26!A221="","",JAN_26!A221)</f>
        <v>salbutamol tab</v>
      </c>
      <c r="B221" s="71" t="str">
        <f>IF(JAN_26!B221="","",JAN_26!B221)</f>
        <v>tablet</v>
      </c>
      <c r="C221" s="53">
        <f>IF(JAN_26!C221="","",JAN_26!C221)</f>
        <v>50</v>
      </c>
      <c r="D221" s="53">
        <f>IF(FEB_26!A221="","",FEB_26!F221)</f>
        <v>0</v>
      </c>
      <c r="E221" s="61"/>
      <c r="F221" s="53">
        <f t="shared" si="33"/>
        <v>0</v>
      </c>
      <c r="G221" s="61"/>
      <c r="H221" s="61"/>
      <c r="I221" s="53">
        <f t="shared" si="34"/>
        <v>0</v>
      </c>
      <c r="J221" s="53" t="str">
        <f t="shared" si="35"/>
        <v/>
      </c>
      <c r="K221" s="53">
        <f t="shared" si="36"/>
        <v>0</v>
      </c>
      <c r="L221" s="53">
        <f t="shared" si="37"/>
        <v>0</v>
      </c>
      <c r="M221" s="64">
        <f>IF(A221="",0,(IF(ISNUMBER(JAN_26!G221),JAN_26!G221,0)+IF(ISNUMBER(FEB_26!G221),FEB_26!G221,0)+IF(ISNUMBER(MAR_26!G221),MAR_26!G221,0))/3)</f>
        <v>0</v>
      </c>
      <c r="N221" s="64">
        <f t="shared" si="38"/>
        <v>0</v>
      </c>
      <c r="O221" s="64">
        <f t="shared" si="39"/>
        <v>0</v>
      </c>
      <c r="P221" s="64">
        <f t="shared" si="40"/>
        <v>0</v>
      </c>
      <c r="Q221" s="65" t="str">
        <f t="shared" si="41"/>
        <v/>
      </c>
      <c r="R221" s="66" t="str">
        <f t="shared" si="42"/>
        <v>STOCKOUT</v>
      </c>
      <c r="S221" s="66" t="str">
        <f t="shared" si="43"/>
        <v>N/A</v>
      </c>
      <c r="T221" s="60"/>
    </row>
    <row r="222" spans="1:20" ht="16.5" customHeight="1" x14ac:dyDescent="0.35">
      <c r="A222" s="72" t="str">
        <f>IF(JAN_26!A222="","",JAN_26!A222)</f>
        <v>Spasfon Injetion</v>
      </c>
      <c r="B222" s="72" t="str">
        <f>IF(JAN_26!B222="","",JAN_26!B222)</f>
        <v>amp</v>
      </c>
      <c r="C222" s="55">
        <f>IF(JAN_26!C222="","",JAN_26!C222)</f>
        <v>500</v>
      </c>
      <c r="D222" s="55">
        <f>IF(FEB_26!A222="","",FEB_26!F222)</f>
        <v>0</v>
      </c>
      <c r="E222" s="61"/>
      <c r="F222" s="55">
        <f t="shared" si="33"/>
        <v>0</v>
      </c>
      <c r="G222" s="61"/>
      <c r="H222" s="61"/>
      <c r="I222" s="55">
        <f t="shared" si="34"/>
        <v>0</v>
      </c>
      <c r="J222" s="55" t="str">
        <f t="shared" si="35"/>
        <v/>
      </c>
      <c r="K222" s="55">
        <f t="shared" si="36"/>
        <v>6</v>
      </c>
      <c r="L222" s="55">
        <f t="shared" si="37"/>
        <v>0</v>
      </c>
      <c r="M222" s="67">
        <f>IF(A222="",0,(IF(ISNUMBER(JAN_26!G222),JAN_26!G222,0)+IF(ISNUMBER(FEB_26!G222),FEB_26!G222,0)+IF(ISNUMBER(MAR_26!G222),MAR_26!G222,0))/3)</f>
        <v>2</v>
      </c>
      <c r="N222" s="67">
        <f t="shared" si="38"/>
        <v>1</v>
      </c>
      <c r="O222" s="67">
        <f t="shared" si="39"/>
        <v>6</v>
      </c>
      <c r="P222" s="67">
        <f t="shared" si="40"/>
        <v>2</v>
      </c>
      <c r="Q222" s="68" t="str">
        <f t="shared" si="41"/>
        <v/>
      </c>
      <c r="R222" s="69" t="str">
        <f t="shared" si="42"/>
        <v>STOCKOUT</v>
      </c>
      <c r="S222" s="69" t="str">
        <f t="shared" si="43"/>
        <v>N/A</v>
      </c>
      <c r="T222" s="60"/>
    </row>
    <row r="223" spans="1:20" ht="16.5" customHeight="1" x14ac:dyDescent="0.35">
      <c r="A223" s="71" t="str">
        <f>IF(JAN_26!A223="","",JAN_26!A223)</f>
        <v>spasfon suppo</v>
      </c>
      <c r="B223" s="71" t="str">
        <f>IF(JAN_26!B223="","",JAN_26!B223)</f>
        <v>suppo</v>
      </c>
      <c r="C223" s="53">
        <f>IF(JAN_26!C223="","",JAN_26!C223)</f>
        <v>250</v>
      </c>
      <c r="D223" s="53">
        <f>IF(FEB_26!A223="","",FEB_26!F223)</f>
        <v>0</v>
      </c>
      <c r="E223" s="61"/>
      <c r="F223" s="53">
        <f t="shared" si="33"/>
        <v>0</v>
      </c>
      <c r="G223" s="61"/>
      <c r="H223" s="61"/>
      <c r="I223" s="53">
        <f t="shared" si="34"/>
        <v>0</v>
      </c>
      <c r="J223" s="53" t="str">
        <f t="shared" si="35"/>
        <v/>
      </c>
      <c r="K223" s="53">
        <f t="shared" si="36"/>
        <v>0</v>
      </c>
      <c r="L223" s="53">
        <f t="shared" si="37"/>
        <v>0</v>
      </c>
      <c r="M223" s="64">
        <f>IF(A223="",0,(IF(ISNUMBER(JAN_26!G223),JAN_26!G223,0)+IF(ISNUMBER(FEB_26!G223),FEB_26!G223,0)+IF(ISNUMBER(MAR_26!G223),MAR_26!G223,0))/3)</f>
        <v>0</v>
      </c>
      <c r="N223" s="64">
        <f t="shared" si="38"/>
        <v>0</v>
      </c>
      <c r="O223" s="64">
        <f t="shared" si="39"/>
        <v>0</v>
      </c>
      <c r="P223" s="64">
        <f t="shared" si="40"/>
        <v>0</v>
      </c>
      <c r="Q223" s="65" t="str">
        <f t="shared" si="41"/>
        <v/>
      </c>
      <c r="R223" s="66" t="str">
        <f t="shared" si="42"/>
        <v>STOCKOUT</v>
      </c>
      <c r="S223" s="66" t="str">
        <f t="shared" si="43"/>
        <v>N/A</v>
      </c>
      <c r="T223" s="60"/>
    </row>
    <row r="224" spans="1:20" ht="16.5" customHeight="1" x14ac:dyDescent="0.35">
      <c r="A224" s="72" t="str">
        <f>IF(JAN_26!A224="","",JAN_26!A224)</f>
        <v>Spasfon tab</v>
      </c>
      <c r="B224" s="72" t="str">
        <f>IF(JAN_26!B224="","",JAN_26!B224)</f>
        <v>tab</v>
      </c>
      <c r="C224" s="55">
        <f>IF(JAN_26!C224="","",JAN_26!C224)</f>
        <v>90</v>
      </c>
      <c r="D224" s="55">
        <f>IF(FEB_26!A224="","",FEB_26!F224)</f>
        <v>0</v>
      </c>
      <c r="E224" s="61"/>
      <c r="F224" s="55">
        <f t="shared" si="33"/>
        <v>0</v>
      </c>
      <c r="G224" s="61"/>
      <c r="H224" s="61"/>
      <c r="I224" s="55">
        <f t="shared" si="34"/>
        <v>0</v>
      </c>
      <c r="J224" s="55" t="str">
        <f t="shared" si="35"/>
        <v/>
      </c>
      <c r="K224" s="55">
        <f t="shared" si="36"/>
        <v>0</v>
      </c>
      <c r="L224" s="55">
        <f t="shared" si="37"/>
        <v>0</v>
      </c>
      <c r="M224" s="67">
        <f>IF(A224="",0,(IF(ISNUMBER(JAN_26!G224),JAN_26!G224,0)+IF(ISNUMBER(FEB_26!G224),FEB_26!G224,0)+IF(ISNUMBER(MAR_26!G224),MAR_26!G224,0))/3)</f>
        <v>0</v>
      </c>
      <c r="N224" s="67">
        <f t="shared" si="38"/>
        <v>0</v>
      </c>
      <c r="O224" s="67">
        <f t="shared" si="39"/>
        <v>0</v>
      </c>
      <c r="P224" s="67">
        <f t="shared" si="40"/>
        <v>0</v>
      </c>
      <c r="Q224" s="68" t="str">
        <f t="shared" si="41"/>
        <v/>
      </c>
      <c r="R224" s="69" t="str">
        <f t="shared" si="42"/>
        <v>STOCKOUT</v>
      </c>
      <c r="S224" s="69" t="str">
        <f t="shared" si="43"/>
        <v>N/A</v>
      </c>
      <c r="T224" s="60"/>
    </row>
    <row r="225" spans="1:20" ht="16.5" customHeight="1" x14ac:dyDescent="0.35">
      <c r="A225" s="71" t="str">
        <f>IF(JAN_26!A225="","",JAN_26!A225)</f>
        <v>sterile gloves</v>
      </c>
      <c r="B225" s="71" t="str">
        <f>IF(JAN_26!B225="","",JAN_26!B225)</f>
        <v>item</v>
      </c>
      <c r="C225" s="53">
        <f>IF(JAN_26!C225="","",JAN_26!C225)</f>
        <v>300</v>
      </c>
      <c r="D225" s="53">
        <f>IF(FEB_26!A225="","",FEB_26!F225)</f>
        <v>0</v>
      </c>
      <c r="E225" s="61"/>
      <c r="F225" s="53">
        <f t="shared" si="33"/>
        <v>0</v>
      </c>
      <c r="G225" s="61"/>
      <c r="H225" s="61"/>
      <c r="I225" s="53">
        <f t="shared" si="34"/>
        <v>0</v>
      </c>
      <c r="J225" s="53" t="str">
        <f t="shared" si="35"/>
        <v/>
      </c>
      <c r="K225" s="53">
        <f t="shared" si="36"/>
        <v>0</v>
      </c>
      <c r="L225" s="53">
        <f t="shared" si="37"/>
        <v>0</v>
      </c>
      <c r="M225" s="64">
        <f>IF(A225="",0,(IF(ISNUMBER(JAN_26!G225),JAN_26!G225,0)+IF(ISNUMBER(FEB_26!G225),FEB_26!G225,0)+IF(ISNUMBER(MAR_26!G225),MAR_26!G225,0))/3)</f>
        <v>0</v>
      </c>
      <c r="N225" s="64">
        <f t="shared" si="38"/>
        <v>0</v>
      </c>
      <c r="O225" s="64">
        <f t="shared" si="39"/>
        <v>0</v>
      </c>
      <c r="P225" s="64">
        <f t="shared" si="40"/>
        <v>0</v>
      </c>
      <c r="Q225" s="65" t="str">
        <f t="shared" si="41"/>
        <v/>
      </c>
      <c r="R225" s="66" t="str">
        <f t="shared" si="42"/>
        <v>STOCKOUT</v>
      </c>
      <c r="S225" s="66" t="str">
        <f t="shared" si="43"/>
        <v>N/A</v>
      </c>
      <c r="T225" s="60"/>
    </row>
    <row r="226" spans="1:20" ht="16.5" customHeight="1" x14ac:dyDescent="0.35">
      <c r="A226" s="72" t="str">
        <f>IF(JAN_26!A226="","",JAN_26!A226)</f>
        <v>sterile water</v>
      </c>
      <c r="B226" s="72" t="str">
        <f>IF(JAN_26!B226="","",JAN_26!B226)</f>
        <v>amp</v>
      </c>
      <c r="C226" s="55">
        <f>IF(JAN_26!C226="","",JAN_26!C226)</f>
        <v>100</v>
      </c>
      <c r="D226" s="55">
        <f>IF(FEB_26!A226="","",FEB_26!F226)</f>
        <v>111</v>
      </c>
      <c r="E226" s="61"/>
      <c r="F226" s="55">
        <f t="shared" si="33"/>
        <v>111</v>
      </c>
      <c r="G226" s="61"/>
      <c r="H226" s="61"/>
      <c r="I226" s="55">
        <f t="shared" si="34"/>
        <v>0</v>
      </c>
      <c r="J226" s="55" t="str">
        <f t="shared" si="35"/>
        <v/>
      </c>
      <c r="K226" s="55">
        <f t="shared" si="36"/>
        <v>28</v>
      </c>
      <c r="L226" s="55">
        <f t="shared" si="37"/>
        <v>11100</v>
      </c>
      <c r="M226" s="67">
        <f>IF(A226="",0,(IF(ISNUMBER(JAN_26!G226),JAN_26!G226,0)+IF(ISNUMBER(FEB_26!G226),FEB_26!G226,0)+IF(ISNUMBER(MAR_26!G226),MAR_26!G226,0))/3)</f>
        <v>46.333333333333336</v>
      </c>
      <c r="N226" s="67">
        <f t="shared" si="38"/>
        <v>23.166666666666668</v>
      </c>
      <c r="O226" s="67">
        <f t="shared" si="39"/>
        <v>139</v>
      </c>
      <c r="P226" s="67">
        <f t="shared" si="40"/>
        <v>46.333333333333336</v>
      </c>
      <c r="Q226" s="68">
        <f t="shared" si="41"/>
        <v>2.4</v>
      </c>
      <c r="R226" s="69" t="str">
        <f t="shared" si="42"/>
        <v>ADEQUATE</v>
      </c>
      <c r="S226" s="69" t="str">
        <f t="shared" si="43"/>
        <v>N/A</v>
      </c>
      <c r="T226" s="60"/>
    </row>
    <row r="227" spans="1:20" ht="16.5" customHeight="1" x14ac:dyDescent="0.35">
      <c r="A227" s="71" t="str">
        <f>IF(JAN_26!A227="","",JAN_26!A227)</f>
        <v>sucture material (Nylon)</v>
      </c>
      <c r="B227" s="71" t="str">
        <f>IF(JAN_26!B227="","",JAN_26!B227)</f>
        <v>item</v>
      </c>
      <c r="C227" s="53">
        <f>IF(JAN_26!C227="","",JAN_26!C227)</f>
        <v>1000</v>
      </c>
      <c r="D227" s="53">
        <f>IF(FEB_26!A227="","",FEB_26!F227)</f>
        <v>24</v>
      </c>
      <c r="E227" s="61"/>
      <c r="F227" s="53">
        <f t="shared" si="33"/>
        <v>24</v>
      </c>
      <c r="G227" s="61"/>
      <c r="H227" s="61"/>
      <c r="I227" s="53">
        <f t="shared" si="34"/>
        <v>0</v>
      </c>
      <c r="J227" s="53" t="str">
        <f t="shared" si="35"/>
        <v/>
      </c>
      <c r="K227" s="53">
        <f t="shared" si="36"/>
        <v>0</v>
      </c>
      <c r="L227" s="53">
        <f t="shared" si="37"/>
        <v>24000</v>
      </c>
      <c r="M227" s="64">
        <f>IF(A227="",0,(IF(ISNUMBER(JAN_26!G227),JAN_26!G227,0)+IF(ISNUMBER(FEB_26!G227),FEB_26!G227,0)+IF(ISNUMBER(MAR_26!G227),MAR_26!G227,0))/3)</f>
        <v>0</v>
      </c>
      <c r="N227" s="64">
        <f t="shared" si="38"/>
        <v>0</v>
      </c>
      <c r="O227" s="64">
        <f t="shared" si="39"/>
        <v>0</v>
      </c>
      <c r="P227" s="64">
        <f t="shared" si="40"/>
        <v>0</v>
      </c>
      <c r="Q227" s="65" t="str">
        <f t="shared" si="41"/>
        <v/>
      </c>
      <c r="R227" s="66" t="str">
        <f t="shared" si="42"/>
        <v>OVERSTOCK</v>
      </c>
      <c r="S227" s="66" t="str">
        <f t="shared" si="43"/>
        <v>N/A</v>
      </c>
      <c r="T227" s="60"/>
    </row>
    <row r="228" spans="1:20" ht="16.5" customHeight="1" x14ac:dyDescent="0.35">
      <c r="A228" s="72" t="str">
        <f>IF(JAN_26!A228="","",JAN_26!A228)</f>
        <v>sucture material (vicryl 2.0)</v>
      </c>
      <c r="B228" s="72" t="str">
        <f>IF(JAN_26!B228="","",JAN_26!B228)</f>
        <v>item</v>
      </c>
      <c r="C228" s="55">
        <f>IF(JAN_26!C228="","",JAN_26!C228)</f>
        <v>2000</v>
      </c>
      <c r="D228" s="55">
        <f>IF(FEB_26!A228="","",FEB_26!F228)</f>
        <v>0</v>
      </c>
      <c r="E228" s="61"/>
      <c r="F228" s="55">
        <f t="shared" si="33"/>
        <v>0</v>
      </c>
      <c r="G228" s="61"/>
      <c r="H228" s="61"/>
      <c r="I228" s="55">
        <f t="shared" si="34"/>
        <v>0</v>
      </c>
      <c r="J228" s="55" t="str">
        <f t="shared" si="35"/>
        <v/>
      </c>
      <c r="K228" s="55">
        <f t="shared" si="36"/>
        <v>0</v>
      </c>
      <c r="L228" s="55">
        <f t="shared" si="37"/>
        <v>0</v>
      </c>
      <c r="M228" s="67">
        <f>IF(A228="",0,(IF(ISNUMBER(JAN_26!G228),JAN_26!G228,0)+IF(ISNUMBER(FEB_26!G228),FEB_26!G228,0)+IF(ISNUMBER(MAR_26!G228),MAR_26!G228,0))/3)</f>
        <v>0</v>
      </c>
      <c r="N228" s="67">
        <f t="shared" si="38"/>
        <v>0</v>
      </c>
      <c r="O228" s="67">
        <f t="shared" si="39"/>
        <v>0</v>
      </c>
      <c r="P228" s="67">
        <f t="shared" si="40"/>
        <v>0</v>
      </c>
      <c r="Q228" s="68" t="str">
        <f t="shared" si="41"/>
        <v/>
      </c>
      <c r="R228" s="69" t="str">
        <f t="shared" si="42"/>
        <v>STOCKOUT</v>
      </c>
      <c r="S228" s="69" t="str">
        <f t="shared" si="43"/>
        <v>N/A</v>
      </c>
      <c r="T228" s="60"/>
    </row>
    <row r="229" spans="1:20" ht="16.5" customHeight="1" x14ac:dyDescent="0.35">
      <c r="A229" s="71" t="str">
        <f>IF(JAN_26!A229="","",JAN_26!A229)</f>
        <v>surgical blade</v>
      </c>
      <c r="B229" s="71" t="str">
        <f>IF(JAN_26!B229="","",JAN_26!B229)</f>
        <v>item</v>
      </c>
      <c r="C229" s="53">
        <f>IF(JAN_26!C229="","",JAN_26!C229)</f>
        <v>50</v>
      </c>
      <c r="D229" s="53">
        <f>IF(FEB_26!A229="","",FEB_26!F229)</f>
        <v>88</v>
      </c>
      <c r="E229" s="61"/>
      <c r="F229" s="53">
        <f t="shared" si="33"/>
        <v>88</v>
      </c>
      <c r="G229" s="61"/>
      <c r="H229" s="61"/>
      <c r="I229" s="53">
        <f t="shared" si="34"/>
        <v>0</v>
      </c>
      <c r="J229" s="53" t="str">
        <f t="shared" si="35"/>
        <v/>
      </c>
      <c r="K229" s="53">
        <f t="shared" si="36"/>
        <v>0</v>
      </c>
      <c r="L229" s="53">
        <f t="shared" si="37"/>
        <v>4400</v>
      </c>
      <c r="M229" s="64">
        <f>IF(A229="",0,(IF(ISNUMBER(JAN_26!G229),JAN_26!G229,0)+IF(ISNUMBER(FEB_26!G229),FEB_26!G229,0)+IF(ISNUMBER(MAR_26!G229),MAR_26!G229,0))/3)</f>
        <v>4</v>
      </c>
      <c r="N229" s="64">
        <f t="shared" si="38"/>
        <v>2</v>
      </c>
      <c r="O229" s="64">
        <f t="shared" si="39"/>
        <v>12</v>
      </c>
      <c r="P229" s="64">
        <f t="shared" si="40"/>
        <v>4</v>
      </c>
      <c r="Q229" s="65">
        <f t="shared" si="41"/>
        <v>22</v>
      </c>
      <c r="R229" s="66" t="str">
        <f t="shared" si="42"/>
        <v>OVERSTOCK</v>
      </c>
      <c r="S229" s="66" t="str">
        <f t="shared" si="43"/>
        <v>N/A</v>
      </c>
      <c r="T229" s="60"/>
    </row>
    <row r="230" spans="1:20" ht="16.5" customHeight="1" x14ac:dyDescent="0.35">
      <c r="A230" s="72" t="str">
        <f>IF(JAN_26!A230="","",JAN_26!A230)</f>
        <v>syringe</v>
      </c>
      <c r="B230" s="72" t="str">
        <f>IF(JAN_26!B230="","",JAN_26!B230)</f>
        <v>item</v>
      </c>
      <c r="C230" s="55">
        <f>IF(JAN_26!C230="","",JAN_26!C230)</f>
        <v>100</v>
      </c>
      <c r="D230" s="55">
        <f>IF(FEB_26!A230="","",FEB_26!F230)</f>
        <v>18</v>
      </c>
      <c r="E230" s="61"/>
      <c r="F230" s="55">
        <f t="shared" si="33"/>
        <v>18</v>
      </c>
      <c r="G230" s="61"/>
      <c r="H230" s="61"/>
      <c r="I230" s="55">
        <f t="shared" si="34"/>
        <v>0</v>
      </c>
      <c r="J230" s="55" t="str">
        <f t="shared" si="35"/>
        <v/>
      </c>
      <c r="K230" s="55">
        <f t="shared" si="36"/>
        <v>72</v>
      </c>
      <c r="L230" s="55">
        <f t="shared" si="37"/>
        <v>1800</v>
      </c>
      <c r="M230" s="67">
        <f>IF(A230="",0,(IF(ISNUMBER(JAN_26!G230),JAN_26!G230,0)+IF(ISNUMBER(FEB_26!G230),FEB_26!G230,0)+IF(ISNUMBER(MAR_26!G230),MAR_26!G230,0))/3)</f>
        <v>30</v>
      </c>
      <c r="N230" s="67">
        <f t="shared" si="38"/>
        <v>15</v>
      </c>
      <c r="O230" s="67">
        <f t="shared" si="39"/>
        <v>90</v>
      </c>
      <c r="P230" s="67">
        <f t="shared" si="40"/>
        <v>30</v>
      </c>
      <c r="Q230" s="68">
        <f t="shared" si="41"/>
        <v>0.6</v>
      </c>
      <c r="R230" s="69" t="str">
        <f t="shared" si="42"/>
        <v>LOW STOCK</v>
      </c>
      <c r="S230" s="69" t="str">
        <f t="shared" si="43"/>
        <v>N/A</v>
      </c>
      <c r="T230" s="60"/>
    </row>
    <row r="231" spans="1:20" ht="16.5" customHeight="1" x14ac:dyDescent="0.35">
      <c r="A231" s="71" t="str">
        <f>IF(JAN_26!A231="","",JAN_26!A231)</f>
        <v>Thiopental sodium 1g inj</v>
      </c>
      <c r="B231" s="71" t="str">
        <f>IF(JAN_26!B231="","",JAN_26!B231)</f>
        <v>inj</v>
      </c>
      <c r="C231" s="53" t="str">
        <f>IF(JAN_26!C231="","",JAN_26!C231)</f>
        <v/>
      </c>
      <c r="D231" s="53">
        <f>IF(FEB_26!A231="","",FEB_26!F231)</f>
        <v>20</v>
      </c>
      <c r="E231" s="61"/>
      <c r="F231" s="53">
        <f t="shared" si="33"/>
        <v>20</v>
      </c>
      <c r="G231" s="61"/>
      <c r="H231" s="61"/>
      <c r="I231" s="53">
        <f t="shared" si="34"/>
        <v>0</v>
      </c>
      <c r="J231" s="53" t="str">
        <f t="shared" si="35"/>
        <v/>
      </c>
      <c r="K231" s="53">
        <f t="shared" si="36"/>
        <v>0</v>
      </c>
      <c r="L231" s="53">
        <f t="shared" si="37"/>
        <v>0</v>
      </c>
      <c r="M231" s="64">
        <f>IF(A231="",0,(IF(ISNUMBER(JAN_26!G231),JAN_26!G231,0)+IF(ISNUMBER(FEB_26!G231),FEB_26!G231,0)+IF(ISNUMBER(MAR_26!G231),MAR_26!G231,0))/3)</f>
        <v>0</v>
      </c>
      <c r="N231" s="64">
        <f t="shared" si="38"/>
        <v>0</v>
      </c>
      <c r="O231" s="64">
        <f t="shared" si="39"/>
        <v>0</v>
      </c>
      <c r="P231" s="64">
        <f t="shared" si="40"/>
        <v>0</v>
      </c>
      <c r="Q231" s="65" t="str">
        <f t="shared" si="41"/>
        <v/>
      </c>
      <c r="R231" s="66" t="str">
        <f t="shared" si="42"/>
        <v>OVERSTOCK</v>
      </c>
      <c r="S231" s="66" t="str">
        <f t="shared" si="43"/>
        <v>N/A</v>
      </c>
      <c r="T231" s="60"/>
    </row>
    <row r="232" spans="1:20" ht="16.5" customHeight="1" x14ac:dyDescent="0.35">
      <c r="A232" s="72" t="str">
        <f>IF(JAN_26!A232="","",JAN_26!A232)</f>
        <v>Tramadol Inject</v>
      </c>
      <c r="B232" s="72" t="str">
        <f>IF(JAN_26!B232="","",JAN_26!B232)</f>
        <v>amp</v>
      </c>
      <c r="C232" s="55">
        <f>IF(JAN_26!C232="","",JAN_26!C232)</f>
        <v>500</v>
      </c>
      <c r="D232" s="55">
        <f>IF(FEB_26!A232="","",FEB_26!F232)</f>
        <v>0</v>
      </c>
      <c r="E232" s="61"/>
      <c r="F232" s="55">
        <f t="shared" si="33"/>
        <v>0</v>
      </c>
      <c r="G232" s="61"/>
      <c r="H232" s="61"/>
      <c r="I232" s="55">
        <f t="shared" si="34"/>
        <v>0</v>
      </c>
      <c r="J232" s="55" t="str">
        <f t="shared" si="35"/>
        <v/>
      </c>
      <c r="K232" s="55">
        <f t="shared" si="36"/>
        <v>0</v>
      </c>
      <c r="L232" s="55">
        <f t="shared" si="37"/>
        <v>0</v>
      </c>
      <c r="M232" s="67">
        <f>IF(A232="",0,(IF(ISNUMBER(JAN_26!G232),JAN_26!G232,0)+IF(ISNUMBER(FEB_26!G232),FEB_26!G232,0)+IF(ISNUMBER(MAR_26!G232),MAR_26!G232,0))/3)</f>
        <v>0</v>
      </c>
      <c r="N232" s="67">
        <f t="shared" si="38"/>
        <v>0</v>
      </c>
      <c r="O232" s="67">
        <f t="shared" si="39"/>
        <v>0</v>
      </c>
      <c r="P232" s="67">
        <f t="shared" si="40"/>
        <v>0</v>
      </c>
      <c r="Q232" s="68" t="str">
        <f t="shared" si="41"/>
        <v/>
      </c>
      <c r="R232" s="69" t="str">
        <f t="shared" si="42"/>
        <v>STOCKOUT</v>
      </c>
      <c r="S232" s="69" t="str">
        <f t="shared" si="43"/>
        <v>N/A</v>
      </c>
      <c r="T232" s="60"/>
    </row>
    <row r="233" spans="1:20" ht="16.5" customHeight="1" x14ac:dyDescent="0.35">
      <c r="A233" s="71" t="str">
        <f>IF(JAN_26!A233="","",JAN_26!A233)</f>
        <v>Tretracycline eye oitment</v>
      </c>
      <c r="B233" s="71" t="str">
        <f>IF(JAN_26!B233="","",JAN_26!B233)</f>
        <v>tab</v>
      </c>
      <c r="C233" s="53">
        <f>IF(JAN_26!C233="","",JAN_26!C233)</f>
        <v>500</v>
      </c>
      <c r="D233" s="53">
        <f>IF(FEB_26!A233="","",FEB_26!F233)</f>
        <v>0</v>
      </c>
      <c r="E233" s="61"/>
      <c r="F233" s="53">
        <f t="shared" si="33"/>
        <v>0</v>
      </c>
      <c r="G233" s="61"/>
      <c r="H233" s="61"/>
      <c r="I233" s="53">
        <f t="shared" si="34"/>
        <v>0</v>
      </c>
      <c r="J233" s="53" t="str">
        <f t="shared" si="35"/>
        <v/>
      </c>
      <c r="K233" s="53">
        <f t="shared" si="36"/>
        <v>0</v>
      </c>
      <c r="L233" s="53">
        <f t="shared" si="37"/>
        <v>0</v>
      </c>
      <c r="M233" s="64">
        <f>IF(A233="",0,(IF(ISNUMBER(JAN_26!G233),JAN_26!G233,0)+IF(ISNUMBER(FEB_26!G233),FEB_26!G233,0)+IF(ISNUMBER(MAR_26!G233),MAR_26!G233,0))/3)</f>
        <v>0</v>
      </c>
      <c r="N233" s="64">
        <f t="shared" si="38"/>
        <v>0</v>
      </c>
      <c r="O233" s="64">
        <f t="shared" si="39"/>
        <v>0</v>
      </c>
      <c r="P233" s="64">
        <f t="shared" si="40"/>
        <v>0</v>
      </c>
      <c r="Q233" s="65" t="str">
        <f t="shared" si="41"/>
        <v/>
      </c>
      <c r="R233" s="66" t="str">
        <f t="shared" si="42"/>
        <v>STOCKOUT</v>
      </c>
      <c r="S233" s="66" t="str">
        <f t="shared" si="43"/>
        <v>N/A</v>
      </c>
      <c r="T233" s="60"/>
    </row>
    <row r="234" spans="1:20" ht="16.5" customHeight="1" x14ac:dyDescent="0.35">
      <c r="A234" s="72" t="str">
        <f>IF(JAN_26!A234="","",JAN_26!A234)</f>
        <v>Triam-denk inj</v>
      </c>
      <c r="B234" s="72" t="str">
        <f>IF(JAN_26!B234="","",JAN_26!B234)</f>
        <v>amp</v>
      </c>
      <c r="C234" s="55">
        <f>IF(JAN_26!C234="","",JAN_26!C234)</f>
        <v>2000</v>
      </c>
      <c r="D234" s="55">
        <f>IF(FEB_26!A234="","",FEB_26!F234)</f>
        <v>0</v>
      </c>
      <c r="E234" s="61"/>
      <c r="F234" s="55">
        <f t="shared" si="33"/>
        <v>0</v>
      </c>
      <c r="G234" s="61"/>
      <c r="H234" s="61"/>
      <c r="I234" s="55">
        <f t="shared" si="34"/>
        <v>0</v>
      </c>
      <c r="J234" s="55" t="str">
        <f t="shared" si="35"/>
        <v/>
      </c>
      <c r="K234" s="55">
        <f t="shared" si="36"/>
        <v>0</v>
      </c>
      <c r="L234" s="55">
        <f t="shared" si="37"/>
        <v>0</v>
      </c>
      <c r="M234" s="67">
        <f>IF(A234="",0,(IF(ISNUMBER(JAN_26!G234),JAN_26!G234,0)+IF(ISNUMBER(FEB_26!G234),FEB_26!G234,0)+IF(ISNUMBER(MAR_26!G234),MAR_26!G234,0))/3)</f>
        <v>0</v>
      </c>
      <c r="N234" s="67">
        <f t="shared" si="38"/>
        <v>0</v>
      </c>
      <c r="O234" s="67">
        <f t="shared" si="39"/>
        <v>0</v>
      </c>
      <c r="P234" s="67">
        <f t="shared" si="40"/>
        <v>0</v>
      </c>
      <c r="Q234" s="68" t="str">
        <f t="shared" si="41"/>
        <v/>
      </c>
      <c r="R234" s="69" t="str">
        <f t="shared" si="42"/>
        <v>STOCKOUT</v>
      </c>
      <c r="S234" s="69" t="str">
        <f t="shared" si="43"/>
        <v>N/A</v>
      </c>
      <c r="T234" s="60"/>
    </row>
    <row r="235" spans="1:20" ht="16.5" customHeight="1" x14ac:dyDescent="0.35">
      <c r="A235" s="71" t="str">
        <f>IF(JAN_26!A235="","",JAN_26!A235)</f>
        <v>tribact</v>
      </c>
      <c r="B235" s="71" t="str">
        <f>IF(JAN_26!B235="","",JAN_26!B235)</f>
        <v>tab</v>
      </c>
      <c r="C235" s="53">
        <f>IF(JAN_26!C235="","",JAN_26!C235)</f>
        <v>1500</v>
      </c>
      <c r="D235" s="53">
        <f>IF(FEB_26!A235="","",FEB_26!F235)</f>
        <v>0</v>
      </c>
      <c r="E235" s="61"/>
      <c r="F235" s="53">
        <f t="shared" si="33"/>
        <v>0</v>
      </c>
      <c r="G235" s="61"/>
      <c r="H235" s="61"/>
      <c r="I235" s="53">
        <f t="shared" si="34"/>
        <v>0</v>
      </c>
      <c r="J235" s="53" t="str">
        <f t="shared" si="35"/>
        <v/>
      </c>
      <c r="K235" s="53">
        <f t="shared" si="36"/>
        <v>0</v>
      </c>
      <c r="L235" s="53">
        <f t="shared" si="37"/>
        <v>0</v>
      </c>
      <c r="M235" s="64">
        <f>IF(A235="",0,(IF(ISNUMBER(JAN_26!G235),JAN_26!G235,0)+IF(ISNUMBER(FEB_26!G235),FEB_26!G235,0)+IF(ISNUMBER(MAR_26!G235),MAR_26!G235,0))/3)</f>
        <v>0</v>
      </c>
      <c r="N235" s="64">
        <f t="shared" si="38"/>
        <v>0</v>
      </c>
      <c r="O235" s="64">
        <f t="shared" si="39"/>
        <v>0</v>
      </c>
      <c r="P235" s="64">
        <f t="shared" si="40"/>
        <v>0</v>
      </c>
      <c r="Q235" s="65" t="str">
        <f t="shared" si="41"/>
        <v/>
      </c>
      <c r="R235" s="66" t="str">
        <f t="shared" si="42"/>
        <v>STOCKOUT</v>
      </c>
      <c r="S235" s="66" t="str">
        <f t="shared" si="43"/>
        <v>N/A</v>
      </c>
      <c r="T235" s="60"/>
    </row>
    <row r="236" spans="1:20" ht="16.5" customHeight="1" x14ac:dyDescent="0.35">
      <c r="A236" s="72" t="str">
        <f>IF(JAN_26!A236="","",JAN_26!A236)</f>
        <v>Trimadol capsules (50mg)</v>
      </c>
      <c r="B236" s="72" t="str">
        <f>IF(JAN_26!B236="","",JAN_26!B236)</f>
        <v>tab</v>
      </c>
      <c r="C236" s="55">
        <f>IF(JAN_26!C236="","",JAN_26!C236)</f>
        <v>50</v>
      </c>
      <c r="D236" s="55">
        <f>IF(FEB_26!A236="","",FEB_26!F236)</f>
        <v>0</v>
      </c>
      <c r="E236" s="61"/>
      <c r="F236" s="55">
        <f t="shared" si="33"/>
        <v>0</v>
      </c>
      <c r="G236" s="61"/>
      <c r="H236" s="61"/>
      <c r="I236" s="55">
        <f t="shared" si="34"/>
        <v>0</v>
      </c>
      <c r="J236" s="55" t="str">
        <f t="shared" si="35"/>
        <v/>
      </c>
      <c r="K236" s="55">
        <f t="shared" si="36"/>
        <v>0</v>
      </c>
      <c r="L236" s="55">
        <f t="shared" si="37"/>
        <v>0</v>
      </c>
      <c r="M236" s="67">
        <f>IF(A236="",0,(IF(ISNUMBER(JAN_26!G236),JAN_26!G236,0)+IF(ISNUMBER(FEB_26!G236),FEB_26!G236,0)+IF(ISNUMBER(MAR_26!G236),MAR_26!G236,0))/3)</f>
        <v>0</v>
      </c>
      <c r="N236" s="67">
        <f t="shared" si="38"/>
        <v>0</v>
      </c>
      <c r="O236" s="67">
        <f t="shared" si="39"/>
        <v>0</v>
      </c>
      <c r="P236" s="67">
        <f t="shared" si="40"/>
        <v>0</v>
      </c>
      <c r="Q236" s="68" t="str">
        <f t="shared" si="41"/>
        <v/>
      </c>
      <c r="R236" s="69" t="str">
        <f t="shared" si="42"/>
        <v>STOCKOUT</v>
      </c>
      <c r="S236" s="69" t="str">
        <f t="shared" si="43"/>
        <v>N/A</v>
      </c>
      <c r="T236" s="60"/>
    </row>
    <row r="237" spans="1:20" ht="16.5" customHeight="1" x14ac:dyDescent="0.35">
      <c r="A237" s="71" t="str">
        <f>IF(JAN_26!A237="","",JAN_26!A237)</f>
        <v>Unversterol sp</v>
      </c>
      <c r="B237" s="71" t="str">
        <f>IF(JAN_26!B237="","",JAN_26!B237)</f>
        <v>bottle</v>
      </c>
      <c r="C237" s="53">
        <f>IF(JAN_26!C237="","",JAN_26!C237)</f>
        <v>1800</v>
      </c>
      <c r="D237" s="53">
        <f>IF(FEB_26!A237="","",FEB_26!F237)</f>
        <v>0</v>
      </c>
      <c r="E237" s="61"/>
      <c r="F237" s="53">
        <f t="shared" si="33"/>
        <v>0</v>
      </c>
      <c r="G237" s="61"/>
      <c r="H237" s="61"/>
      <c r="I237" s="53">
        <f t="shared" si="34"/>
        <v>0</v>
      </c>
      <c r="J237" s="53" t="str">
        <f t="shared" si="35"/>
        <v/>
      </c>
      <c r="K237" s="53">
        <f t="shared" si="36"/>
        <v>0</v>
      </c>
      <c r="L237" s="53">
        <f t="shared" si="37"/>
        <v>0</v>
      </c>
      <c r="M237" s="64">
        <f>IF(A237="",0,(IF(ISNUMBER(JAN_26!G237),JAN_26!G237,0)+IF(ISNUMBER(FEB_26!G237),FEB_26!G237,0)+IF(ISNUMBER(MAR_26!G237),MAR_26!G237,0))/3)</f>
        <v>0</v>
      </c>
      <c r="N237" s="64">
        <f t="shared" si="38"/>
        <v>0</v>
      </c>
      <c r="O237" s="64">
        <f t="shared" si="39"/>
        <v>0</v>
      </c>
      <c r="P237" s="64">
        <f t="shared" si="40"/>
        <v>0</v>
      </c>
      <c r="Q237" s="65" t="str">
        <f t="shared" si="41"/>
        <v/>
      </c>
      <c r="R237" s="66" t="str">
        <f t="shared" si="42"/>
        <v>STOCKOUT</v>
      </c>
      <c r="S237" s="66" t="str">
        <f t="shared" si="43"/>
        <v>N/A</v>
      </c>
      <c r="T237" s="60"/>
    </row>
    <row r="238" spans="1:20" ht="16.5" customHeight="1" x14ac:dyDescent="0.35">
      <c r="A238" s="72" t="str">
        <f>IF(JAN_26!A238="","",JAN_26!A238)</f>
        <v>urinary catheter</v>
      </c>
      <c r="B238" s="72" t="str">
        <f>IF(JAN_26!B238="","",JAN_26!B238)</f>
        <v/>
      </c>
      <c r="C238" s="55">
        <f>IF(JAN_26!C238="","",JAN_26!C238)</f>
        <v>1000</v>
      </c>
      <c r="D238" s="55">
        <f>IF(FEB_26!A238="","",FEB_26!F238)</f>
        <v>0</v>
      </c>
      <c r="E238" s="61"/>
      <c r="F238" s="55">
        <f t="shared" si="33"/>
        <v>0</v>
      </c>
      <c r="G238" s="61"/>
      <c r="H238" s="61"/>
      <c r="I238" s="55">
        <f t="shared" si="34"/>
        <v>0</v>
      </c>
      <c r="J238" s="55" t="str">
        <f t="shared" si="35"/>
        <v/>
      </c>
      <c r="K238" s="55">
        <f t="shared" si="36"/>
        <v>0</v>
      </c>
      <c r="L238" s="55">
        <f t="shared" si="37"/>
        <v>0</v>
      </c>
      <c r="M238" s="67">
        <f>IF(A238="",0,(IF(ISNUMBER(JAN_26!G238),JAN_26!G238,0)+IF(ISNUMBER(FEB_26!G238),FEB_26!G238,0)+IF(ISNUMBER(MAR_26!G238),MAR_26!G238,0))/3)</f>
        <v>0</v>
      </c>
      <c r="N238" s="67">
        <f t="shared" si="38"/>
        <v>0</v>
      </c>
      <c r="O238" s="67">
        <f t="shared" si="39"/>
        <v>0</v>
      </c>
      <c r="P238" s="67">
        <f t="shared" si="40"/>
        <v>0</v>
      </c>
      <c r="Q238" s="68" t="str">
        <f t="shared" si="41"/>
        <v/>
      </c>
      <c r="R238" s="69" t="str">
        <f t="shared" si="42"/>
        <v>STOCKOUT</v>
      </c>
      <c r="S238" s="69" t="str">
        <f t="shared" si="43"/>
        <v>N/A</v>
      </c>
      <c r="T238" s="60"/>
    </row>
    <row r="239" spans="1:20" ht="16.5" customHeight="1" x14ac:dyDescent="0.35">
      <c r="A239" s="71" t="str">
        <f>IF(JAN_26!A239="","",JAN_26!A239)</f>
        <v>Urine bag</v>
      </c>
      <c r="B239" s="71" t="str">
        <f>IF(JAN_26!B239="","",JAN_26!B239)</f>
        <v>item</v>
      </c>
      <c r="C239" s="53">
        <f>IF(JAN_26!C239="","",JAN_26!C239)</f>
        <v>1500</v>
      </c>
      <c r="D239" s="53">
        <f>IF(FEB_26!A239="","",FEB_26!F239)</f>
        <v>49</v>
      </c>
      <c r="E239" s="61"/>
      <c r="F239" s="53">
        <f t="shared" si="33"/>
        <v>49</v>
      </c>
      <c r="G239" s="61"/>
      <c r="H239" s="61"/>
      <c r="I239" s="53">
        <f t="shared" si="34"/>
        <v>0</v>
      </c>
      <c r="J239" s="53" t="str">
        <f t="shared" si="35"/>
        <v/>
      </c>
      <c r="K239" s="53">
        <f t="shared" si="36"/>
        <v>0</v>
      </c>
      <c r="L239" s="53">
        <f t="shared" si="37"/>
        <v>73500</v>
      </c>
      <c r="M239" s="64">
        <f>IF(A239="",0,(IF(ISNUMBER(JAN_26!G239),JAN_26!G239,0)+IF(ISNUMBER(FEB_26!G239),FEB_26!G239,0)+IF(ISNUMBER(MAR_26!G239),MAR_26!G239,0))/3)</f>
        <v>0</v>
      </c>
      <c r="N239" s="64">
        <f t="shared" si="38"/>
        <v>0</v>
      </c>
      <c r="O239" s="64">
        <f t="shared" si="39"/>
        <v>0</v>
      </c>
      <c r="P239" s="64">
        <f t="shared" si="40"/>
        <v>0</v>
      </c>
      <c r="Q239" s="65" t="str">
        <f t="shared" si="41"/>
        <v/>
      </c>
      <c r="R239" s="66" t="str">
        <f t="shared" si="42"/>
        <v>OVERSTOCK</v>
      </c>
      <c r="S239" s="66" t="str">
        <f t="shared" si="43"/>
        <v>N/A</v>
      </c>
      <c r="T239" s="60"/>
    </row>
    <row r="240" spans="1:20" ht="16.5" customHeight="1" x14ac:dyDescent="0.35">
      <c r="A240" s="72" t="str">
        <f>IF(JAN_26!A240="","",JAN_26!A240)</f>
        <v>ventolene spray</v>
      </c>
      <c r="B240" s="72" t="str">
        <f>IF(JAN_26!B240="","",JAN_26!B240)</f>
        <v>bottle</v>
      </c>
      <c r="C240" s="55">
        <f>IF(JAN_26!C240="","",JAN_26!C240)</f>
        <v>3000</v>
      </c>
      <c r="D240" s="55">
        <f>IF(FEB_26!A240="","",FEB_26!F240)</f>
        <v>0</v>
      </c>
      <c r="E240" s="61"/>
      <c r="F240" s="55">
        <f t="shared" si="33"/>
        <v>0</v>
      </c>
      <c r="G240" s="61"/>
      <c r="H240" s="61"/>
      <c r="I240" s="55">
        <f t="shared" si="34"/>
        <v>0</v>
      </c>
      <c r="J240" s="55" t="str">
        <f t="shared" si="35"/>
        <v/>
      </c>
      <c r="K240" s="55">
        <f t="shared" si="36"/>
        <v>0</v>
      </c>
      <c r="L240" s="55">
        <f t="shared" si="37"/>
        <v>0</v>
      </c>
      <c r="M240" s="67">
        <f>IF(A240="",0,(IF(ISNUMBER(JAN_26!G240),JAN_26!G240,0)+IF(ISNUMBER(FEB_26!G240),FEB_26!G240,0)+IF(ISNUMBER(MAR_26!G240),MAR_26!G240,0))/3)</f>
        <v>0</v>
      </c>
      <c r="N240" s="67">
        <f t="shared" si="38"/>
        <v>0</v>
      </c>
      <c r="O240" s="67">
        <f t="shared" si="39"/>
        <v>0</v>
      </c>
      <c r="P240" s="67">
        <f t="shared" si="40"/>
        <v>0</v>
      </c>
      <c r="Q240" s="68" t="str">
        <f t="shared" si="41"/>
        <v/>
      </c>
      <c r="R240" s="69" t="str">
        <f t="shared" si="42"/>
        <v>STOCKOUT</v>
      </c>
      <c r="S240" s="69" t="str">
        <f t="shared" si="43"/>
        <v>N/A</v>
      </c>
      <c r="T240" s="60"/>
    </row>
    <row r="241" spans="1:20" ht="16.5" customHeight="1" x14ac:dyDescent="0.35">
      <c r="A241" s="71" t="str">
        <f>IF(JAN_26!A241="","",JAN_26!A241)</f>
        <v>Viseralgine inj</v>
      </c>
      <c r="B241" s="71" t="str">
        <f>IF(JAN_26!B241="","",JAN_26!B241)</f>
        <v>amp</v>
      </c>
      <c r="C241" s="53">
        <f>IF(JAN_26!C241="","",JAN_26!C241)</f>
        <v>500</v>
      </c>
      <c r="D241" s="53">
        <f>IF(FEB_26!A241="","",FEB_26!F241)</f>
        <v>0</v>
      </c>
      <c r="E241" s="61"/>
      <c r="F241" s="53">
        <f t="shared" si="33"/>
        <v>0</v>
      </c>
      <c r="G241" s="61"/>
      <c r="H241" s="61"/>
      <c r="I241" s="53">
        <f t="shared" si="34"/>
        <v>0</v>
      </c>
      <c r="J241" s="53" t="str">
        <f t="shared" si="35"/>
        <v/>
      </c>
      <c r="K241" s="53">
        <f t="shared" si="36"/>
        <v>0</v>
      </c>
      <c r="L241" s="53">
        <f t="shared" si="37"/>
        <v>0</v>
      </c>
      <c r="M241" s="64">
        <f>IF(A241="",0,(IF(ISNUMBER(JAN_26!G241),JAN_26!G241,0)+IF(ISNUMBER(FEB_26!G241),FEB_26!G241,0)+IF(ISNUMBER(MAR_26!G241),MAR_26!G241,0))/3)</f>
        <v>0</v>
      </c>
      <c r="N241" s="64">
        <f t="shared" si="38"/>
        <v>0</v>
      </c>
      <c r="O241" s="64">
        <f t="shared" si="39"/>
        <v>0</v>
      </c>
      <c r="P241" s="64">
        <f t="shared" si="40"/>
        <v>0</v>
      </c>
      <c r="Q241" s="65" t="str">
        <f t="shared" si="41"/>
        <v/>
      </c>
      <c r="R241" s="66" t="str">
        <f t="shared" si="42"/>
        <v>STOCKOUT</v>
      </c>
      <c r="S241" s="66" t="str">
        <f t="shared" si="43"/>
        <v>N/A</v>
      </c>
      <c r="T241" s="60"/>
    </row>
    <row r="242" spans="1:20" ht="16.5" customHeight="1" x14ac:dyDescent="0.35">
      <c r="A242" s="72" t="str">
        <f>IF(JAN_26!A242="","",JAN_26!A242)</f>
        <v>VIT B COMPLEX</v>
      </c>
      <c r="B242" s="72" t="str">
        <f>IF(JAN_26!B242="","",JAN_26!B242)</f>
        <v>bottle</v>
      </c>
      <c r="C242" s="55">
        <f>IF(JAN_26!C242="","",JAN_26!C242)</f>
        <v>1000</v>
      </c>
      <c r="D242" s="55">
        <f>IF(FEB_26!A242="","",FEB_26!F242)</f>
        <v>0</v>
      </c>
      <c r="E242" s="61"/>
      <c r="F242" s="55">
        <f t="shared" si="33"/>
        <v>0</v>
      </c>
      <c r="G242" s="61"/>
      <c r="H242" s="61"/>
      <c r="I242" s="55">
        <f t="shared" si="34"/>
        <v>0</v>
      </c>
      <c r="J242" s="55" t="str">
        <f t="shared" si="35"/>
        <v/>
      </c>
      <c r="K242" s="55">
        <f t="shared" si="36"/>
        <v>0</v>
      </c>
      <c r="L242" s="55">
        <f t="shared" si="37"/>
        <v>0</v>
      </c>
      <c r="M242" s="67">
        <f>IF(A242="",0,(IF(ISNUMBER(JAN_26!G242),JAN_26!G242,0)+IF(ISNUMBER(FEB_26!G242),FEB_26!G242,0)+IF(ISNUMBER(MAR_26!G242),MAR_26!G242,0))/3)</f>
        <v>0</v>
      </c>
      <c r="N242" s="67">
        <f t="shared" si="38"/>
        <v>0</v>
      </c>
      <c r="O242" s="67">
        <f t="shared" si="39"/>
        <v>0</v>
      </c>
      <c r="P242" s="67">
        <f t="shared" si="40"/>
        <v>0</v>
      </c>
      <c r="Q242" s="68" t="str">
        <f t="shared" si="41"/>
        <v/>
      </c>
      <c r="R242" s="69" t="str">
        <f t="shared" si="42"/>
        <v>STOCKOUT</v>
      </c>
      <c r="S242" s="69" t="str">
        <f t="shared" si="43"/>
        <v>N/A</v>
      </c>
      <c r="T242" s="60"/>
    </row>
    <row r="243" spans="1:20" ht="16.5" customHeight="1" x14ac:dyDescent="0.35">
      <c r="A243" s="71" t="str">
        <f>IF(JAN_26!A243="","",JAN_26!A243)</f>
        <v>Vit B complex injection</v>
      </c>
      <c r="B243" s="71" t="str">
        <f>IF(JAN_26!B243="","",JAN_26!B243)</f>
        <v>amp</v>
      </c>
      <c r="C243" s="53">
        <f>IF(JAN_26!C243="","",JAN_26!C243)</f>
        <v>200</v>
      </c>
      <c r="D243" s="53">
        <f>IF(FEB_26!A243="","",FEB_26!F243)</f>
        <v>97</v>
      </c>
      <c r="E243" s="61"/>
      <c r="F243" s="53">
        <f t="shared" si="33"/>
        <v>97</v>
      </c>
      <c r="G243" s="61"/>
      <c r="H243" s="61"/>
      <c r="I243" s="53">
        <f t="shared" si="34"/>
        <v>0</v>
      </c>
      <c r="J243" s="53" t="str">
        <f t="shared" si="35"/>
        <v/>
      </c>
      <c r="K243" s="53">
        <f t="shared" si="36"/>
        <v>0</v>
      </c>
      <c r="L243" s="53">
        <f t="shared" si="37"/>
        <v>19400</v>
      </c>
      <c r="M243" s="64">
        <f>IF(A243="",0,(IF(ISNUMBER(JAN_26!G243),JAN_26!G243,0)+IF(ISNUMBER(FEB_26!G243),FEB_26!G243,0)+IF(ISNUMBER(MAR_26!G243),MAR_26!G243,0))/3)</f>
        <v>13.666666666666666</v>
      </c>
      <c r="N243" s="64">
        <f t="shared" si="38"/>
        <v>6.833333333333333</v>
      </c>
      <c r="O243" s="64">
        <f t="shared" si="39"/>
        <v>41</v>
      </c>
      <c r="P243" s="64">
        <f t="shared" si="40"/>
        <v>13.666666666666666</v>
      </c>
      <c r="Q243" s="65">
        <f t="shared" si="41"/>
        <v>7.1</v>
      </c>
      <c r="R243" s="66" t="str">
        <f t="shared" si="42"/>
        <v>OVERSTOCK</v>
      </c>
      <c r="S243" s="66" t="str">
        <f t="shared" si="43"/>
        <v>N/A</v>
      </c>
      <c r="T243" s="60"/>
    </row>
    <row r="244" spans="1:20" ht="16.5" customHeight="1" x14ac:dyDescent="0.35">
      <c r="A244" s="72" t="str">
        <f>IF(JAN_26!A244="","",JAN_26!A244)</f>
        <v>Vit B complex tablets</v>
      </c>
      <c r="B244" s="72" t="str">
        <f>IF(JAN_26!B244="","",JAN_26!B244)</f>
        <v>tablet</v>
      </c>
      <c r="C244" s="55">
        <f>IF(JAN_26!C244="","",JAN_26!C244)</f>
        <v>30</v>
      </c>
      <c r="D244" s="55">
        <f>IF(FEB_26!A244="","",FEB_26!F244)</f>
        <v>270</v>
      </c>
      <c r="E244" s="61"/>
      <c r="F244" s="55">
        <f t="shared" si="33"/>
        <v>270</v>
      </c>
      <c r="G244" s="61"/>
      <c r="H244" s="61"/>
      <c r="I244" s="55">
        <f t="shared" si="34"/>
        <v>0</v>
      </c>
      <c r="J244" s="55" t="str">
        <f t="shared" si="35"/>
        <v/>
      </c>
      <c r="K244" s="55">
        <f t="shared" si="36"/>
        <v>0</v>
      </c>
      <c r="L244" s="55">
        <f t="shared" si="37"/>
        <v>8100</v>
      </c>
      <c r="M244" s="67">
        <f>IF(A244="",0,(IF(ISNUMBER(JAN_26!G244),JAN_26!G244,0)+IF(ISNUMBER(FEB_26!G244),FEB_26!G244,0)+IF(ISNUMBER(MAR_26!G244),MAR_26!G244,0))/3)</f>
        <v>0</v>
      </c>
      <c r="N244" s="67">
        <f t="shared" si="38"/>
        <v>0</v>
      </c>
      <c r="O244" s="67">
        <f t="shared" si="39"/>
        <v>0</v>
      </c>
      <c r="P244" s="67">
        <f t="shared" si="40"/>
        <v>0</v>
      </c>
      <c r="Q244" s="68" t="str">
        <f t="shared" si="41"/>
        <v/>
      </c>
      <c r="R244" s="69" t="str">
        <f t="shared" si="42"/>
        <v>OVERSTOCK</v>
      </c>
      <c r="S244" s="69" t="str">
        <f t="shared" si="43"/>
        <v>N/A</v>
      </c>
      <c r="T244" s="60"/>
    </row>
    <row r="245" spans="1:20" ht="16.5" customHeight="1" x14ac:dyDescent="0.35">
      <c r="A245" s="71" t="str">
        <f>IF(JAN_26!A245="","",JAN_26!A245)</f>
        <v>vit k injection</v>
      </c>
      <c r="B245" s="71" t="str">
        <f>IF(JAN_26!B245="","",JAN_26!B245)</f>
        <v>amp</v>
      </c>
      <c r="C245" s="53">
        <f>IF(JAN_26!C245="","",JAN_26!C245)</f>
        <v>500</v>
      </c>
      <c r="D245" s="53">
        <f>IF(FEB_26!A245="","",FEB_26!F245)</f>
        <v>0</v>
      </c>
      <c r="E245" s="61"/>
      <c r="F245" s="53">
        <f t="shared" si="33"/>
        <v>0</v>
      </c>
      <c r="G245" s="61"/>
      <c r="H245" s="61"/>
      <c r="I245" s="53">
        <f t="shared" si="34"/>
        <v>0</v>
      </c>
      <c r="J245" s="53" t="str">
        <f t="shared" si="35"/>
        <v/>
      </c>
      <c r="K245" s="53">
        <f t="shared" si="36"/>
        <v>0</v>
      </c>
      <c r="L245" s="53">
        <f t="shared" si="37"/>
        <v>0</v>
      </c>
      <c r="M245" s="64">
        <f>IF(A245="",0,(IF(ISNUMBER(JAN_26!G245),JAN_26!G245,0)+IF(ISNUMBER(FEB_26!G245),FEB_26!G245,0)+IF(ISNUMBER(MAR_26!G245),MAR_26!G245,0))/3)</f>
        <v>0</v>
      </c>
      <c r="N245" s="64">
        <f t="shared" si="38"/>
        <v>0</v>
      </c>
      <c r="O245" s="64">
        <f t="shared" si="39"/>
        <v>0</v>
      </c>
      <c r="P245" s="64">
        <f t="shared" si="40"/>
        <v>0</v>
      </c>
      <c r="Q245" s="65" t="str">
        <f t="shared" si="41"/>
        <v/>
      </c>
      <c r="R245" s="66" t="str">
        <f t="shared" si="42"/>
        <v>STOCKOUT</v>
      </c>
      <c r="S245" s="66" t="str">
        <f t="shared" si="43"/>
        <v>N/A</v>
      </c>
      <c r="T245" s="60"/>
    </row>
    <row r="246" spans="1:20" ht="16.5" customHeight="1" x14ac:dyDescent="0.35">
      <c r="A246" s="72" t="str">
        <f>IF(JAN_26!A246="","",JAN_26!A246)</f>
        <v>Vogalene inj</v>
      </c>
      <c r="B246" s="72" t="str">
        <f>IF(JAN_26!B246="","",JAN_26!B246)</f>
        <v>amp</v>
      </c>
      <c r="C246" s="55">
        <f>IF(JAN_26!C246="","",JAN_26!C246)</f>
        <v>500</v>
      </c>
      <c r="D246" s="55">
        <f>IF(FEB_26!A246="","",FEB_26!F246)</f>
        <v>0</v>
      </c>
      <c r="E246" s="61"/>
      <c r="F246" s="55">
        <f t="shared" si="33"/>
        <v>0</v>
      </c>
      <c r="G246" s="61"/>
      <c r="H246" s="61"/>
      <c r="I246" s="55">
        <f t="shared" si="34"/>
        <v>0</v>
      </c>
      <c r="J246" s="55" t="str">
        <f t="shared" si="35"/>
        <v/>
      </c>
      <c r="K246" s="55">
        <f t="shared" si="36"/>
        <v>0</v>
      </c>
      <c r="L246" s="55">
        <f t="shared" si="37"/>
        <v>0</v>
      </c>
      <c r="M246" s="67">
        <f>IF(A246="",0,(IF(ISNUMBER(JAN_26!G246),JAN_26!G246,0)+IF(ISNUMBER(FEB_26!G246),FEB_26!G246,0)+IF(ISNUMBER(MAR_26!G246),MAR_26!G246,0))/3)</f>
        <v>0</v>
      </c>
      <c r="N246" s="67">
        <f t="shared" si="38"/>
        <v>0</v>
      </c>
      <c r="O246" s="67">
        <f t="shared" si="39"/>
        <v>0</v>
      </c>
      <c r="P246" s="67">
        <f t="shared" si="40"/>
        <v>0</v>
      </c>
      <c r="Q246" s="68" t="str">
        <f t="shared" si="41"/>
        <v/>
      </c>
      <c r="R246" s="69" t="str">
        <f t="shared" si="42"/>
        <v>STOCKOUT</v>
      </c>
      <c r="S246" s="69" t="str">
        <f t="shared" si="43"/>
        <v>N/A</v>
      </c>
      <c r="T246" s="60"/>
    </row>
    <row r="247" spans="1:20" ht="16.5" customHeight="1" x14ac:dyDescent="0.35">
      <c r="A247" s="71" t="str">
        <f>IF(JAN_26!A247="","",JAN_26!A247)</f>
        <v>Vogalene Suppository</v>
      </c>
      <c r="B247" s="71" t="str">
        <f>IF(JAN_26!B247="","",JAN_26!B247)</f>
        <v>suppo</v>
      </c>
      <c r="C247" s="53">
        <f>IF(JAN_26!C247="","",JAN_26!C247)</f>
        <v>150</v>
      </c>
      <c r="D247" s="53">
        <f>IF(FEB_26!A247="","",FEB_26!F247)</f>
        <v>0</v>
      </c>
      <c r="E247" s="61"/>
      <c r="F247" s="53">
        <f t="shared" si="33"/>
        <v>0</v>
      </c>
      <c r="G247" s="61"/>
      <c r="H247" s="61"/>
      <c r="I247" s="53">
        <f t="shared" si="34"/>
        <v>0</v>
      </c>
      <c r="J247" s="53" t="str">
        <f t="shared" si="35"/>
        <v/>
      </c>
      <c r="K247" s="53">
        <f t="shared" si="36"/>
        <v>0</v>
      </c>
      <c r="L247" s="53">
        <f t="shared" si="37"/>
        <v>0</v>
      </c>
      <c r="M247" s="64">
        <f>IF(A247="",0,(IF(ISNUMBER(JAN_26!G247),JAN_26!G247,0)+IF(ISNUMBER(FEB_26!G247),FEB_26!G247,0)+IF(ISNUMBER(MAR_26!G247),MAR_26!G247,0))/3)</f>
        <v>0</v>
      </c>
      <c r="N247" s="64">
        <f t="shared" si="38"/>
        <v>0</v>
      </c>
      <c r="O247" s="64">
        <f t="shared" si="39"/>
        <v>0</v>
      </c>
      <c r="P247" s="64">
        <f t="shared" si="40"/>
        <v>0</v>
      </c>
      <c r="Q247" s="65" t="str">
        <f t="shared" si="41"/>
        <v/>
      </c>
      <c r="R247" s="66" t="str">
        <f t="shared" si="42"/>
        <v>STOCKOUT</v>
      </c>
      <c r="S247" s="66" t="str">
        <f t="shared" si="43"/>
        <v>N/A</v>
      </c>
      <c r="T247" s="60"/>
    </row>
    <row r="248" spans="1:20" ht="16.5" customHeight="1" x14ac:dyDescent="0.35">
      <c r="A248" s="72" t="str">
        <f>IF(JAN_26!A248="","",JAN_26!A248)</f>
        <v>NZOZONE</v>
      </c>
      <c r="B248" s="72" t="str">
        <f>IF(JAN_26!B248="","",JAN_26!B248)</f>
        <v>suppo</v>
      </c>
      <c r="C248" s="55">
        <f>IF(JAN_26!C248="","",JAN_26!C248)</f>
        <v>150</v>
      </c>
      <c r="D248" s="55">
        <f>IF(FEB_26!A248="","",FEB_26!F248)</f>
        <v>10</v>
      </c>
      <c r="E248" s="61"/>
      <c r="F248" s="55">
        <f t="shared" si="33"/>
        <v>10</v>
      </c>
      <c r="G248" s="61"/>
      <c r="H248" s="61"/>
      <c r="I248" s="55">
        <f t="shared" si="34"/>
        <v>0</v>
      </c>
      <c r="J248" s="55" t="str">
        <f t="shared" si="35"/>
        <v/>
      </c>
      <c r="K248" s="55">
        <f t="shared" si="36"/>
        <v>260</v>
      </c>
      <c r="L248" s="55">
        <f t="shared" si="37"/>
        <v>1500</v>
      </c>
      <c r="M248" s="67">
        <f>IF(A248="",0,(IF(ISNUMBER(JAN_26!G248),JAN_26!G248,0)+IF(ISNUMBER(FEB_26!G248),FEB_26!G248,0)+IF(ISNUMBER(MAR_26!G248),MAR_26!G248,0))/3)</f>
        <v>90</v>
      </c>
      <c r="N248" s="67">
        <f t="shared" si="38"/>
        <v>45</v>
      </c>
      <c r="O248" s="67">
        <f t="shared" si="39"/>
        <v>270</v>
      </c>
      <c r="P248" s="67">
        <f t="shared" si="40"/>
        <v>90</v>
      </c>
      <c r="Q248" s="68">
        <f t="shared" si="41"/>
        <v>0.1</v>
      </c>
      <c r="R248" s="69" t="str">
        <f t="shared" si="42"/>
        <v>LOW STOCK</v>
      </c>
      <c r="S248" s="69" t="str">
        <f t="shared" si="43"/>
        <v>N/A</v>
      </c>
      <c r="T248" s="60"/>
    </row>
    <row r="249" spans="1:20" ht="16.5" customHeight="1" x14ac:dyDescent="0.35">
      <c r="A249" s="71" t="str">
        <f>IF(JAN_26!A249="","",JAN_26!A249)</f>
        <v/>
      </c>
      <c r="B249" s="71" t="str">
        <f>IF(JAN_26!B249="","",JAN_26!B249)</f>
        <v/>
      </c>
      <c r="C249" s="53" t="str">
        <f>IF(JAN_26!C249="","",JAN_26!C249)</f>
        <v/>
      </c>
      <c r="D249" s="53" t="str">
        <f>IF(FEB_26!A249="","",FEB_26!F249)</f>
        <v/>
      </c>
      <c r="E249" s="61"/>
      <c r="F249" s="53" t="str">
        <f t="shared" si="33"/>
        <v/>
      </c>
      <c r="G249" s="61"/>
      <c r="H249" s="61"/>
      <c r="I249" s="53">
        <f t="shared" si="34"/>
        <v>0</v>
      </c>
      <c r="J249" s="53" t="str">
        <f t="shared" si="35"/>
        <v/>
      </c>
      <c r="K249" s="53">
        <f t="shared" si="36"/>
        <v>0</v>
      </c>
      <c r="L249" s="53">
        <f t="shared" si="37"/>
        <v>0</v>
      </c>
      <c r="M249" s="64">
        <f>IF(A249="",0,(IF(ISNUMBER(JAN_26!G249),JAN_26!G249,0)+IF(ISNUMBER(FEB_26!G249),FEB_26!G249,0)+IF(ISNUMBER(MAR_26!G249),MAR_26!G249,0))/3)</f>
        <v>0</v>
      </c>
      <c r="N249" s="64">
        <f t="shared" si="38"/>
        <v>0</v>
      </c>
      <c r="O249" s="64">
        <f t="shared" si="39"/>
        <v>0</v>
      </c>
      <c r="P249" s="64">
        <f t="shared" si="40"/>
        <v>0</v>
      </c>
      <c r="Q249" s="65" t="str">
        <f t="shared" si="41"/>
        <v/>
      </c>
      <c r="R249" s="66" t="str">
        <f t="shared" si="42"/>
        <v/>
      </c>
      <c r="S249" s="66" t="str">
        <f t="shared" si="43"/>
        <v>N/A</v>
      </c>
      <c r="T249" s="60"/>
    </row>
    <row r="250" spans="1:20" ht="16.5" customHeight="1" x14ac:dyDescent="0.35">
      <c r="A250" s="72" t="str">
        <f>IF(JAN_26!A250="","",JAN_26!A250)</f>
        <v/>
      </c>
      <c r="B250" s="72" t="str">
        <f>IF(JAN_26!B250="","",JAN_26!B250)</f>
        <v/>
      </c>
      <c r="C250" s="55" t="str">
        <f>IF(JAN_26!C250="","",JAN_26!C250)</f>
        <v/>
      </c>
      <c r="D250" s="55" t="str">
        <f>IF(FEB_26!A250="","",FEB_26!F250)</f>
        <v/>
      </c>
      <c r="E250" s="61"/>
      <c r="F250" s="55" t="str">
        <f t="shared" si="33"/>
        <v/>
      </c>
      <c r="G250" s="61"/>
      <c r="H250" s="61"/>
      <c r="I250" s="55">
        <f t="shared" si="34"/>
        <v>0</v>
      </c>
      <c r="J250" s="55" t="str">
        <f t="shared" si="35"/>
        <v/>
      </c>
      <c r="K250" s="55">
        <f t="shared" si="36"/>
        <v>0</v>
      </c>
      <c r="L250" s="55">
        <f t="shared" si="37"/>
        <v>0</v>
      </c>
      <c r="M250" s="67">
        <f>IF(A250="",0,(IF(ISNUMBER(JAN_26!G250),JAN_26!G250,0)+IF(ISNUMBER(FEB_26!G250),FEB_26!G250,0)+IF(ISNUMBER(MAR_26!G250),MAR_26!G250,0))/3)</f>
        <v>0</v>
      </c>
      <c r="N250" s="67">
        <f t="shared" si="38"/>
        <v>0</v>
      </c>
      <c r="O250" s="67">
        <f t="shared" si="39"/>
        <v>0</v>
      </c>
      <c r="P250" s="67">
        <f t="shared" si="40"/>
        <v>0</v>
      </c>
      <c r="Q250" s="68" t="str">
        <f t="shared" si="41"/>
        <v/>
      </c>
      <c r="R250" s="69" t="str">
        <f t="shared" si="42"/>
        <v/>
      </c>
      <c r="S250" s="69" t="str">
        <f t="shared" si="43"/>
        <v>N/A</v>
      </c>
      <c r="T250" s="60"/>
    </row>
    <row r="251" spans="1:20" ht="16.5" customHeight="1" x14ac:dyDescent="0.35">
      <c r="A251" s="71" t="str">
        <f>IF(JAN_26!A251="","",JAN_26!A251)</f>
        <v/>
      </c>
      <c r="B251" s="71" t="str">
        <f>IF(JAN_26!B251="","",JAN_26!B251)</f>
        <v/>
      </c>
      <c r="C251" s="53" t="str">
        <f>IF(JAN_26!C251="","",JAN_26!C251)</f>
        <v/>
      </c>
      <c r="D251" s="53" t="str">
        <f>IF(FEB_26!A251="","",FEB_26!F251)</f>
        <v/>
      </c>
      <c r="E251" s="61"/>
      <c r="F251" s="53" t="str">
        <f t="shared" si="33"/>
        <v/>
      </c>
      <c r="G251" s="61"/>
      <c r="H251" s="61"/>
      <c r="I251" s="53">
        <f t="shared" si="34"/>
        <v>0</v>
      </c>
      <c r="J251" s="53" t="str">
        <f t="shared" si="35"/>
        <v/>
      </c>
      <c r="K251" s="53">
        <f t="shared" si="36"/>
        <v>0</v>
      </c>
      <c r="L251" s="53">
        <f t="shared" si="37"/>
        <v>0</v>
      </c>
      <c r="M251" s="64">
        <f>IF(A251="",0,(IF(ISNUMBER(JAN_26!G251),JAN_26!G251,0)+IF(ISNUMBER(FEB_26!G251),FEB_26!G251,0)+IF(ISNUMBER(MAR_26!G251),MAR_26!G251,0))/3)</f>
        <v>0</v>
      </c>
      <c r="N251" s="64">
        <f t="shared" si="38"/>
        <v>0</v>
      </c>
      <c r="O251" s="64">
        <f t="shared" si="39"/>
        <v>0</v>
      </c>
      <c r="P251" s="64">
        <f t="shared" si="40"/>
        <v>0</v>
      </c>
      <c r="Q251" s="65" t="str">
        <f t="shared" si="41"/>
        <v/>
      </c>
      <c r="R251" s="66" t="str">
        <f t="shared" si="42"/>
        <v/>
      </c>
      <c r="S251" s="66" t="str">
        <f t="shared" si="43"/>
        <v>N/A</v>
      </c>
      <c r="T251" s="60"/>
    </row>
    <row r="252" spans="1:20" ht="16.5" customHeight="1" x14ac:dyDescent="0.35">
      <c r="A252" s="72" t="str">
        <f>IF(JAN_26!A252="","",JAN_26!A252)</f>
        <v/>
      </c>
      <c r="B252" s="72" t="str">
        <f>IF(JAN_26!B252="","",JAN_26!B252)</f>
        <v/>
      </c>
      <c r="C252" s="55" t="str">
        <f>IF(JAN_26!C252="","",JAN_26!C252)</f>
        <v/>
      </c>
      <c r="D252" s="55" t="str">
        <f>IF(FEB_26!A252="","",FEB_26!F252)</f>
        <v/>
      </c>
      <c r="E252" s="61"/>
      <c r="F252" s="55" t="str">
        <f t="shared" si="33"/>
        <v/>
      </c>
      <c r="G252" s="61"/>
      <c r="H252" s="61"/>
      <c r="I252" s="55">
        <f t="shared" si="34"/>
        <v>0</v>
      </c>
      <c r="J252" s="55" t="str">
        <f t="shared" si="35"/>
        <v/>
      </c>
      <c r="K252" s="55">
        <f t="shared" si="36"/>
        <v>0</v>
      </c>
      <c r="L252" s="55">
        <f t="shared" si="37"/>
        <v>0</v>
      </c>
      <c r="M252" s="67">
        <f>IF(A252="",0,(IF(ISNUMBER(JAN_26!G252),JAN_26!G252,0)+IF(ISNUMBER(FEB_26!G252),FEB_26!G252,0)+IF(ISNUMBER(MAR_26!G252),MAR_26!G252,0))/3)</f>
        <v>0</v>
      </c>
      <c r="N252" s="67">
        <f t="shared" si="38"/>
        <v>0</v>
      </c>
      <c r="O252" s="67">
        <f t="shared" si="39"/>
        <v>0</v>
      </c>
      <c r="P252" s="67">
        <f t="shared" si="40"/>
        <v>0</v>
      </c>
      <c r="Q252" s="68" t="str">
        <f t="shared" si="41"/>
        <v/>
      </c>
      <c r="R252" s="69" t="str">
        <f t="shared" si="42"/>
        <v/>
      </c>
      <c r="S252" s="69" t="str">
        <f t="shared" si="43"/>
        <v>N/A</v>
      </c>
      <c r="T252" s="60"/>
    </row>
    <row r="253" spans="1:20" ht="16.5" customHeight="1" x14ac:dyDescent="0.35">
      <c r="A253" s="71" t="str">
        <f>IF(JAN_26!A253="","",JAN_26!A253)</f>
        <v/>
      </c>
      <c r="B253" s="71" t="str">
        <f>IF(JAN_26!B253="","",JAN_26!B253)</f>
        <v/>
      </c>
      <c r="C253" s="53" t="str">
        <f>IF(JAN_26!C253="","",JAN_26!C253)</f>
        <v/>
      </c>
      <c r="D253" s="53" t="str">
        <f>IF(FEB_26!A253="","",FEB_26!F253)</f>
        <v/>
      </c>
      <c r="E253" s="61"/>
      <c r="F253" s="53" t="str">
        <f t="shared" si="33"/>
        <v/>
      </c>
      <c r="G253" s="61"/>
      <c r="H253" s="61"/>
      <c r="I253" s="53">
        <f t="shared" si="34"/>
        <v>0</v>
      </c>
      <c r="J253" s="53" t="str">
        <f t="shared" si="35"/>
        <v/>
      </c>
      <c r="K253" s="53">
        <f t="shared" si="36"/>
        <v>0</v>
      </c>
      <c r="L253" s="53">
        <f t="shared" si="37"/>
        <v>0</v>
      </c>
      <c r="M253" s="64">
        <f>IF(A253="",0,(IF(ISNUMBER(JAN_26!G253),JAN_26!G253,0)+IF(ISNUMBER(FEB_26!G253),FEB_26!G253,0)+IF(ISNUMBER(MAR_26!G253),MAR_26!G253,0))/3)</f>
        <v>0</v>
      </c>
      <c r="N253" s="64">
        <f t="shared" si="38"/>
        <v>0</v>
      </c>
      <c r="O253" s="64">
        <f t="shared" si="39"/>
        <v>0</v>
      </c>
      <c r="P253" s="64">
        <f t="shared" si="40"/>
        <v>0</v>
      </c>
      <c r="Q253" s="65" t="str">
        <f t="shared" si="41"/>
        <v/>
      </c>
      <c r="R253" s="66" t="str">
        <f t="shared" si="42"/>
        <v/>
      </c>
      <c r="S253" s="66" t="str">
        <f t="shared" si="43"/>
        <v>N/A</v>
      </c>
      <c r="T253" s="60"/>
    </row>
    <row r="254" spans="1:20" ht="16.5" customHeight="1" x14ac:dyDescent="0.35">
      <c r="A254" s="72" t="str">
        <f>IF(JAN_26!A254="","",JAN_26!A254)</f>
        <v/>
      </c>
      <c r="B254" s="72" t="str">
        <f>IF(JAN_26!B254="","",JAN_26!B254)</f>
        <v/>
      </c>
      <c r="C254" s="55" t="str">
        <f>IF(JAN_26!C254="","",JAN_26!C254)</f>
        <v/>
      </c>
      <c r="D254" s="55" t="str">
        <f>IF(FEB_26!A254="","",FEB_26!F254)</f>
        <v/>
      </c>
      <c r="E254" s="61"/>
      <c r="F254" s="55" t="str">
        <f t="shared" si="33"/>
        <v/>
      </c>
      <c r="G254" s="61"/>
      <c r="H254" s="61"/>
      <c r="I254" s="55">
        <f t="shared" si="34"/>
        <v>0</v>
      </c>
      <c r="J254" s="55" t="str">
        <f t="shared" si="35"/>
        <v/>
      </c>
      <c r="K254" s="55">
        <f t="shared" si="36"/>
        <v>0</v>
      </c>
      <c r="L254" s="55">
        <f t="shared" si="37"/>
        <v>0</v>
      </c>
      <c r="M254" s="67">
        <f>IF(A254="",0,(IF(ISNUMBER(JAN_26!G254),JAN_26!G254,0)+IF(ISNUMBER(FEB_26!G254),FEB_26!G254,0)+IF(ISNUMBER(MAR_26!G254),MAR_26!G254,0))/3)</f>
        <v>0</v>
      </c>
      <c r="N254" s="67">
        <f t="shared" si="38"/>
        <v>0</v>
      </c>
      <c r="O254" s="67">
        <f t="shared" si="39"/>
        <v>0</v>
      </c>
      <c r="P254" s="67">
        <f t="shared" si="40"/>
        <v>0</v>
      </c>
      <c r="Q254" s="68" t="str">
        <f t="shared" si="41"/>
        <v/>
      </c>
      <c r="R254" s="69" t="str">
        <f t="shared" si="42"/>
        <v/>
      </c>
      <c r="S254" s="69" t="str">
        <f t="shared" si="43"/>
        <v>N/A</v>
      </c>
      <c r="T254" s="60"/>
    </row>
    <row r="255" spans="1:20" ht="16.5" customHeight="1" x14ac:dyDescent="0.35">
      <c r="A255" s="71" t="str">
        <f>IF(JAN_26!A255="","",JAN_26!A255)</f>
        <v/>
      </c>
      <c r="B255" s="71" t="str">
        <f>IF(JAN_26!B255="","",JAN_26!B255)</f>
        <v/>
      </c>
      <c r="C255" s="53" t="str">
        <f>IF(JAN_26!C255="","",JAN_26!C255)</f>
        <v/>
      </c>
      <c r="D255" s="53" t="str">
        <f>IF(FEB_26!A255="","",FEB_26!F255)</f>
        <v/>
      </c>
      <c r="E255" s="61"/>
      <c r="F255" s="53" t="str">
        <f t="shared" si="33"/>
        <v/>
      </c>
      <c r="G255" s="61"/>
      <c r="H255" s="61"/>
      <c r="I255" s="53">
        <f t="shared" si="34"/>
        <v>0</v>
      </c>
      <c r="J255" s="53" t="str">
        <f t="shared" si="35"/>
        <v/>
      </c>
      <c r="K255" s="53">
        <f t="shared" si="36"/>
        <v>0</v>
      </c>
      <c r="L255" s="53">
        <f t="shared" si="37"/>
        <v>0</v>
      </c>
      <c r="M255" s="64">
        <f>IF(A255="",0,(IF(ISNUMBER(JAN_26!G255),JAN_26!G255,0)+IF(ISNUMBER(FEB_26!G255),FEB_26!G255,0)+IF(ISNUMBER(MAR_26!G255),MAR_26!G255,0))/3)</f>
        <v>0</v>
      </c>
      <c r="N255" s="64">
        <f t="shared" si="38"/>
        <v>0</v>
      </c>
      <c r="O255" s="64">
        <f t="shared" si="39"/>
        <v>0</v>
      </c>
      <c r="P255" s="64">
        <f t="shared" si="40"/>
        <v>0</v>
      </c>
      <c r="Q255" s="65" t="str">
        <f t="shared" si="41"/>
        <v/>
      </c>
      <c r="R255" s="66" t="str">
        <f t="shared" si="42"/>
        <v/>
      </c>
      <c r="S255" s="66" t="str">
        <f t="shared" si="43"/>
        <v>N/A</v>
      </c>
      <c r="T255" s="60"/>
    </row>
    <row r="256" spans="1:20" ht="16.5" customHeight="1" x14ac:dyDescent="0.35">
      <c r="A256" s="72" t="str">
        <f>IF(JAN_26!A256="","",JAN_26!A256)</f>
        <v/>
      </c>
      <c r="B256" s="72" t="str">
        <f>IF(JAN_26!B256="","",JAN_26!B256)</f>
        <v/>
      </c>
      <c r="C256" s="55" t="str">
        <f>IF(JAN_26!C256="","",JAN_26!C256)</f>
        <v/>
      </c>
      <c r="D256" s="55" t="str">
        <f>IF(FEB_26!A256="","",FEB_26!F256)</f>
        <v/>
      </c>
      <c r="E256" s="61"/>
      <c r="F256" s="55" t="str">
        <f t="shared" si="33"/>
        <v/>
      </c>
      <c r="G256" s="61"/>
      <c r="H256" s="61"/>
      <c r="I256" s="55">
        <f t="shared" si="34"/>
        <v>0</v>
      </c>
      <c r="J256" s="55" t="str">
        <f t="shared" si="35"/>
        <v/>
      </c>
      <c r="K256" s="55">
        <f t="shared" si="36"/>
        <v>0</v>
      </c>
      <c r="L256" s="55">
        <f t="shared" si="37"/>
        <v>0</v>
      </c>
      <c r="M256" s="67">
        <f>IF(A256="",0,(IF(ISNUMBER(JAN_26!G256),JAN_26!G256,0)+IF(ISNUMBER(FEB_26!G256),FEB_26!G256,0)+IF(ISNUMBER(MAR_26!G256),MAR_26!G256,0))/3)</f>
        <v>0</v>
      </c>
      <c r="N256" s="67">
        <f t="shared" si="38"/>
        <v>0</v>
      </c>
      <c r="O256" s="67">
        <f t="shared" si="39"/>
        <v>0</v>
      </c>
      <c r="P256" s="67">
        <f t="shared" si="40"/>
        <v>0</v>
      </c>
      <c r="Q256" s="68" t="str">
        <f t="shared" si="41"/>
        <v/>
      </c>
      <c r="R256" s="69" t="str">
        <f t="shared" si="42"/>
        <v/>
      </c>
      <c r="S256" s="69" t="str">
        <f t="shared" si="43"/>
        <v>N/A</v>
      </c>
      <c r="T256" s="60"/>
    </row>
    <row r="257" spans="1:20" ht="16.5" customHeight="1" x14ac:dyDescent="0.35">
      <c r="A257" s="71" t="str">
        <f>IF(JAN_26!A257="","",JAN_26!A257)</f>
        <v/>
      </c>
      <c r="B257" s="71" t="str">
        <f>IF(JAN_26!B257="","",JAN_26!B257)</f>
        <v/>
      </c>
      <c r="C257" s="53" t="str">
        <f>IF(JAN_26!C257="","",JAN_26!C257)</f>
        <v/>
      </c>
      <c r="D257" s="53" t="str">
        <f>IF(FEB_26!A257="","",FEB_26!F257)</f>
        <v/>
      </c>
      <c r="E257" s="61"/>
      <c r="F257" s="53" t="str">
        <f t="shared" si="33"/>
        <v/>
      </c>
      <c r="G257" s="61"/>
      <c r="H257" s="61"/>
      <c r="I257" s="53">
        <f t="shared" si="34"/>
        <v>0</v>
      </c>
      <c r="J257" s="53" t="str">
        <f t="shared" si="35"/>
        <v/>
      </c>
      <c r="K257" s="53">
        <f t="shared" si="36"/>
        <v>0</v>
      </c>
      <c r="L257" s="53">
        <f t="shared" si="37"/>
        <v>0</v>
      </c>
      <c r="M257" s="64">
        <f>IF(A257="",0,(IF(ISNUMBER(JAN_26!G257),JAN_26!G257,0)+IF(ISNUMBER(FEB_26!G257),FEB_26!G257,0)+IF(ISNUMBER(MAR_26!G257),MAR_26!G257,0))/3)</f>
        <v>0</v>
      </c>
      <c r="N257" s="64">
        <f t="shared" si="38"/>
        <v>0</v>
      </c>
      <c r="O257" s="64">
        <f t="shared" si="39"/>
        <v>0</v>
      </c>
      <c r="P257" s="64">
        <f t="shared" si="40"/>
        <v>0</v>
      </c>
      <c r="Q257" s="65" t="str">
        <f t="shared" si="41"/>
        <v/>
      </c>
      <c r="R257" s="66" t="str">
        <f t="shared" si="42"/>
        <v/>
      </c>
      <c r="S257" s="66" t="str">
        <f t="shared" si="43"/>
        <v>N/A</v>
      </c>
      <c r="T257" s="60"/>
    </row>
    <row r="258" spans="1:20" ht="16.5" customHeight="1" x14ac:dyDescent="0.35">
      <c r="A258" s="72" t="str">
        <f>IF(JAN_26!A258="","",JAN_26!A258)</f>
        <v/>
      </c>
      <c r="B258" s="72" t="str">
        <f>IF(JAN_26!B258="","",JAN_26!B258)</f>
        <v/>
      </c>
      <c r="C258" s="55" t="str">
        <f>IF(JAN_26!C258="","",JAN_26!C258)</f>
        <v/>
      </c>
      <c r="D258" s="55" t="str">
        <f>IF(FEB_26!A258="","",FEB_26!F258)</f>
        <v/>
      </c>
      <c r="E258" s="61"/>
      <c r="F258" s="55" t="str">
        <f t="shared" si="33"/>
        <v/>
      </c>
      <c r="G258" s="61"/>
      <c r="H258" s="61"/>
      <c r="I258" s="55">
        <f t="shared" si="34"/>
        <v>0</v>
      </c>
      <c r="J258" s="55" t="str">
        <f t="shared" si="35"/>
        <v/>
      </c>
      <c r="K258" s="55">
        <f t="shared" si="36"/>
        <v>0</v>
      </c>
      <c r="L258" s="55">
        <f t="shared" si="37"/>
        <v>0</v>
      </c>
      <c r="M258" s="67">
        <f>IF(A258="",0,(IF(ISNUMBER(JAN_26!G258),JAN_26!G258,0)+IF(ISNUMBER(FEB_26!G258),FEB_26!G258,0)+IF(ISNUMBER(MAR_26!G258),MAR_26!G258,0))/3)</f>
        <v>0</v>
      </c>
      <c r="N258" s="67">
        <f t="shared" si="38"/>
        <v>0</v>
      </c>
      <c r="O258" s="67">
        <f t="shared" si="39"/>
        <v>0</v>
      </c>
      <c r="P258" s="67">
        <f t="shared" si="40"/>
        <v>0</v>
      </c>
      <c r="Q258" s="68" t="str">
        <f t="shared" si="41"/>
        <v/>
      </c>
      <c r="R258" s="69" t="str">
        <f t="shared" si="42"/>
        <v/>
      </c>
      <c r="S258" s="69" t="str">
        <f t="shared" si="43"/>
        <v>N/A</v>
      </c>
      <c r="T258" s="60"/>
    </row>
    <row r="259" spans="1:20" ht="16.5" customHeight="1" x14ac:dyDescent="0.35">
      <c r="A259" s="71" t="str">
        <f>IF(JAN_26!A259="","",JAN_26!A259)</f>
        <v/>
      </c>
      <c r="B259" s="71" t="str">
        <f>IF(JAN_26!B259="","",JAN_26!B259)</f>
        <v/>
      </c>
      <c r="C259" s="53" t="str">
        <f>IF(JAN_26!C259="","",JAN_26!C259)</f>
        <v/>
      </c>
      <c r="D259" s="53" t="str">
        <f>IF(FEB_26!A259="","",FEB_26!F259)</f>
        <v/>
      </c>
      <c r="E259" s="61"/>
      <c r="F259" s="53" t="str">
        <f t="shared" ref="F259:F322" si="44">IF(A259="","",D259+IF(ISNUMBER(E259),E259,0)-IF(ISNUMBER(G259),G259,0))</f>
        <v/>
      </c>
      <c r="G259" s="61"/>
      <c r="H259" s="61"/>
      <c r="I259" s="53">
        <f t="shared" ref="I259:I302" si="45">IF(AND(ISNUMBER(G259),ISNUMBER(C259)),G259*C259,0)</f>
        <v>0</v>
      </c>
      <c r="J259" s="53" t="str">
        <f t="shared" ref="J259:J322" si="46">IF(AND(ISNUMBER(G259),ISNUMBER(H259)),H259-I259,"")</f>
        <v/>
      </c>
      <c r="K259" s="53">
        <f t="shared" ref="K259:K302" si="47">IF(OR(A259="",M259=0),0,MAX(O259-F259,0))</f>
        <v>0</v>
      </c>
      <c r="L259" s="53">
        <f t="shared" ref="L259:L302" si="48">IF(AND(ISNUMBER(C259),ISNUMBER(F259)),F259*C259,0)</f>
        <v>0</v>
      </c>
      <c r="M259" s="64">
        <f>IF(A259="",0,(IF(ISNUMBER(JAN_26!G259),JAN_26!G259,0)+IF(ISNUMBER(FEB_26!G259),FEB_26!G259,0)+IF(ISNUMBER(MAR_26!G259),MAR_26!G259,0))/3)</f>
        <v>0</v>
      </c>
      <c r="N259" s="64">
        <f t="shared" ref="N259:N322" si="49">IF(M259=0,0,M259*Lead_Time_Months)</f>
        <v>0</v>
      </c>
      <c r="O259" s="64">
        <f t="shared" ref="O259:O302" si="50">IF(M259=0,0,M259*Max_Stock_Months)</f>
        <v>0</v>
      </c>
      <c r="P259" s="64">
        <f t="shared" ref="P259:P302" si="51">IF(M259=0,0,M259*Security_Stock_Months)</f>
        <v>0</v>
      </c>
      <c r="Q259" s="65" t="str">
        <f t="shared" ref="Q259:Q302" si="52">IF(OR(A259="",M259=0,F259&lt;=0),"",ROUND(F259/M259,1))</f>
        <v/>
      </c>
      <c r="R259" s="66" t="str">
        <f t="shared" ref="R259:R302" si="53">IF(A259="","",IF(F259&lt;=0,"STOCKOUT",IF(F259&lt;=P259,"LOW STOCK",IF(F259&gt;O259,"OVERSTOCK","ADEQUATE"))))</f>
        <v/>
      </c>
      <c r="S259" s="66" t="str">
        <f t="shared" ref="S259:S302" si="54">IF(AND(ISNUMBER(G259),ISNUMBER(H259)),IF(J259&gt;=0,"BALANCED","DEFICIT"),"N/A")</f>
        <v>N/A</v>
      </c>
      <c r="T259" s="60"/>
    </row>
    <row r="260" spans="1:20" ht="16.5" customHeight="1" x14ac:dyDescent="0.35">
      <c r="A260" s="72" t="str">
        <f>IF(JAN_26!A260="","",JAN_26!A260)</f>
        <v/>
      </c>
      <c r="B260" s="72" t="str">
        <f>IF(JAN_26!B260="","",JAN_26!B260)</f>
        <v/>
      </c>
      <c r="C260" s="55" t="str">
        <f>IF(JAN_26!C260="","",JAN_26!C260)</f>
        <v/>
      </c>
      <c r="D260" s="55" t="str">
        <f>IF(FEB_26!A260="","",FEB_26!F260)</f>
        <v/>
      </c>
      <c r="E260" s="61"/>
      <c r="F260" s="55" t="str">
        <f t="shared" si="44"/>
        <v/>
      </c>
      <c r="G260" s="61"/>
      <c r="H260" s="61"/>
      <c r="I260" s="55">
        <f t="shared" si="45"/>
        <v>0</v>
      </c>
      <c r="J260" s="55" t="str">
        <f t="shared" si="46"/>
        <v/>
      </c>
      <c r="K260" s="55">
        <f t="shared" si="47"/>
        <v>0</v>
      </c>
      <c r="L260" s="55">
        <f t="shared" si="48"/>
        <v>0</v>
      </c>
      <c r="M260" s="67">
        <f>IF(A260="",0,(IF(ISNUMBER(JAN_26!G260),JAN_26!G260,0)+IF(ISNUMBER(FEB_26!G260),FEB_26!G260,0)+IF(ISNUMBER(MAR_26!G260),MAR_26!G260,0))/3)</f>
        <v>0</v>
      </c>
      <c r="N260" s="67">
        <f t="shared" si="49"/>
        <v>0</v>
      </c>
      <c r="O260" s="67">
        <f t="shared" si="50"/>
        <v>0</v>
      </c>
      <c r="P260" s="67">
        <f t="shared" si="51"/>
        <v>0</v>
      </c>
      <c r="Q260" s="68" t="str">
        <f t="shared" si="52"/>
        <v/>
      </c>
      <c r="R260" s="69" t="str">
        <f t="shared" si="53"/>
        <v/>
      </c>
      <c r="S260" s="69" t="str">
        <f t="shared" si="54"/>
        <v>N/A</v>
      </c>
      <c r="T260" s="60"/>
    </row>
    <row r="261" spans="1:20" ht="16.5" customHeight="1" x14ac:dyDescent="0.35">
      <c r="A261" s="71" t="str">
        <f>IF(JAN_26!A261="","",JAN_26!A261)</f>
        <v/>
      </c>
      <c r="B261" s="71" t="str">
        <f>IF(JAN_26!B261="","",JAN_26!B261)</f>
        <v/>
      </c>
      <c r="C261" s="53" t="str">
        <f>IF(JAN_26!C261="","",JAN_26!C261)</f>
        <v/>
      </c>
      <c r="D261" s="53" t="str">
        <f>IF(FEB_26!A261="","",FEB_26!F261)</f>
        <v/>
      </c>
      <c r="E261" s="61"/>
      <c r="F261" s="53" t="str">
        <f t="shared" si="44"/>
        <v/>
      </c>
      <c r="G261" s="61"/>
      <c r="H261" s="61"/>
      <c r="I261" s="53">
        <f t="shared" si="45"/>
        <v>0</v>
      </c>
      <c r="J261" s="53" t="str">
        <f t="shared" si="46"/>
        <v/>
      </c>
      <c r="K261" s="53">
        <f t="shared" si="47"/>
        <v>0</v>
      </c>
      <c r="L261" s="53">
        <f t="shared" si="48"/>
        <v>0</v>
      </c>
      <c r="M261" s="64">
        <f>IF(A261="",0,(IF(ISNUMBER(JAN_26!G261),JAN_26!G261,0)+IF(ISNUMBER(FEB_26!G261),FEB_26!G261,0)+IF(ISNUMBER(MAR_26!G261),MAR_26!G261,0))/3)</f>
        <v>0</v>
      </c>
      <c r="N261" s="64">
        <f t="shared" si="49"/>
        <v>0</v>
      </c>
      <c r="O261" s="64">
        <f t="shared" si="50"/>
        <v>0</v>
      </c>
      <c r="P261" s="64">
        <f t="shared" si="51"/>
        <v>0</v>
      </c>
      <c r="Q261" s="65" t="str">
        <f t="shared" si="52"/>
        <v/>
      </c>
      <c r="R261" s="66" t="str">
        <f t="shared" si="53"/>
        <v/>
      </c>
      <c r="S261" s="66" t="str">
        <f t="shared" si="54"/>
        <v>N/A</v>
      </c>
      <c r="T261" s="60"/>
    </row>
    <row r="262" spans="1:20" ht="16.5" customHeight="1" x14ac:dyDescent="0.35">
      <c r="A262" s="72" t="str">
        <f>IF(JAN_26!A262="","",JAN_26!A262)</f>
        <v/>
      </c>
      <c r="B262" s="72" t="str">
        <f>IF(JAN_26!B262="","",JAN_26!B262)</f>
        <v/>
      </c>
      <c r="C262" s="55" t="str">
        <f>IF(JAN_26!C262="","",JAN_26!C262)</f>
        <v/>
      </c>
      <c r="D262" s="55" t="str">
        <f>IF(FEB_26!A262="","",FEB_26!F262)</f>
        <v/>
      </c>
      <c r="E262" s="61"/>
      <c r="F262" s="55" t="str">
        <f t="shared" si="44"/>
        <v/>
      </c>
      <c r="G262" s="61"/>
      <c r="H262" s="61"/>
      <c r="I262" s="55">
        <f t="shared" si="45"/>
        <v>0</v>
      </c>
      <c r="J262" s="55" t="str">
        <f t="shared" si="46"/>
        <v/>
      </c>
      <c r="K262" s="55">
        <f t="shared" si="47"/>
        <v>0</v>
      </c>
      <c r="L262" s="55">
        <f t="shared" si="48"/>
        <v>0</v>
      </c>
      <c r="M262" s="67">
        <f>IF(A262="",0,(IF(ISNUMBER(JAN_26!G262),JAN_26!G262,0)+IF(ISNUMBER(FEB_26!G262),FEB_26!G262,0)+IF(ISNUMBER(MAR_26!G262),MAR_26!G262,0))/3)</f>
        <v>0</v>
      </c>
      <c r="N262" s="67">
        <f t="shared" si="49"/>
        <v>0</v>
      </c>
      <c r="O262" s="67">
        <f t="shared" si="50"/>
        <v>0</v>
      </c>
      <c r="P262" s="67">
        <f t="shared" si="51"/>
        <v>0</v>
      </c>
      <c r="Q262" s="68" t="str">
        <f t="shared" si="52"/>
        <v/>
      </c>
      <c r="R262" s="69" t="str">
        <f t="shared" si="53"/>
        <v/>
      </c>
      <c r="S262" s="69" t="str">
        <f t="shared" si="54"/>
        <v>N/A</v>
      </c>
      <c r="T262" s="60"/>
    </row>
    <row r="263" spans="1:20" ht="16.5" customHeight="1" x14ac:dyDescent="0.35">
      <c r="A263" s="71" t="str">
        <f>IF(JAN_26!A263="","",JAN_26!A263)</f>
        <v/>
      </c>
      <c r="B263" s="71" t="str">
        <f>IF(JAN_26!B263="","",JAN_26!B263)</f>
        <v/>
      </c>
      <c r="C263" s="53" t="str">
        <f>IF(JAN_26!C263="","",JAN_26!C263)</f>
        <v/>
      </c>
      <c r="D263" s="53" t="str">
        <f>IF(FEB_26!A263="","",FEB_26!F263)</f>
        <v/>
      </c>
      <c r="E263" s="61"/>
      <c r="F263" s="53" t="str">
        <f t="shared" si="44"/>
        <v/>
      </c>
      <c r="G263" s="61"/>
      <c r="H263" s="61"/>
      <c r="I263" s="53">
        <f t="shared" si="45"/>
        <v>0</v>
      </c>
      <c r="J263" s="53" t="str">
        <f t="shared" si="46"/>
        <v/>
      </c>
      <c r="K263" s="53">
        <f t="shared" si="47"/>
        <v>0</v>
      </c>
      <c r="L263" s="53">
        <f t="shared" si="48"/>
        <v>0</v>
      </c>
      <c r="M263" s="64">
        <f>IF(A263="",0,(IF(ISNUMBER(JAN_26!G263),JAN_26!G263,0)+IF(ISNUMBER(FEB_26!G263),FEB_26!G263,0)+IF(ISNUMBER(MAR_26!G263),MAR_26!G263,0))/3)</f>
        <v>0</v>
      </c>
      <c r="N263" s="64">
        <f t="shared" si="49"/>
        <v>0</v>
      </c>
      <c r="O263" s="64">
        <f t="shared" si="50"/>
        <v>0</v>
      </c>
      <c r="P263" s="64">
        <f t="shared" si="51"/>
        <v>0</v>
      </c>
      <c r="Q263" s="65" t="str">
        <f t="shared" si="52"/>
        <v/>
      </c>
      <c r="R263" s="66" t="str">
        <f t="shared" si="53"/>
        <v/>
      </c>
      <c r="S263" s="66" t="str">
        <f t="shared" si="54"/>
        <v>N/A</v>
      </c>
      <c r="T263" s="60"/>
    </row>
    <row r="264" spans="1:20" ht="16.5" customHeight="1" x14ac:dyDescent="0.35">
      <c r="A264" s="72" t="str">
        <f>IF(JAN_26!A264="","",JAN_26!A264)</f>
        <v/>
      </c>
      <c r="B264" s="72" t="str">
        <f>IF(JAN_26!B264="","",JAN_26!B264)</f>
        <v/>
      </c>
      <c r="C264" s="55" t="str">
        <f>IF(JAN_26!C264="","",JAN_26!C264)</f>
        <v/>
      </c>
      <c r="D264" s="55" t="str">
        <f>IF(FEB_26!A264="","",FEB_26!F264)</f>
        <v/>
      </c>
      <c r="E264" s="61"/>
      <c r="F264" s="55" t="str">
        <f t="shared" si="44"/>
        <v/>
      </c>
      <c r="G264" s="61"/>
      <c r="H264" s="61"/>
      <c r="I264" s="55">
        <f t="shared" si="45"/>
        <v>0</v>
      </c>
      <c r="J264" s="55" t="str">
        <f t="shared" si="46"/>
        <v/>
      </c>
      <c r="K264" s="55">
        <f t="shared" si="47"/>
        <v>0</v>
      </c>
      <c r="L264" s="55">
        <f t="shared" si="48"/>
        <v>0</v>
      </c>
      <c r="M264" s="67">
        <f>IF(A264="",0,(IF(ISNUMBER(JAN_26!G264),JAN_26!G264,0)+IF(ISNUMBER(FEB_26!G264),FEB_26!G264,0)+IF(ISNUMBER(MAR_26!G264),MAR_26!G264,0))/3)</f>
        <v>0</v>
      </c>
      <c r="N264" s="67">
        <f t="shared" si="49"/>
        <v>0</v>
      </c>
      <c r="O264" s="67">
        <f t="shared" si="50"/>
        <v>0</v>
      </c>
      <c r="P264" s="67">
        <f t="shared" si="51"/>
        <v>0</v>
      </c>
      <c r="Q264" s="68" t="str">
        <f t="shared" si="52"/>
        <v/>
      </c>
      <c r="R264" s="69" t="str">
        <f t="shared" si="53"/>
        <v/>
      </c>
      <c r="S264" s="69" t="str">
        <f t="shared" si="54"/>
        <v>N/A</v>
      </c>
      <c r="T264" s="60"/>
    </row>
    <row r="265" spans="1:20" ht="16.5" customHeight="1" x14ac:dyDescent="0.35">
      <c r="A265" s="71" t="str">
        <f>IF(JAN_26!A265="","",JAN_26!A265)</f>
        <v/>
      </c>
      <c r="B265" s="71" t="str">
        <f>IF(JAN_26!B265="","",JAN_26!B265)</f>
        <v/>
      </c>
      <c r="C265" s="53" t="str">
        <f>IF(JAN_26!C265="","",JAN_26!C265)</f>
        <v/>
      </c>
      <c r="D265" s="53" t="str">
        <f>IF(FEB_26!A265="","",FEB_26!F265)</f>
        <v/>
      </c>
      <c r="E265" s="61"/>
      <c r="F265" s="53" t="str">
        <f t="shared" si="44"/>
        <v/>
      </c>
      <c r="G265" s="61"/>
      <c r="H265" s="61"/>
      <c r="I265" s="53">
        <f t="shared" si="45"/>
        <v>0</v>
      </c>
      <c r="J265" s="53" t="str">
        <f t="shared" si="46"/>
        <v/>
      </c>
      <c r="K265" s="53">
        <f t="shared" si="47"/>
        <v>0</v>
      </c>
      <c r="L265" s="53">
        <f t="shared" si="48"/>
        <v>0</v>
      </c>
      <c r="M265" s="64">
        <f>IF(A265="",0,(IF(ISNUMBER(JAN_26!G265),JAN_26!G265,0)+IF(ISNUMBER(FEB_26!G265),FEB_26!G265,0)+IF(ISNUMBER(MAR_26!G265),MAR_26!G265,0))/3)</f>
        <v>0</v>
      </c>
      <c r="N265" s="64">
        <f t="shared" si="49"/>
        <v>0</v>
      </c>
      <c r="O265" s="64">
        <f t="shared" si="50"/>
        <v>0</v>
      </c>
      <c r="P265" s="64">
        <f t="shared" si="51"/>
        <v>0</v>
      </c>
      <c r="Q265" s="65" t="str">
        <f t="shared" si="52"/>
        <v/>
      </c>
      <c r="R265" s="66" t="str">
        <f t="shared" si="53"/>
        <v/>
      </c>
      <c r="S265" s="66" t="str">
        <f t="shared" si="54"/>
        <v>N/A</v>
      </c>
      <c r="T265" s="60"/>
    </row>
    <row r="266" spans="1:20" ht="16.5" customHeight="1" x14ac:dyDescent="0.35">
      <c r="A266" s="72" t="str">
        <f>IF(JAN_26!A266="","",JAN_26!A266)</f>
        <v/>
      </c>
      <c r="B266" s="72" t="str">
        <f>IF(JAN_26!B266="","",JAN_26!B266)</f>
        <v/>
      </c>
      <c r="C266" s="55" t="str">
        <f>IF(JAN_26!C266="","",JAN_26!C266)</f>
        <v/>
      </c>
      <c r="D266" s="55" t="str">
        <f>IF(FEB_26!A266="","",FEB_26!F266)</f>
        <v/>
      </c>
      <c r="E266" s="61"/>
      <c r="F266" s="55" t="str">
        <f t="shared" si="44"/>
        <v/>
      </c>
      <c r="G266" s="61"/>
      <c r="H266" s="61"/>
      <c r="I266" s="55">
        <f t="shared" si="45"/>
        <v>0</v>
      </c>
      <c r="J266" s="55" t="str">
        <f t="shared" si="46"/>
        <v/>
      </c>
      <c r="K266" s="55">
        <f t="shared" si="47"/>
        <v>0</v>
      </c>
      <c r="L266" s="55">
        <f t="shared" si="48"/>
        <v>0</v>
      </c>
      <c r="M266" s="67">
        <f>IF(A266="",0,(IF(ISNUMBER(JAN_26!G266),JAN_26!G266,0)+IF(ISNUMBER(FEB_26!G266),FEB_26!G266,0)+IF(ISNUMBER(MAR_26!G266),MAR_26!G266,0))/3)</f>
        <v>0</v>
      </c>
      <c r="N266" s="67">
        <f t="shared" si="49"/>
        <v>0</v>
      </c>
      <c r="O266" s="67">
        <f t="shared" si="50"/>
        <v>0</v>
      </c>
      <c r="P266" s="67">
        <f t="shared" si="51"/>
        <v>0</v>
      </c>
      <c r="Q266" s="68" t="str">
        <f t="shared" si="52"/>
        <v/>
      </c>
      <c r="R266" s="69" t="str">
        <f t="shared" si="53"/>
        <v/>
      </c>
      <c r="S266" s="69" t="str">
        <f t="shared" si="54"/>
        <v>N/A</v>
      </c>
      <c r="T266" s="60"/>
    </row>
    <row r="267" spans="1:20" ht="16.5" customHeight="1" x14ac:dyDescent="0.35">
      <c r="A267" s="71" t="str">
        <f>IF(JAN_26!A267="","",JAN_26!A267)</f>
        <v/>
      </c>
      <c r="B267" s="71" t="str">
        <f>IF(JAN_26!B267="","",JAN_26!B267)</f>
        <v/>
      </c>
      <c r="C267" s="53" t="str">
        <f>IF(JAN_26!C267="","",JAN_26!C267)</f>
        <v/>
      </c>
      <c r="D267" s="53" t="str">
        <f>IF(FEB_26!A267="","",FEB_26!F267)</f>
        <v/>
      </c>
      <c r="E267" s="61"/>
      <c r="F267" s="53" t="str">
        <f t="shared" si="44"/>
        <v/>
      </c>
      <c r="G267" s="61"/>
      <c r="H267" s="61"/>
      <c r="I267" s="53">
        <f t="shared" si="45"/>
        <v>0</v>
      </c>
      <c r="J267" s="53" t="str">
        <f t="shared" si="46"/>
        <v/>
      </c>
      <c r="K267" s="53">
        <f t="shared" si="47"/>
        <v>0</v>
      </c>
      <c r="L267" s="53">
        <f t="shared" si="48"/>
        <v>0</v>
      </c>
      <c r="M267" s="64">
        <f>IF(A267="",0,(IF(ISNUMBER(JAN_26!G267),JAN_26!G267,0)+IF(ISNUMBER(FEB_26!G267),FEB_26!G267,0)+IF(ISNUMBER(MAR_26!G267),MAR_26!G267,0))/3)</f>
        <v>0</v>
      </c>
      <c r="N267" s="64">
        <f t="shared" si="49"/>
        <v>0</v>
      </c>
      <c r="O267" s="64">
        <f t="shared" si="50"/>
        <v>0</v>
      </c>
      <c r="P267" s="64">
        <f t="shared" si="51"/>
        <v>0</v>
      </c>
      <c r="Q267" s="65" t="str">
        <f t="shared" si="52"/>
        <v/>
      </c>
      <c r="R267" s="66" t="str">
        <f t="shared" si="53"/>
        <v/>
      </c>
      <c r="S267" s="66" t="str">
        <f t="shared" si="54"/>
        <v>N/A</v>
      </c>
      <c r="T267" s="60"/>
    </row>
    <row r="268" spans="1:20" ht="16.5" customHeight="1" x14ac:dyDescent="0.35">
      <c r="A268" s="72" t="str">
        <f>IF(JAN_26!A268="","",JAN_26!A268)</f>
        <v/>
      </c>
      <c r="B268" s="72" t="str">
        <f>IF(JAN_26!B268="","",JAN_26!B268)</f>
        <v/>
      </c>
      <c r="C268" s="55" t="str">
        <f>IF(JAN_26!C268="","",JAN_26!C268)</f>
        <v/>
      </c>
      <c r="D268" s="55" t="str">
        <f>IF(FEB_26!A268="","",FEB_26!F268)</f>
        <v/>
      </c>
      <c r="E268" s="61"/>
      <c r="F268" s="55" t="str">
        <f t="shared" si="44"/>
        <v/>
      </c>
      <c r="G268" s="61"/>
      <c r="H268" s="61"/>
      <c r="I268" s="55">
        <f t="shared" si="45"/>
        <v>0</v>
      </c>
      <c r="J268" s="55" t="str">
        <f t="shared" si="46"/>
        <v/>
      </c>
      <c r="K268" s="55">
        <f t="shared" si="47"/>
        <v>0</v>
      </c>
      <c r="L268" s="55">
        <f t="shared" si="48"/>
        <v>0</v>
      </c>
      <c r="M268" s="67">
        <f>IF(A268="",0,(IF(ISNUMBER(JAN_26!G268),JAN_26!G268,0)+IF(ISNUMBER(FEB_26!G268),FEB_26!G268,0)+IF(ISNUMBER(MAR_26!G268),MAR_26!G268,0))/3)</f>
        <v>0</v>
      </c>
      <c r="N268" s="67">
        <f t="shared" si="49"/>
        <v>0</v>
      </c>
      <c r="O268" s="67">
        <f t="shared" si="50"/>
        <v>0</v>
      </c>
      <c r="P268" s="67">
        <f t="shared" si="51"/>
        <v>0</v>
      </c>
      <c r="Q268" s="68" t="str">
        <f t="shared" si="52"/>
        <v/>
      </c>
      <c r="R268" s="69" t="str">
        <f t="shared" si="53"/>
        <v/>
      </c>
      <c r="S268" s="69" t="str">
        <f t="shared" si="54"/>
        <v>N/A</v>
      </c>
      <c r="T268" s="60"/>
    </row>
    <row r="269" spans="1:20" ht="16.5" customHeight="1" x14ac:dyDescent="0.35">
      <c r="A269" s="71" t="str">
        <f>IF(JAN_26!A269="","",JAN_26!A269)</f>
        <v/>
      </c>
      <c r="B269" s="71" t="str">
        <f>IF(JAN_26!B269="","",JAN_26!B269)</f>
        <v/>
      </c>
      <c r="C269" s="53" t="str">
        <f>IF(JAN_26!C269="","",JAN_26!C269)</f>
        <v/>
      </c>
      <c r="D269" s="53" t="str">
        <f>IF(FEB_26!A269="","",FEB_26!F269)</f>
        <v/>
      </c>
      <c r="E269" s="61"/>
      <c r="F269" s="53" t="str">
        <f t="shared" si="44"/>
        <v/>
      </c>
      <c r="G269" s="61"/>
      <c r="H269" s="61"/>
      <c r="I269" s="53">
        <f t="shared" si="45"/>
        <v>0</v>
      </c>
      <c r="J269" s="53" t="str">
        <f t="shared" si="46"/>
        <v/>
      </c>
      <c r="K269" s="53">
        <f t="shared" si="47"/>
        <v>0</v>
      </c>
      <c r="L269" s="53">
        <f t="shared" si="48"/>
        <v>0</v>
      </c>
      <c r="M269" s="64">
        <f>IF(A269="",0,(IF(ISNUMBER(JAN_26!G269),JAN_26!G269,0)+IF(ISNUMBER(FEB_26!G269),FEB_26!G269,0)+IF(ISNUMBER(MAR_26!G269),MAR_26!G269,0))/3)</f>
        <v>0</v>
      </c>
      <c r="N269" s="64">
        <f t="shared" si="49"/>
        <v>0</v>
      </c>
      <c r="O269" s="64">
        <f t="shared" si="50"/>
        <v>0</v>
      </c>
      <c r="P269" s="64">
        <f t="shared" si="51"/>
        <v>0</v>
      </c>
      <c r="Q269" s="65" t="str">
        <f t="shared" si="52"/>
        <v/>
      </c>
      <c r="R269" s="66" t="str">
        <f t="shared" si="53"/>
        <v/>
      </c>
      <c r="S269" s="66" t="str">
        <f t="shared" si="54"/>
        <v>N/A</v>
      </c>
      <c r="T269" s="60"/>
    </row>
    <row r="270" spans="1:20" ht="16.5" customHeight="1" x14ac:dyDescent="0.35">
      <c r="A270" s="72" t="str">
        <f>IF(JAN_26!A270="","",JAN_26!A270)</f>
        <v/>
      </c>
      <c r="B270" s="72" t="str">
        <f>IF(JAN_26!B270="","",JAN_26!B270)</f>
        <v/>
      </c>
      <c r="C270" s="55" t="str">
        <f>IF(JAN_26!C270="","",JAN_26!C270)</f>
        <v/>
      </c>
      <c r="D270" s="55" t="str">
        <f>IF(FEB_26!A270="","",FEB_26!F270)</f>
        <v/>
      </c>
      <c r="E270" s="61"/>
      <c r="F270" s="55" t="str">
        <f t="shared" si="44"/>
        <v/>
      </c>
      <c r="G270" s="61"/>
      <c r="H270" s="61"/>
      <c r="I270" s="55">
        <f t="shared" si="45"/>
        <v>0</v>
      </c>
      <c r="J270" s="55" t="str">
        <f t="shared" si="46"/>
        <v/>
      </c>
      <c r="K270" s="55">
        <f t="shared" si="47"/>
        <v>0</v>
      </c>
      <c r="L270" s="55">
        <f t="shared" si="48"/>
        <v>0</v>
      </c>
      <c r="M270" s="67">
        <f>IF(A270="",0,(IF(ISNUMBER(JAN_26!G270),JAN_26!G270,0)+IF(ISNUMBER(FEB_26!G270),FEB_26!G270,0)+IF(ISNUMBER(MAR_26!G270),MAR_26!G270,0))/3)</f>
        <v>0</v>
      </c>
      <c r="N270" s="67">
        <f t="shared" si="49"/>
        <v>0</v>
      </c>
      <c r="O270" s="67">
        <f t="shared" si="50"/>
        <v>0</v>
      </c>
      <c r="P270" s="67">
        <f t="shared" si="51"/>
        <v>0</v>
      </c>
      <c r="Q270" s="68" t="str">
        <f t="shared" si="52"/>
        <v/>
      </c>
      <c r="R270" s="69" t="str">
        <f t="shared" si="53"/>
        <v/>
      </c>
      <c r="S270" s="69" t="str">
        <f t="shared" si="54"/>
        <v>N/A</v>
      </c>
      <c r="T270" s="60"/>
    </row>
    <row r="271" spans="1:20" ht="16.5" customHeight="1" x14ac:dyDescent="0.35">
      <c r="A271" s="71" t="str">
        <f>IF(JAN_26!A271="","",JAN_26!A271)</f>
        <v/>
      </c>
      <c r="B271" s="71" t="str">
        <f>IF(JAN_26!B271="","",JAN_26!B271)</f>
        <v/>
      </c>
      <c r="C271" s="53" t="str">
        <f>IF(JAN_26!C271="","",JAN_26!C271)</f>
        <v/>
      </c>
      <c r="D271" s="53" t="str">
        <f>IF(FEB_26!A271="","",FEB_26!F271)</f>
        <v/>
      </c>
      <c r="E271" s="61"/>
      <c r="F271" s="53" t="str">
        <f t="shared" si="44"/>
        <v/>
      </c>
      <c r="G271" s="61"/>
      <c r="H271" s="61"/>
      <c r="I271" s="53">
        <f t="shared" si="45"/>
        <v>0</v>
      </c>
      <c r="J271" s="53" t="str">
        <f t="shared" si="46"/>
        <v/>
      </c>
      <c r="K271" s="53">
        <f t="shared" si="47"/>
        <v>0</v>
      </c>
      <c r="L271" s="53">
        <f t="shared" si="48"/>
        <v>0</v>
      </c>
      <c r="M271" s="64">
        <f>IF(A271="",0,(IF(ISNUMBER(JAN_26!G271),JAN_26!G271,0)+IF(ISNUMBER(FEB_26!G271),FEB_26!G271,0)+IF(ISNUMBER(MAR_26!G271),MAR_26!G271,0))/3)</f>
        <v>0</v>
      </c>
      <c r="N271" s="64">
        <f t="shared" si="49"/>
        <v>0</v>
      </c>
      <c r="O271" s="64">
        <f t="shared" si="50"/>
        <v>0</v>
      </c>
      <c r="P271" s="64">
        <f t="shared" si="51"/>
        <v>0</v>
      </c>
      <c r="Q271" s="65" t="str">
        <f t="shared" si="52"/>
        <v/>
      </c>
      <c r="R271" s="66" t="str">
        <f t="shared" si="53"/>
        <v/>
      </c>
      <c r="S271" s="66" t="str">
        <f t="shared" si="54"/>
        <v>N/A</v>
      </c>
      <c r="T271" s="60"/>
    </row>
    <row r="272" spans="1:20" ht="16.5" customHeight="1" x14ac:dyDescent="0.35">
      <c r="A272" s="72" t="str">
        <f>IF(JAN_26!A272="","",JAN_26!A272)</f>
        <v/>
      </c>
      <c r="B272" s="72" t="str">
        <f>IF(JAN_26!B272="","",JAN_26!B272)</f>
        <v/>
      </c>
      <c r="C272" s="55" t="str">
        <f>IF(JAN_26!C272="","",JAN_26!C272)</f>
        <v/>
      </c>
      <c r="D272" s="55" t="str">
        <f>IF(FEB_26!A272="","",FEB_26!F272)</f>
        <v/>
      </c>
      <c r="E272" s="61"/>
      <c r="F272" s="55" t="str">
        <f t="shared" si="44"/>
        <v/>
      </c>
      <c r="G272" s="61"/>
      <c r="H272" s="61"/>
      <c r="I272" s="55">
        <f t="shared" si="45"/>
        <v>0</v>
      </c>
      <c r="J272" s="55" t="str">
        <f t="shared" si="46"/>
        <v/>
      </c>
      <c r="K272" s="55">
        <f t="shared" si="47"/>
        <v>0</v>
      </c>
      <c r="L272" s="55">
        <f t="shared" si="48"/>
        <v>0</v>
      </c>
      <c r="M272" s="67">
        <f>IF(A272="",0,(IF(ISNUMBER(JAN_26!G272),JAN_26!G272,0)+IF(ISNUMBER(FEB_26!G272),FEB_26!G272,0)+IF(ISNUMBER(MAR_26!G272),MAR_26!G272,0))/3)</f>
        <v>0</v>
      </c>
      <c r="N272" s="67">
        <f t="shared" si="49"/>
        <v>0</v>
      </c>
      <c r="O272" s="67">
        <f t="shared" si="50"/>
        <v>0</v>
      </c>
      <c r="P272" s="67">
        <f t="shared" si="51"/>
        <v>0</v>
      </c>
      <c r="Q272" s="68" t="str">
        <f t="shared" si="52"/>
        <v/>
      </c>
      <c r="R272" s="69" t="str">
        <f t="shared" si="53"/>
        <v/>
      </c>
      <c r="S272" s="69" t="str">
        <f t="shared" si="54"/>
        <v>N/A</v>
      </c>
      <c r="T272" s="60"/>
    </row>
    <row r="273" spans="1:20" ht="16.5" customHeight="1" x14ac:dyDescent="0.35">
      <c r="A273" s="71" t="str">
        <f>IF(JAN_26!A273="","",JAN_26!A273)</f>
        <v/>
      </c>
      <c r="B273" s="71" t="str">
        <f>IF(JAN_26!B273="","",JAN_26!B273)</f>
        <v/>
      </c>
      <c r="C273" s="53" t="str">
        <f>IF(JAN_26!C273="","",JAN_26!C273)</f>
        <v/>
      </c>
      <c r="D273" s="53" t="str">
        <f>IF(FEB_26!A273="","",FEB_26!F273)</f>
        <v/>
      </c>
      <c r="E273" s="61"/>
      <c r="F273" s="53" t="str">
        <f t="shared" si="44"/>
        <v/>
      </c>
      <c r="G273" s="61"/>
      <c r="H273" s="61"/>
      <c r="I273" s="53">
        <f t="shared" si="45"/>
        <v>0</v>
      </c>
      <c r="J273" s="53" t="str">
        <f t="shared" si="46"/>
        <v/>
      </c>
      <c r="K273" s="53">
        <f t="shared" si="47"/>
        <v>0</v>
      </c>
      <c r="L273" s="53">
        <f t="shared" si="48"/>
        <v>0</v>
      </c>
      <c r="M273" s="64">
        <f>IF(A273="",0,(IF(ISNUMBER(JAN_26!G273),JAN_26!G273,0)+IF(ISNUMBER(FEB_26!G273),FEB_26!G273,0)+IF(ISNUMBER(MAR_26!G273),MAR_26!G273,0))/3)</f>
        <v>0</v>
      </c>
      <c r="N273" s="64">
        <f t="shared" si="49"/>
        <v>0</v>
      </c>
      <c r="O273" s="64">
        <f t="shared" si="50"/>
        <v>0</v>
      </c>
      <c r="P273" s="64">
        <f t="shared" si="51"/>
        <v>0</v>
      </c>
      <c r="Q273" s="65" t="str">
        <f t="shared" si="52"/>
        <v/>
      </c>
      <c r="R273" s="66" t="str">
        <f t="shared" si="53"/>
        <v/>
      </c>
      <c r="S273" s="66" t="str">
        <f t="shared" si="54"/>
        <v>N/A</v>
      </c>
      <c r="T273" s="60"/>
    </row>
    <row r="274" spans="1:20" ht="16.5" customHeight="1" x14ac:dyDescent="0.35">
      <c r="A274" s="72" t="str">
        <f>IF(JAN_26!A274="","",JAN_26!A274)</f>
        <v/>
      </c>
      <c r="B274" s="72" t="str">
        <f>IF(JAN_26!B274="","",JAN_26!B274)</f>
        <v/>
      </c>
      <c r="C274" s="55" t="str">
        <f>IF(JAN_26!C274="","",JAN_26!C274)</f>
        <v/>
      </c>
      <c r="D274" s="55" t="str">
        <f>IF(FEB_26!A274="","",FEB_26!F274)</f>
        <v/>
      </c>
      <c r="E274" s="61"/>
      <c r="F274" s="55" t="str">
        <f t="shared" si="44"/>
        <v/>
      </c>
      <c r="G274" s="61"/>
      <c r="H274" s="61"/>
      <c r="I274" s="55">
        <f t="shared" si="45"/>
        <v>0</v>
      </c>
      <c r="J274" s="55" t="str">
        <f t="shared" si="46"/>
        <v/>
      </c>
      <c r="K274" s="55">
        <f t="shared" si="47"/>
        <v>0</v>
      </c>
      <c r="L274" s="55">
        <f t="shared" si="48"/>
        <v>0</v>
      </c>
      <c r="M274" s="67">
        <f>IF(A274="",0,(IF(ISNUMBER(JAN_26!G274),JAN_26!G274,0)+IF(ISNUMBER(FEB_26!G274),FEB_26!G274,0)+IF(ISNUMBER(MAR_26!G274),MAR_26!G274,0))/3)</f>
        <v>0</v>
      </c>
      <c r="N274" s="67">
        <f t="shared" si="49"/>
        <v>0</v>
      </c>
      <c r="O274" s="67">
        <f t="shared" si="50"/>
        <v>0</v>
      </c>
      <c r="P274" s="67">
        <f t="shared" si="51"/>
        <v>0</v>
      </c>
      <c r="Q274" s="68" t="str">
        <f t="shared" si="52"/>
        <v/>
      </c>
      <c r="R274" s="69" t="str">
        <f t="shared" si="53"/>
        <v/>
      </c>
      <c r="S274" s="69" t="str">
        <f t="shared" si="54"/>
        <v>N/A</v>
      </c>
      <c r="T274" s="60"/>
    </row>
    <row r="275" spans="1:20" ht="16.5" customHeight="1" x14ac:dyDescent="0.35">
      <c r="A275" s="71" t="str">
        <f>IF(JAN_26!A275="","",JAN_26!A275)</f>
        <v/>
      </c>
      <c r="B275" s="71" t="str">
        <f>IF(JAN_26!B275="","",JAN_26!B275)</f>
        <v/>
      </c>
      <c r="C275" s="53" t="str">
        <f>IF(JAN_26!C275="","",JAN_26!C275)</f>
        <v/>
      </c>
      <c r="D275" s="53" t="str">
        <f>IF(FEB_26!A275="","",FEB_26!F275)</f>
        <v/>
      </c>
      <c r="E275" s="61"/>
      <c r="F275" s="53" t="str">
        <f t="shared" si="44"/>
        <v/>
      </c>
      <c r="G275" s="61"/>
      <c r="H275" s="61"/>
      <c r="I275" s="53">
        <f t="shared" si="45"/>
        <v>0</v>
      </c>
      <c r="J275" s="53" t="str">
        <f t="shared" si="46"/>
        <v/>
      </c>
      <c r="K275" s="53">
        <f t="shared" si="47"/>
        <v>0</v>
      </c>
      <c r="L275" s="53">
        <f t="shared" si="48"/>
        <v>0</v>
      </c>
      <c r="M275" s="64">
        <f>IF(A275="",0,(IF(ISNUMBER(JAN_26!G275),JAN_26!G275,0)+IF(ISNUMBER(FEB_26!G275),FEB_26!G275,0)+IF(ISNUMBER(MAR_26!G275),MAR_26!G275,0))/3)</f>
        <v>0</v>
      </c>
      <c r="N275" s="64">
        <f t="shared" si="49"/>
        <v>0</v>
      </c>
      <c r="O275" s="64">
        <f t="shared" si="50"/>
        <v>0</v>
      </c>
      <c r="P275" s="64">
        <f t="shared" si="51"/>
        <v>0</v>
      </c>
      <c r="Q275" s="65" t="str">
        <f t="shared" si="52"/>
        <v/>
      </c>
      <c r="R275" s="66" t="str">
        <f t="shared" si="53"/>
        <v/>
      </c>
      <c r="S275" s="66" t="str">
        <f t="shared" si="54"/>
        <v>N/A</v>
      </c>
      <c r="T275" s="60"/>
    </row>
    <row r="276" spans="1:20" ht="16.5" customHeight="1" x14ac:dyDescent="0.35">
      <c r="A276" s="72" t="str">
        <f>IF(JAN_26!A276="","",JAN_26!A276)</f>
        <v/>
      </c>
      <c r="B276" s="72" t="str">
        <f>IF(JAN_26!B276="","",JAN_26!B276)</f>
        <v/>
      </c>
      <c r="C276" s="55" t="str">
        <f>IF(JAN_26!C276="","",JAN_26!C276)</f>
        <v/>
      </c>
      <c r="D276" s="55" t="str">
        <f>IF(FEB_26!A276="","",FEB_26!F276)</f>
        <v/>
      </c>
      <c r="E276" s="61"/>
      <c r="F276" s="55" t="str">
        <f t="shared" si="44"/>
        <v/>
      </c>
      <c r="G276" s="61"/>
      <c r="H276" s="61"/>
      <c r="I276" s="55">
        <f t="shared" si="45"/>
        <v>0</v>
      </c>
      <c r="J276" s="55" t="str">
        <f t="shared" si="46"/>
        <v/>
      </c>
      <c r="K276" s="55">
        <f t="shared" si="47"/>
        <v>0</v>
      </c>
      <c r="L276" s="55">
        <f t="shared" si="48"/>
        <v>0</v>
      </c>
      <c r="M276" s="67">
        <f>IF(A276="",0,(IF(ISNUMBER(JAN_26!G276),JAN_26!G276,0)+IF(ISNUMBER(FEB_26!G276),FEB_26!G276,0)+IF(ISNUMBER(MAR_26!G276),MAR_26!G276,0))/3)</f>
        <v>0</v>
      </c>
      <c r="N276" s="67">
        <f t="shared" si="49"/>
        <v>0</v>
      </c>
      <c r="O276" s="67">
        <f t="shared" si="50"/>
        <v>0</v>
      </c>
      <c r="P276" s="67">
        <f t="shared" si="51"/>
        <v>0</v>
      </c>
      <c r="Q276" s="68" t="str">
        <f t="shared" si="52"/>
        <v/>
      </c>
      <c r="R276" s="69" t="str">
        <f t="shared" si="53"/>
        <v/>
      </c>
      <c r="S276" s="69" t="str">
        <f t="shared" si="54"/>
        <v>N/A</v>
      </c>
      <c r="T276" s="60"/>
    </row>
    <row r="277" spans="1:20" ht="16.5" customHeight="1" x14ac:dyDescent="0.35">
      <c r="A277" s="71" t="str">
        <f>IF(JAN_26!A277="","",JAN_26!A277)</f>
        <v/>
      </c>
      <c r="B277" s="71" t="str">
        <f>IF(JAN_26!B277="","",JAN_26!B277)</f>
        <v/>
      </c>
      <c r="C277" s="53" t="str">
        <f>IF(JAN_26!C277="","",JAN_26!C277)</f>
        <v/>
      </c>
      <c r="D277" s="53" t="str">
        <f>IF(FEB_26!A277="","",FEB_26!F277)</f>
        <v/>
      </c>
      <c r="E277" s="61"/>
      <c r="F277" s="53" t="str">
        <f t="shared" si="44"/>
        <v/>
      </c>
      <c r="G277" s="61"/>
      <c r="H277" s="61"/>
      <c r="I277" s="53">
        <f t="shared" si="45"/>
        <v>0</v>
      </c>
      <c r="J277" s="53" t="str">
        <f t="shared" si="46"/>
        <v/>
      </c>
      <c r="K277" s="53">
        <f t="shared" si="47"/>
        <v>0</v>
      </c>
      <c r="L277" s="53">
        <f t="shared" si="48"/>
        <v>0</v>
      </c>
      <c r="M277" s="64">
        <f>IF(A277="",0,(IF(ISNUMBER(JAN_26!G277),JAN_26!G277,0)+IF(ISNUMBER(FEB_26!G277),FEB_26!G277,0)+IF(ISNUMBER(MAR_26!G277),MAR_26!G277,0))/3)</f>
        <v>0</v>
      </c>
      <c r="N277" s="64">
        <f t="shared" si="49"/>
        <v>0</v>
      </c>
      <c r="O277" s="64">
        <f t="shared" si="50"/>
        <v>0</v>
      </c>
      <c r="P277" s="64">
        <f t="shared" si="51"/>
        <v>0</v>
      </c>
      <c r="Q277" s="65" t="str">
        <f t="shared" si="52"/>
        <v/>
      </c>
      <c r="R277" s="66" t="str">
        <f t="shared" si="53"/>
        <v/>
      </c>
      <c r="S277" s="66" t="str">
        <f t="shared" si="54"/>
        <v>N/A</v>
      </c>
      <c r="T277" s="60"/>
    </row>
    <row r="278" spans="1:20" ht="16.5" customHeight="1" x14ac:dyDescent="0.35">
      <c r="A278" s="72" t="str">
        <f>IF(JAN_26!A278="","",JAN_26!A278)</f>
        <v/>
      </c>
      <c r="B278" s="72" t="str">
        <f>IF(JAN_26!B278="","",JAN_26!B278)</f>
        <v/>
      </c>
      <c r="C278" s="55" t="str">
        <f>IF(JAN_26!C278="","",JAN_26!C278)</f>
        <v/>
      </c>
      <c r="D278" s="55" t="str">
        <f>IF(FEB_26!A278="","",FEB_26!F278)</f>
        <v/>
      </c>
      <c r="E278" s="61"/>
      <c r="F278" s="55" t="str">
        <f t="shared" si="44"/>
        <v/>
      </c>
      <c r="G278" s="61"/>
      <c r="H278" s="61"/>
      <c r="I278" s="55">
        <f t="shared" si="45"/>
        <v>0</v>
      </c>
      <c r="J278" s="55" t="str">
        <f t="shared" si="46"/>
        <v/>
      </c>
      <c r="K278" s="55">
        <f t="shared" si="47"/>
        <v>0</v>
      </c>
      <c r="L278" s="55">
        <f t="shared" si="48"/>
        <v>0</v>
      </c>
      <c r="M278" s="67">
        <f>IF(A278="",0,(IF(ISNUMBER(JAN_26!G278),JAN_26!G278,0)+IF(ISNUMBER(FEB_26!G278),FEB_26!G278,0)+IF(ISNUMBER(MAR_26!G278),MAR_26!G278,0))/3)</f>
        <v>0</v>
      </c>
      <c r="N278" s="67">
        <f t="shared" si="49"/>
        <v>0</v>
      </c>
      <c r="O278" s="67">
        <f t="shared" si="50"/>
        <v>0</v>
      </c>
      <c r="P278" s="67">
        <f t="shared" si="51"/>
        <v>0</v>
      </c>
      <c r="Q278" s="68" t="str">
        <f t="shared" si="52"/>
        <v/>
      </c>
      <c r="R278" s="69" t="str">
        <f t="shared" si="53"/>
        <v/>
      </c>
      <c r="S278" s="69" t="str">
        <f t="shared" si="54"/>
        <v>N/A</v>
      </c>
      <c r="T278" s="60"/>
    </row>
    <row r="279" spans="1:20" ht="16.5" customHeight="1" x14ac:dyDescent="0.35">
      <c r="A279" s="71" t="str">
        <f>IF(JAN_26!A279="","",JAN_26!A279)</f>
        <v/>
      </c>
      <c r="B279" s="71" t="str">
        <f>IF(JAN_26!B279="","",JAN_26!B279)</f>
        <v/>
      </c>
      <c r="C279" s="53" t="str">
        <f>IF(JAN_26!C279="","",JAN_26!C279)</f>
        <v/>
      </c>
      <c r="D279" s="53" t="str">
        <f>IF(FEB_26!A279="","",FEB_26!F279)</f>
        <v/>
      </c>
      <c r="E279" s="61"/>
      <c r="F279" s="53" t="str">
        <f t="shared" si="44"/>
        <v/>
      </c>
      <c r="G279" s="61"/>
      <c r="H279" s="61"/>
      <c r="I279" s="53">
        <f t="shared" si="45"/>
        <v>0</v>
      </c>
      <c r="J279" s="53" t="str">
        <f t="shared" si="46"/>
        <v/>
      </c>
      <c r="K279" s="53">
        <f t="shared" si="47"/>
        <v>0</v>
      </c>
      <c r="L279" s="53">
        <f t="shared" si="48"/>
        <v>0</v>
      </c>
      <c r="M279" s="64">
        <f>IF(A279="",0,(IF(ISNUMBER(JAN_26!G279),JAN_26!G279,0)+IF(ISNUMBER(FEB_26!G279),FEB_26!G279,0)+IF(ISNUMBER(MAR_26!G279),MAR_26!G279,0))/3)</f>
        <v>0</v>
      </c>
      <c r="N279" s="64">
        <f t="shared" si="49"/>
        <v>0</v>
      </c>
      <c r="O279" s="64">
        <f t="shared" si="50"/>
        <v>0</v>
      </c>
      <c r="P279" s="64">
        <f t="shared" si="51"/>
        <v>0</v>
      </c>
      <c r="Q279" s="65" t="str">
        <f t="shared" si="52"/>
        <v/>
      </c>
      <c r="R279" s="66" t="str">
        <f t="shared" si="53"/>
        <v/>
      </c>
      <c r="S279" s="66" t="str">
        <f t="shared" si="54"/>
        <v>N/A</v>
      </c>
      <c r="T279" s="60"/>
    </row>
    <row r="280" spans="1:20" ht="16.5" customHeight="1" x14ac:dyDescent="0.35">
      <c r="A280" s="72" t="str">
        <f>IF(JAN_26!A280="","",JAN_26!A280)</f>
        <v/>
      </c>
      <c r="B280" s="72" t="str">
        <f>IF(JAN_26!B280="","",JAN_26!B280)</f>
        <v/>
      </c>
      <c r="C280" s="55" t="str">
        <f>IF(JAN_26!C280="","",JAN_26!C280)</f>
        <v/>
      </c>
      <c r="D280" s="55" t="str">
        <f>IF(FEB_26!A280="","",FEB_26!F280)</f>
        <v/>
      </c>
      <c r="E280" s="61"/>
      <c r="F280" s="55" t="str">
        <f t="shared" si="44"/>
        <v/>
      </c>
      <c r="G280" s="61"/>
      <c r="H280" s="61"/>
      <c r="I280" s="55">
        <f t="shared" si="45"/>
        <v>0</v>
      </c>
      <c r="J280" s="55" t="str">
        <f t="shared" si="46"/>
        <v/>
      </c>
      <c r="K280" s="55">
        <f t="shared" si="47"/>
        <v>0</v>
      </c>
      <c r="L280" s="55">
        <f t="shared" si="48"/>
        <v>0</v>
      </c>
      <c r="M280" s="67">
        <f>IF(A280="",0,(IF(ISNUMBER(JAN_26!G280),JAN_26!G280,0)+IF(ISNUMBER(FEB_26!G280),FEB_26!G280,0)+IF(ISNUMBER(MAR_26!G280),MAR_26!G280,0))/3)</f>
        <v>0</v>
      </c>
      <c r="N280" s="67">
        <f t="shared" si="49"/>
        <v>0</v>
      </c>
      <c r="O280" s="67">
        <f t="shared" si="50"/>
        <v>0</v>
      </c>
      <c r="P280" s="67">
        <f t="shared" si="51"/>
        <v>0</v>
      </c>
      <c r="Q280" s="68" t="str">
        <f t="shared" si="52"/>
        <v/>
      </c>
      <c r="R280" s="69" t="str">
        <f t="shared" si="53"/>
        <v/>
      </c>
      <c r="S280" s="69" t="str">
        <f t="shared" si="54"/>
        <v>N/A</v>
      </c>
      <c r="T280" s="60"/>
    </row>
    <row r="281" spans="1:20" ht="16.5" customHeight="1" x14ac:dyDescent="0.35">
      <c r="A281" s="71" t="str">
        <f>IF(JAN_26!A281="","",JAN_26!A281)</f>
        <v/>
      </c>
      <c r="B281" s="71" t="str">
        <f>IF(JAN_26!B281="","",JAN_26!B281)</f>
        <v/>
      </c>
      <c r="C281" s="53" t="str">
        <f>IF(JAN_26!C281="","",JAN_26!C281)</f>
        <v/>
      </c>
      <c r="D281" s="53" t="str">
        <f>IF(FEB_26!A281="","",FEB_26!F281)</f>
        <v/>
      </c>
      <c r="E281" s="61"/>
      <c r="F281" s="53" t="str">
        <f t="shared" si="44"/>
        <v/>
      </c>
      <c r="G281" s="61"/>
      <c r="H281" s="61"/>
      <c r="I281" s="53">
        <f t="shared" si="45"/>
        <v>0</v>
      </c>
      <c r="J281" s="53" t="str">
        <f t="shared" si="46"/>
        <v/>
      </c>
      <c r="K281" s="53">
        <f t="shared" si="47"/>
        <v>0</v>
      </c>
      <c r="L281" s="53">
        <f t="shared" si="48"/>
        <v>0</v>
      </c>
      <c r="M281" s="64">
        <f>IF(A281="",0,(IF(ISNUMBER(JAN_26!G281),JAN_26!G281,0)+IF(ISNUMBER(FEB_26!G281),FEB_26!G281,0)+IF(ISNUMBER(MAR_26!G281),MAR_26!G281,0))/3)</f>
        <v>0</v>
      </c>
      <c r="N281" s="64">
        <f t="shared" si="49"/>
        <v>0</v>
      </c>
      <c r="O281" s="64">
        <f t="shared" si="50"/>
        <v>0</v>
      </c>
      <c r="P281" s="64">
        <f t="shared" si="51"/>
        <v>0</v>
      </c>
      <c r="Q281" s="65" t="str">
        <f t="shared" si="52"/>
        <v/>
      </c>
      <c r="R281" s="66" t="str">
        <f t="shared" si="53"/>
        <v/>
      </c>
      <c r="S281" s="66" t="str">
        <f t="shared" si="54"/>
        <v>N/A</v>
      </c>
      <c r="T281" s="60"/>
    </row>
    <row r="282" spans="1:20" ht="16.5" customHeight="1" x14ac:dyDescent="0.35">
      <c r="A282" s="72" t="str">
        <f>IF(JAN_26!A282="","",JAN_26!A282)</f>
        <v/>
      </c>
      <c r="B282" s="72" t="str">
        <f>IF(JAN_26!B282="","",JAN_26!B282)</f>
        <v/>
      </c>
      <c r="C282" s="55" t="str">
        <f>IF(JAN_26!C282="","",JAN_26!C282)</f>
        <v/>
      </c>
      <c r="D282" s="55" t="str">
        <f>IF(FEB_26!A282="","",FEB_26!F282)</f>
        <v/>
      </c>
      <c r="E282" s="61"/>
      <c r="F282" s="55" t="str">
        <f t="shared" si="44"/>
        <v/>
      </c>
      <c r="G282" s="61"/>
      <c r="H282" s="61"/>
      <c r="I282" s="55">
        <f t="shared" si="45"/>
        <v>0</v>
      </c>
      <c r="J282" s="55" t="str">
        <f t="shared" si="46"/>
        <v/>
      </c>
      <c r="K282" s="55">
        <f t="shared" si="47"/>
        <v>0</v>
      </c>
      <c r="L282" s="55">
        <f t="shared" si="48"/>
        <v>0</v>
      </c>
      <c r="M282" s="67">
        <f>IF(A282="",0,(IF(ISNUMBER(JAN_26!G282),JAN_26!G282,0)+IF(ISNUMBER(FEB_26!G282),FEB_26!G282,0)+IF(ISNUMBER(MAR_26!G282),MAR_26!G282,0))/3)</f>
        <v>0</v>
      </c>
      <c r="N282" s="67">
        <f t="shared" si="49"/>
        <v>0</v>
      </c>
      <c r="O282" s="67">
        <f t="shared" si="50"/>
        <v>0</v>
      </c>
      <c r="P282" s="67">
        <f t="shared" si="51"/>
        <v>0</v>
      </c>
      <c r="Q282" s="68" t="str">
        <f t="shared" si="52"/>
        <v/>
      </c>
      <c r="R282" s="69" t="str">
        <f t="shared" si="53"/>
        <v/>
      </c>
      <c r="S282" s="69" t="str">
        <f t="shared" si="54"/>
        <v>N/A</v>
      </c>
      <c r="T282" s="60"/>
    </row>
    <row r="283" spans="1:20" ht="16.5" customHeight="1" x14ac:dyDescent="0.35">
      <c r="A283" s="71" t="str">
        <f>IF(JAN_26!A283="","",JAN_26!A283)</f>
        <v/>
      </c>
      <c r="B283" s="71" t="str">
        <f>IF(JAN_26!B283="","",JAN_26!B283)</f>
        <v/>
      </c>
      <c r="C283" s="53" t="str">
        <f>IF(JAN_26!C283="","",JAN_26!C283)</f>
        <v/>
      </c>
      <c r="D283" s="53" t="str">
        <f>IF(FEB_26!A283="","",FEB_26!F283)</f>
        <v/>
      </c>
      <c r="E283" s="61"/>
      <c r="F283" s="53" t="str">
        <f t="shared" si="44"/>
        <v/>
      </c>
      <c r="G283" s="61"/>
      <c r="H283" s="61"/>
      <c r="I283" s="53">
        <f t="shared" si="45"/>
        <v>0</v>
      </c>
      <c r="J283" s="53" t="str">
        <f t="shared" si="46"/>
        <v/>
      </c>
      <c r="K283" s="53">
        <f t="shared" si="47"/>
        <v>0</v>
      </c>
      <c r="L283" s="53">
        <f t="shared" si="48"/>
        <v>0</v>
      </c>
      <c r="M283" s="64">
        <f>IF(A283="",0,(IF(ISNUMBER(JAN_26!G283),JAN_26!G283,0)+IF(ISNUMBER(FEB_26!G283),FEB_26!G283,0)+IF(ISNUMBER(MAR_26!G283),MAR_26!G283,0))/3)</f>
        <v>0</v>
      </c>
      <c r="N283" s="64">
        <f t="shared" si="49"/>
        <v>0</v>
      </c>
      <c r="O283" s="64">
        <f t="shared" si="50"/>
        <v>0</v>
      </c>
      <c r="P283" s="64">
        <f t="shared" si="51"/>
        <v>0</v>
      </c>
      <c r="Q283" s="65" t="str">
        <f t="shared" si="52"/>
        <v/>
      </c>
      <c r="R283" s="66" t="str">
        <f t="shared" si="53"/>
        <v/>
      </c>
      <c r="S283" s="66" t="str">
        <f t="shared" si="54"/>
        <v>N/A</v>
      </c>
      <c r="T283" s="60"/>
    </row>
    <row r="284" spans="1:20" ht="16.5" customHeight="1" x14ac:dyDescent="0.35">
      <c r="A284" s="72" t="str">
        <f>IF(JAN_26!A284="","",JAN_26!A284)</f>
        <v/>
      </c>
      <c r="B284" s="72" t="str">
        <f>IF(JAN_26!B284="","",JAN_26!B284)</f>
        <v/>
      </c>
      <c r="C284" s="55" t="str">
        <f>IF(JAN_26!C284="","",JAN_26!C284)</f>
        <v/>
      </c>
      <c r="D284" s="55" t="str">
        <f>IF(FEB_26!A284="","",FEB_26!F284)</f>
        <v/>
      </c>
      <c r="E284" s="61"/>
      <c r="F284" s="55" t="str">
        <f t="shared" si="44"/>
        <v/>
      </c>
      <c r="G284" s="61"/>
      <c r="H284" s="61"/>
      <c r="I284" s="55">
        <f t="shared" si="45"/>
        <v>0</v>
      </c>
      <c r="J284" s="55" t="str">
        <f t="shared" si="46"/>
        <v/>
      </c>
      <c r="K284" s="55">
        <f t="shared" si="47"/>
        <v>0</v>
      </c>
      <c r="L284" s="55">
        <f t="shared" si="48"/>
        <v>0</v>
      </c>
      <c r="M284" s="67">
        <f>IF(A284="",0,(IF(ISNUMBER(JAN_26!G284),JAN_26!G284,0)+IF(ISNUMBER(FEB_26!G284),FEB_26!G284,0)+IF(ISNUMBER(MAR_26!G284),MAR_26!G284,0))/3)</f>
        <v>0</v>
      </c>
      <c r="N284" s="67">
        <f t="shared" si="49"/>
        <v>0</v>
      </c>
      <c r="O284" s="67">
        <f t="shared" si="50"/>
        <v>0</v>
      </c>
      <c r="P284" s="67">
        <f t="shared" si="51"/>
        <v>0</v>
      </c>
      <c r="Q284" s="68" t="str">
        <f t="shared" si="52"/>
        <v/>
      </c>
      <c r="R284" s="69" t="str">
        <f t="shared" si="53"/>
        <v/>
      </c>
      <c r="S284" s="69" t="str">
        <f t="shared" si="54"/>
        <v>N/A</v>
      </c>
      <c r="T284" s="60"/>
    </row>
    <row r="285" spans="1:20" ht="16.5" customHeight="1" x14ac:dyDescent="0.35">
      <c r="A285" s="71" t="str">
        <f>IF(JAN_26!A285="","",JAN_26!A285)</f>
        <v/>
      </c>
      <c r="B285" s="71" t="str">
        <f>IF(JAN_26!B285="","",JAN_26!B285)</f>
        <v/>
      </c>
      <c r="C285" s="53" t="str">
        <f>IF(JAN_26!C285="","",JAN_26!C285)</f>
        <v/>
      </c>
      <c r="D285" s="53" t="str">
        <f>IF(FEB_26!A285="","",FEB_26!F285)</f>
        <v/>
      </c>
      <c r="E285" s="61"/>
      <c r="F285" s="53" t="str">
        <f t="shared" si="44"/>
        <v/>
      </c>
      <c r="G285" s="61"/>
      <c r="H285" s="61"/>
      <c r="I285" s="53">
        <f t="shared" si="45"/>
        <v>0</v>
      </c>
      <c r="J285" s="53" t="str">
        <f t="shared" si="46"/>
        <v/>
      </c>
      <c r="K285" s="53">
        <f t="shared" si="47"/>
        <v>0</v>
      </c>
      <c r="L285" s="53">
        <f t="shared" si="48"/>
        <v>0</v>
      </c>
      <c r="M285" s="64">
        <f>IF(A285="",0,(IF(ISNUMBER(JAN_26!G285),JAN_26!G285,0)+IF(ISNUMBER(FEB_26!G285),FEB_26!G285,0)+IF(ISNUMBER(MAR_26!G285),MAR_26!G285,0))/3)</f>
        <v>0</v>
      </c>
      <c r="N285" s="64">
        <f t="shared" si="49"/>
        <v>0</v>
      </c>
      <c r="O285" s="64">
        <f t="shared" si="50"/>
        <v>0</v>
      </c>
      <c r="P285" s="64">
        <f t="shared" si="51"/>
        <v>0</v>
      </c>
      <c r="Q285" s="65" t="str">
        <f t="shared" si="52"/>
        <v/>
      </c>
      <c r="R285" s="66" t="str">
        <f t="shared" si="53"/>
        <v/>
      </c>
      <c r="S285" s="66" t="str">
        <f t="shared" si="54"/>
        <v>N/A</v>
      </c>
      <c r="T285" s="60"/>
    </row>
    <row r="286" spans="1:20" ht="16.5" customHeight="1" x14ac:dyDescent="0.35">
      <c r="A286" s="72" t="str">
        <f>IF(JAN_26!A286="","",JAN_26!A286)</f>
        <v/>
      </c>
      <c r="B286" s="72" t="str">
        <f>IF(JAN_26!B286="","",JAN_26!B286)</f>
        <v/>
      </c>
      <c r="C286" s="55" t="str">
        <f>IF(JAN_26!C286="","",JAN_26!C286)</f>
        <v/>
      </c>
      <c r="D286" s="55" t="str">
        <f>IF(FEB_26!A286="","",FEB_26!F286)</f>
        <v/>
      </c>
      <c r="E286" s="61"/>
      <c r="F286" s="55" t="str">
        <f t="shared" si="44"/>
        <v/>
      </c>
      <c r="G286" s="61"/>
      <c r="H286" s="61"/>
      <c r="I286" s="55">
        <f t="shared" si="45"/>
        <v>0</v>
      </c>
      <c r="J286" s="55" t="str">
        <f t="shared" si="46"/>
        <v/>
      </c>
      <c r="K286" s="55">
        <f t="shared" si="47"/>
        <v>0</v>
      </c>
      <c r="L286" s="55">
        <f t="shared" si="48"/>
        <v>0</v>
      </c>
      <c r="M286" s="67">
        <f>IF(A286="",0,(IF(ISNUMBER(JAN_26!G286),JAN_26!G286,0)+IF(ISNUMBER(FEB_26!G286),FEB_26!G286,0)+IF(ISNUMBER(MAR_26!G286),MAR_26!G286,0))/3)</f>
        <v>0</v>
      </c>
      <c r="N286" s="67">
        <f t="shared" si="49"/>
        <v>0</v>
      </c>
      <c r="O286" s="67">
        <f t="shared" si="50"/>
        <v>0</v>
      </c>
      <c r="P286" s="67">
        <f t="shared" si="51"/>
        <v>0</v>
      </c>
      <c r="Q286" s="68" t="str">
        <f t="shared" si="52"/>
        <v/>
      </c>
      <c r="R286" s="69" t="str">
        <f t="shared" si="53"/>
        <v/>
      </c>
      <c r="S286" s="69" t="str">
        <f t="shared" si="54"/>
        <v>N/A</v>
      </c>
      <c r="T286" s="60"/>
    </row>
    <row r="287" spans="1:20" ht="16.5" customHeight="1" x14ac:dyDescent="0.35">
      <c r="A287" s="71" t="str">
        <f>IF(JAN_26!A287="","",JAN_26!A287)</f>
        <v/>
      </c>
      <c r="B287" s="71" t="str">
        <f>IF(JAN_26!B287="","",JAN_26!B287)</f>
        <v/>
      </c>
      <c r="C287" s="53" t="str">
        <f>IF(JAN_26!C287="","",JAN_26!C287)</f>
        <v/>
      </c>
      <c r="D287" s="53" t="str">
        <f>IF(FEB_26!A287="","",FEB_26!F287)</f>
        <v/>
      </c>
      <c r="E287" s="61"/>
      <c r="F287" s="53" t="str">
        <f t="shared" si="44"/>
        <v/>
      </c>
      <c r="G287" s="61"/>
      <c r="H287" s="61"/>
      <c r="I287" s="53">
        <f t="shared" si="45"/>
        <v>0</v>
      </c>
      <c r="J287" s="53" t="str">
        <f t="shared" si="46"/>
        <v/>
      </c>
      <c r="K287" s="53">
        <f t="shared" si="47"/>
        <v>0</v>
      </c>
      <c r="L287" s="53">
        <f t="shared" si="48"/>
        <v>0</v>
      </c>
      <c r="M287" s="64">
        <f>IF(A287="",0,(IF(ISNUMBER(JAN_26!G287),JAN_26!G287,0)+IF(ISNUMBER(FEB_26!G287),FEB_26!G287,0)+IF(ISNUMBER(MAR_26!G287),MAR_26!G287,0))/3)</f>
        <v>0</v>
      </c>
      <c r="N287" s="64">
        <f t="shared" si="49"/>
        <v>0</v>
      </c>
      <c r="O287" s="64">
        <f t="shared" si="50"/>
        <v>0</v>
      </c>
      <c r="P287" s="64">
        <f t="shared" si="51"/>
        <v>0</v>
      </c>
      <c r="Q287" s="65" t="str">
        <f t="shared" si="52"/>
        <v/>
      </c>
      <c r="R287" s="66" t="str">
        <f t="shared" si="53"/>
        <v/>
      </c>
      <c r="S287" s="66" t="str">
        <f t="shared" si="54"/>
        <v>N/A</v>
      </c>
      <c r="T287" s="60"/>
    </row>
    <row r="288" spans="1:20" ht="16.5" customHeight="1" x14ac:dyDescent="0.35">
      <c r="A288" s="72" t="str">
        <f>IF(JAN_26!A288="","",JAN_26!A288)</f>
        <v/>
      </c>
      <c r="B288" s="72" t="str">
        <f>IF(JAN_26!B288="","",JAN_26!B288)</f>
        <v/>
      </c>
      <c r="C288" s="55" t="str">
        <f>IF(JAN_26!C288="","",JAN_26!C288)</f>
        <v/>
      </c>
      <c r="D288" s="55" t="str">
        <f>IF(FEB_26!A288="","",FEB_26!F288)</f>
        <v/>
      </c>
      <c r="E288" s="61"/>
      <c r="F288" s="55" t="str">
        <f t="shared" si="44"/>
        <v/>
      </c>
      <c r="G288" s="61"/>
      <c r="H288" s="61"/>
      <c r="I288" s="55">
        <f t="shared" si="45"/>
        <v>0</v>
      </c>
      <c r="J288" s="55" t="str">
        <f t="shared" si="46"/>
        <v/>
      </c>
      <c r="K288" s="55">
        <f t="shared" si="47"/>
        <v>0</v>
      </c>
      <c r="L288" s="55">
        <f t="shared" si="48"/>
        <v>0</v>
      </c>
      <c r="M288" s="67">
        <f>IF(A288="",0,(IF(ISNUMBER(JAN_26!G288),JAN_26!G288,0)+IF(ISNUMBER(FEB_26!G288),FEB_26!G288,0)+IF(ISNUMBER(MAR_26!G288),MAR_26!G288,0))/3)</f>
        <v>0</v>
      </c>
      <c r="N288" s="67">
        <f t="shared" si="49"/>
        <v>0</v>
      </c>
      <c r="O288" s="67">
        <f t="shared" si="50"/>
        <v>0</v>
      </c>
      <c r="P288" s="67">
        <f t="shared" si="51"/>
        <v>0</v>
      </c>
      <c r="Q288" s="68" t="str">
        <f t="shared" si="52"/>
        <v/>
      </c>
      <c r="R288" s="69" t="str">
        <f t="shared" si="53"/>
        <v/>
      </c>
      <c r="S288" s="69" t="str">
        <f t="shared" si="54"/>
        <v>N/A</v>
      </c>
      <c r="T288" s="60"/>
    </row>
    <row r="289" spans="1:20" ht="16.5" customHeight="1" x14ac:dyDescent="0.35">
      <c r="A289" s="71" t="str">
        <f>IF(JAN_26!A289="","",JAN_26!A289)</f>
        <v/>
      </c>
      <c r="B289" s="71" t="str">
        <f>IF(JAN_26!B289="","",JAN_26!B289)</f>
        <v/>
      </c>
      <c r="C289" s="53" t="str">
        <f>IF(JAN_26!C289="","",JAN_26!C289)</f>
        <v/>
      </c>
      <c r="D289" s="53" t="str">
        <f>IF(FEB_26!A289="","",FEB_26!F289)</f>
        <v/>
      </c>
      <c r="E289" s="61"/>
      <c r="F289" s="53" t="str">
        <f t="shared" si="44"/>
        <v/>
      </c>
      <c r="G289" s="61"/>
      <c r="H289" s="61"/>
      <c r="I289" s="53">
        <f t="shared" si="45"/>
        <v>0</v>
      </c>
      <c r="J289" s="53" t="str">
        <f t="shared" si="46"/>
        <v/>
      </c>
      <c r="K289" s="53">
        <f t="shared" si="47"/>
        <v>0</v>
      </c>
      <c r="L289" s="53">
        <f t="shared" si="48"/>
        <v>0</v>
      </c>
      <c r="M289" s="64">
        <f>IF(A289="",0,(IF(ISNUMBER(JAN_26!G289),JAN_26!G289,0)+IF(ISNUMBER(FEB_26!G289),FEB_26!G289,0)+IF(ISNUMBER(MAR_26!G289),MAR_26!G289,0))/3)</f>
        <v>0</v>
      </c>
      <c r="N289" s="64">
        <f t="shared" si="49"/>
        <v>0</v>
      </c>
      <c r="O289" s="64">
        <f t="shared" si="50"/>
        <v>0</v>
      </c>
      <c r="P289" s="64">
        <f t="shared" si="51"/>
        <v>0</v>
      </c>
      <c r="Q289" s="65" t="str">
        <f t="shared" si="52"/>
        <v/>
      </c>
      <c r="R289" s="66" t="str">
        <f t="shared" si="53"/>
        <v/>
      </c>
      <c r="S289" s="66" t="str">
        <f t="shared" si="54"/>
        <v>N/A</v>
      </c>
      <c r="T289" s="60"/>
    </row>
    <row r="290" spans="1:20" ht="16.5" customHeight="1" x14ac:dyDescent="0.35">
      <c r="A290" s="72" t="str">
        <f>IF(JAN_26!A290="","",JAN_26!A290)</f>
        <v/>
      </c>
      <c r="B290" s="72" t="str">
        <f>IF(JAN_26!B290="","",JAN_26!B290)</f>
        <v/>
      </c>
      <c r="C290" s="55" t="str">
        <f>IF(JAN_26!C290="","",JAN_26!C290)</f>
        <v/>
      </c>
      <c r="D290" s="55" t="str">
        <f>IF(FEB_26!A290="","",FEB_26!F290)</f>
        <v/>
      </c>
      <c r="E290" s="61"/>
      <c r="F290" s="55" t="str">
        <f t="shared" si="44"/>
        <v/>
      </c>
      <c r="G290" s="61"/>
      <c r="H290" s="61"/>
      <c r="I290" s="55">
        <f t="shared" si="45"/>
        <v>0</v>
      </c>
      <c r="J290" s="55" t="str">
        <f t="shared" si="46"/>
        <v/>
      </c>
      <c r="K290" s="55">
        <f t="shared" si="47"/>
        <v>0</v>
      </c>
      <c r="L290" s="55">
        <f t="shared" si="48"/>
        <v>0</v>
      </c>
      <c r="M290" s="67">
        <f>IF(A290="",0,(IF(ISNUMBER(JAN_26!G290),JAN_26!G290,0)+IF(ISNUMBER(FEB_26!G290),FEB_26!G290,0)+IF(ISNUMBER(MAR_26!G290),MAR_26!G290,0))/3)</f>
        <v>0</v>
      </c>
      <c r="N290" s="67">
        <f t="shared" si="49"/>
        <v>0</v>
      </c>
      <c r="O290" s="67">
        <f t="shared" si="50"/>
        <v>0</v>
      </c>
      <c r="P290" s="67">
        <f t="shared" si="51"/>
        <v>0</v>
      </c>
      <c r="Q290" s="68" t="str">
        <f t="shared" si="52"/>
        <v/>
      </c>
      <c r="R290" s="69" t="str">
        <f t="shared" si="53"/>
        <v/>
      </c>
      <c r="S290" s="69" t="str">
        <f t="shared" si="54"/>
        <v>N/A</v>
      </c>
      <c r="T290" s="60"/>
    </row>
    <row r="291" spans="1:20" ht="16.5" customHeight="1" x14ac:dyDescent="0.35">
      <c r="A291" s="71" t="str">
        <f>IF(JAN_26!A291="","",JAN_26!A291)</f>
        <v/>
      </c>
      <c r="B291" s="71" t="str">
        <f>IF(JAN_26!B291="","",JAN_26!B291)</f>
        <v/>
      </c>
      <c r="C291" s="53" t="str">
        <f>IF(JAN_26!C291="","",JAN_26!C291)</f>
        <v/>
      </c>
      <c r="D291" s="53" t="str">
        <f>IF(FEB_26!A291="","",FEB_26!F291)</f>
        <v/>
      </c>
      <c r="E291" s="61"/>
      <c r="F291" s="53" t="str">
        <f t="shared" si="44"/>
        <v/>
      </c>
      <c r="G291" s="61"/>
      <c r="H291" s="61"/>
      <c r="I291" s="53">
        <f t="shared" si="45"/>
        <v>0</v>
      </c>
      <c r="J291" s="53" t="str">
        <f t="shared" si="46"/>
        <v/>
      </c>
      <c r="K291" s="53">
        <f t="shared" si="47"/>
        <v>0</v>
      </c>
      <c r="L291" s="53">
        <f t="shared" si="48"/>
        <v>0</v>
      </c>
      <c r="M291" s="64">
        <f>IF(A291="",0,(IF(ISNUMBER(JAN_26!G291),JAN_26!G291,0)+IF(ISNUMBER(FEB_26!G291),FEB_26!G291,0)+IF(ISNUMBER(MAR_26!G291),MAR_26!G291,0))/3)</f>
        <v>0</v>
      </c>
      <c r="N291" s="64">
        <f t="shared" si="49"/>
        <v>0</v>
      </c>
      <c r="O291" s="64">
        <f t="shared" si="50"/>
        <v>0</v>
      </c>
      <c r="P291" s="64">
        <f t="shared" si="51"/>
        <v>0</v>
      </c>
      <c r="Q291" s="65" t="str">
        <f t="shared" si="52"/>
        <v/>
      </c>
      <c r="R291" s="66" t="str">
        <f t="shared" si="53"/>
        <v/>
      </c>
      <c r="S291" s="66" t="str">
        <f t="shared" si="54"/>
        <v>N/A</v>
      </c>
      <c r="T291" s="60"/>
    </row>
    <row r="292" spans="1:20" ht="16.5" customHeight="1" x14ac:dyDescent="0.35">
      <c r="A292" s="72" t="str">
        <f>IF(JAN_26!A292="","",JAN_26!A292)</f>
        <v/>
      </c>
      <c r="B292" s="72" t="str">
        <f>IF(JAN_26!B292="","",JAN_26!B292)</f>
        <v/>
      </c>
      <c r="C292" s="55" t="str">
        <f>IF(JAN_26!C292="","",JAN_26!C292)</f>
        <v/>
      </c>
      <c r="D292" s="55" t="str">
        <f>IF(FEB_26!A292="","",FEB_26!F292)</f>
        <v/>
      </c>
      <c r="E292" s="61"/>
      <c r="F292" s="55" t="str">
        <f t="shared" si="44"/>
        <v/>
      </c>
      <c r="G292" s="61"/>
      <c r="H292" s="61"/>
      <c r="I292" s="55">
        <f t="shared" si="45"/>
        <v>0</v>
      </c>
      <c r="J292" s="55" t="str">
        <f t="shared" si="46"/>
        <v/>
      </c>
      <c r="K292" s="55">
        <f t="shared" si="47"/>
        <v>0</v>
      </c>
      <c r="L292" s="55">
        <f t="shared" si="48"/>
        <v>0</v>
      </c>
      <c r="M292" s="67">
        <f>IF(A292="",0,(IF(ISNUMBER(JAN_26!G292),JAN_26!G292,0)+IF(ISNUMBER(FEB_26!G292),FEB_26!G292,0)+IF(ISNUMBER(MAR_26!G292),MAR_26!G292,0))/3)</f>
        <v>0</v>
      </c>
      <c r="N292" s="67">
        <f t="shared" si="49"/>
        <v>0</v>
      </c>
      <c r="O292" s="67">
        <f t="shared" si="50"/>
        <v>0</v>
      </c>
      <c r="P292" s="67">
        <f t="shared" si="51"/>
        <v>0</v>
      </c>
      <c r="Q292" s="68" t="str">
        <f t="shared" si="52"/>
        <v/>
      </c>
      <c r="R292" s="69" t="str">
        <f t="shared" si="53"/>
        <v/>
      </c>
      <c r="S292" s="69" t="str">
        <f t="shared" si="54"/>
        <v>N/A</v>
      </c>
      <c r="T292" s="60"/>
    </row>
    <row r="293" spans="1:20" ht="16.5" customHeight="1" x14ac:dyDescent="0.35">
      <c r="A293" s="71" t="str">
        <f>IF(JAN_26!A293="","",JAN_26!A293)</f>
        <v/>
      </c>
      <c r="B293" s="71" t="str">
        <f>IF(JAN_26!B293="","",JAN_26!B293)</f>
        <v/>
      </c>
      <c r="C293" s="53" t="str">
        <f>IF(JAN_26!C293="","",JAN_26!C293)</f>
        <v/>
      </c>
      <c r="D293" s="53" t="str">
        <f>IF(FEB_26!A293="","",FEB_26!F293)</f>
        <v/>
      </c>
      <c r="E293" s="61"/>
      <c r="F293" s="53" t="str">
        <f t="shared" si="44"/>
        <v/>
      </c>
      <c r="G293" s="61"/>
      <c r="H293" s="61"/>
      <c r="I293" s="53">
        <f t="shared" si="45"/>
        <v>0</v>
      </c>
      <c r="J293" s="53" t="str">
        <f t="shared" si="46"/>
        <v/>
      </c>
      <c r="K293" s="53">
        <f t="shared" si="47"/>
        <v>0</v>
      </c>
      <c r="L293" s="53">
        <f t="shared" si="48"/>
        <v>0</v>
      </c>
      <c r="M293" s="64">
        <f>IF(A293="",0,(IF(ISNUMBER(JAN_26!G293),JAN_26!G293,0)+IF(ISNUMBER(FEB_26!G293),FEB_26!G293,0)+IF(ISNUMBER(MAR_26!G293),MAR_26!G293,0))/3)</f>
        <v>0</v>
      </c>
      <c r="N293" s="64">
        <f t="shared" si="49"/>
        <v>0</v>
      </c>
      <c r="O293" s="64">
        <f t="shared" si="50"/>
        <v>0</v>
      </c>
      <c r="P293" s="64">
        <f t="shared" si="51"/>
        <v>0</v>
      </c>
      <c r="Q293" s="65" t="str">
        <f t="shared" si="52"/>
        <v/>
      </c>
      <c r="R293" s="66" t="str">
        <f t="shared" si="53"/>
        <v/>
      </c>
      <c r="S293" s="66" t="str">
        <f t="shared" si="54"/>
        <v>N/A</v>
      </c>
      <c r="T293" s="60"/>
    </row>
    <row r="294" spans="1:20" ht="16.5" customHeight="1" x14ac:dyDescent="0.35">
      <c r="A294" s="72" t="str">
        <f>IF(JAN_26!A294="","",JAN_26!A294)</f>
        <v/>
      </c>
      <c r="B294" s="72" t="str">
        <f>IF(JAN_26!B294="","",JAN_26!B294)</f>
        <v/>
      </c>
      <c r="C294" s="55" t="str">
        <f>IF(JAN_26!C294="","",JAN_26!C294)</f>
        <v/>
      </c>
      <c r="D294" s="55" t="str">
        <f>IF(FEB_26!A294="","",FEB_26!F294)</f>
        <v/>
      </c>
      <c r="E294" s="61"/>
      <c r="F294" s="55" t="str">
        <f t="shared" si="44"/>
        <v/>
      </c>
      <c r="G294" s="61"/>
      <c r="H294" s="61"/>
      <c r="I294" s="55">
        <f t="shared" si="45"/>
        <v>0</v>
      </c>
      <c r="J294" s="55" t="str">
        <f t="shared" si="46"/>
        <v/>
      </c>
      <c r="K294" s="55">
        <f t="shared" si="47"/>
        <v>0</v>
      </c>
      <c r="L294" s="55">
        <f t="shared" si="48"/>
        <v>0</v>
      </c>
      <c r="M294" s="67">
        <f>IF(A294="",0,(IF(ISNUMBER(JAN_26!G294),JAN_26!G294,0)+IF(ISNUMBER(FEB_26!G294),FEB_26!G294,0)+IF(ISNUMBER(MAR_26!G294),MAR_26!G294,0))/3)</f>
        <v>0</v>
      </c>
      <c r="N294" s="67">
        <f t="shared" si="49"/>
        <v>0</v>
      </c>
      <c r="O294" s="67">
        <f t="shared" si="50"/>
        <v>0</v>
      </c>
      <c r="P294" s="67">
        <f t="shared" si="51"/>
        <v>0</v>
      </c>
      <c r="Q294" s="68" t="str">
        <f t="shared" si="52"/>
        <v/>
      </c>
      <c r="R294" s="69" t="str">
        <f t="shared" si="53"/>
        <v/>
      </c>
      <c r="S294" s="69" t="str">
        <f t="shared" si="54"/>
        <v>N/A</v>
      </c>
      <c r="T294" s="60"/>
    </row>
    <row r="295" spans="1:20" ht="16.5" customHeight="1" x14ac:dyDescent="0.35">
      <c r="A295" s="71" t="str">
        <f>IF(JAN_26!A295="","",JAN_26!A295)</f>
        <v/>
      </c>
      <c r="B295" s="71" t="str">
        <f>IF(JAN_26!B295="","",JAN_26!B295)</f>
        <v/>
      </c>
      <c r="C295" s="53" t="str">
        <f>IF(JAN_26!C295="","",JAN_26!C295)</f>
        <v/>
      </c>
      <c r="D295" s="53" t="str">
        <f>IF(FEB_26!A295="","",FEB_26!F295)</f>
        <v/>
      </c>
      <c r="E295" s="61"/>
      <c r="F295" s="53" t="str">
        <f t="shared" si="44"/>
        <v/>
      </c>
      <c r="G295" s="61"/>
      <c r="H295" s="61"/>
      <c r="I295" s="53">
        <f t="shared" si="45"/>
        <v>0</v>
      </c>
      <c r="J295" s="53" t="str">
        <f t="shared" si="46"/>
        <v/>
      </c>
      <c r="K295" s="53">
        <f t="shared" si="47"/>
        <v>0</v>
      </c>
      <c r="L295" s="53">
        <f t="shared" si="48"/>
        <v>0</v>
      </c>
      <c r="M295" s="64">
        <f>IF(A295="",0,(IF(ISNUMBER(JAN_26!G295),JAN_26!G295,0)+IF(ISNUMBER(FEB_26!G295),FEB_26!G295,0)+IF(ISNUMBER(MAR_26!G295),MAR_26!G295,0))/3)</f>
        <v>0</v>
      </c>
      <c r="N295" s="64">
        <f t="shared" si="49"/>
        <v>0</v>
      </c>
      <c r="O295" s="64">
        <f t="shared" si="50"/>
        <v>0</v>
      </c>
      <c r="P295" s="64">
        <f t="shared" si="51"/>
        <v>0</v>
      </c>
      <c r="Q295" s="65" t="str">
        <f t="shared" si="52"/>
        <v/>
      </c>
      <c r="R295" s="66" t="str">
        <f t="shared" si="53"/>
        <v/>
      </c>
      <c r="S295" s="66" t="str">
        <f t="shared" si="54"/>
        <v>N/A</v>
      </c>
      <c r="T295" s="60"/>
    </row>
    <row r="296" spans="1:20" ht="16.5" customHeight="1" x14ac:dyDescent="0.35">
      <c r="A296" s="72" t="str">
        <f>IF(JAN_26!A296="","",JAN_26!A296)</f>
        <v/>
      </c>
      <c r="B296" s="72" t="str">
        <f>IF(JAN_26!B296="","",JAN_26!B296)</f>
        <v/>
      </c>
      <c r="C296" s="55" t="str">
        <f>IF(JAN_26!C296="","",JAN_26!C296)</f>
        <v/>
      </c>
      <c r="D296" s="55" t="str">
        <f>IF(FEB_26!A296="","",FEB_26!F296)</f>
        <v/>
      </c>
      <c r="E296" s="61"/>
      <c r="F296" s="55" t="str">
        <f t="shared" si="44"/>
        <v/>
      </c>
      <c r="G296" s="61"/>
      <c r="H296" s="61"/>
      <c r="I296" s="55">
        <f t="shared" si="45"/>
        <v>0</v>
      </c>
      <c r="J296" s="55" t="str">
        <f t="shared" si="46"/>
        <v/>
      </c>
      <c r="K296" s="55">
        <f t="shared" si="47"/>
        <v>0</v>
      </c>
      <c r="L296" s="55">
        <f t="shared" si="48"/>
        <v>0</v>
      </c>
      <c r="M296" s="67">
        <f>IF(A296="",0,(IF(ISNUMBER(JAN_26!G296),JAN_26!G296,0)+IF(ISNUMBER(FEB_26!G296),FEB_26!G296,0)+IF(ISNUMBER(MAR_26!G296),MAR_26!G296,0))/3)</f>
        <v>0</v>
      </c>
      <c r="N296" s="67">
        <f t="shared" si="49"/>
        <v>0</v>
      </c>
      <c r="O296" s="67">
        <f t="shared" si="50"/>
        <v>0</v>
      </c>
      <c r="P296" s="67">
        <f t="shared" si="51"/>
        <v>0</v>
      </c>
      <c r="Q296" s="68" t="str">
        <f t="shared" si="52"/>
        <v/>
      </c>
      <c r="R296" s="69" t="str">
        <f t="shared" si="53"/>
        <v/>
      </c>
      <c r="S296" s="69" t="str">
        <f t="shared" si="54"/>
        <v>N/A</v>
      </c>
      <c r="T296" s="60"/>
    </row>
    <row r="297" spans="1:20" ht="16.5" customHeight="1" x14ac:dyDescent="0.35">
      <c r="A297" s="71" t="str">
        <f>IF(JAN_26!A297="","",JAN_26!A297)</f>
        <v/>
      </c>
      <c r="B297" s="71" t="str">
        <f>IF(JAN_26!B297="","",JAN_26!B297)</f>
        <v/>
      </c>
      <c r="C297" s="53" t="str">
        <f>IF(JAN_26!C297="","",JAN_26!C297)</f>
        <v/>
      </c>
      <c r="D297" s="53" t="str">
        <f>IF(FEB_26!A297="","",FEB_26!F297)</f>
        <v/>
      </c>
      <c r="E297" s="61"/>
      <c r="F297" s="53" t="str">
        <f t="shared" si="44"/>
        <v/>
      </c>
      <c r="G297" s="61"/>
      <c r="H297" s="61"/>
      <c r="I297" s="53">
        <f t="shared" si="45"/>
        <v>0</v>
      </c>
      <c r="J297" s="53" t="str">
        <f t="shared" si="46"/>
        <v/>
      </c>
      <c r="K297" s="53">
        <f t="shared" si="47"/>
        <v>0</v>
      </c>
      <c r="L297" s="53">
        <f t="shared" si="48"/>
        <v>0</v>
      </c>
      <c r="M297" s="64">
        <f>IF(A297="",0,(IF(ISNUMBER(JAN_26!G297),JAN_26!G297,0)+IF(ISNUMBER(FEB_26!G297),FEB_26!G297,0)+IF(ISNUMBER(MAR_26!G297),MAR_26!G297,0))/3)</f>
        <v>0</v>
      </c>
      <c r="N297" s="64">
        <f t="shared" si="49"/>
        <v>0</v>
      </c>
      <c r="O297" s="64">
        <f t="shared" si="50"/>
        <v>0</v>
      </c>
      <c r="P297" s="64">
        <f t="shared" si="51"/>
        <v>0</v>
      </c>
      <c r="Q297" s="65" t="str">
        <f t="shared" si="52"/>
        <v/>
      </c>
      <c r="R297" s="66" t="str">
        <f t="shared" si="53"/>
        <v/>
      </c>
      <c r="S297" s="66" t="str">
        <f t="shared" si="54"/>
        <v>N/A</v>
      </c>
      <c r="T297" s="60"/>
    </row>
    <row r="298" spans="1:20" ht="16.5" customHeight="1" x14ac:dyDescent="0.35">
      <c r="A298" s="72" t="str">
        <f>IF(JAN_26!A298="","",JAN_26!A298)</f>
        <v/>
      </c>
      <c r="B298" s="72" t="str">
        <f>IF(JAN_26!B298="","",JAN_26!B298)</f>
        <v/>
      </c>
      <c r="C298" s="55" t="str">
        <f>IF(JAN_26!C298="","",JAN_26!C298)</f>
        <v/>
      </c>
      <c r="D298" s="55" t="str">
        <f>IF(FEB_26!A298="","",FEB_26!F298)</f>
        <v/>
      </c>
      <c r="E298" s="61"/>
      <c r="F298" s="55" t="str">
        <f t="shared" si="44"/>
        <v/>
      </c>
      <c r="G298" s="61"/>
      <c r="H298" s="61"/>
      <c r="I298" s="55">
        <f t="shared" si="45"/>
        <v>0</v>
      </c>
      <c r="J298" s="55" t="str">
        <f t="shared" si="46"/>
        <v/>
      </c>
      <c r="K298" s="55">
        <f t="shared" si="47"/>
        <v>0</v>
      </c>
      <c r="L298" s="55">
        <f t="shared" si="48"/>
        <v>0</v>
      </c>
      <c r="M298" s="67">
        <f>IF(A298="",0,(IF(ISNUMBER(JAN_26!G298),JAN_26!G298,0)+IF(ISNUMBER(FEB_26!G298),FEB_26!G298,0)+IF(ISNUMBER(MAR_26!G298),MAR_26!G298,0))/3)</f>
        <v>0</v>
      </c>
      <c r="N298" s="67">
        <f t="shared" si="49"/>
        <v>0</v>
      </c>
      <c r="O298" s="67">
        <f t="shared" si="50"/>
        <v>0</v>
      </c>
      <c r="P298" s="67">
        <f t="shared" si="51"/>
        <v>0</v>
      </c>
      <c r="Q298" s="68" t="str">
        <f t="shared" si="52"/>
        <v/>
      </c>
      <c r="R298" s="69" t="str">
        <f t="shared" si="53"/>
        <v/>
      </c>
      <c r="S298" s="69" t="str">
        <f t="shared" si="54"/>
        <v>N/A</v>
      </c>
      <c r="T298" s="60"/>
    </row>
    <row r="299" spans="1:20" ht="16.5" customHeight="1" x14ac:dyDescent="0.35">
      <c r="A299" s="71" t="str">
        <f>IF(JAN_26!A299="","",JAN_26!A299)</f>
        <v/>
      </c>
      <c r="B299" s="71" t="str">
        <f>IF(JAN_26!B299="","",JAN_26!B299)</f>
        <v/>
      </c>
      <c r="C299" s="53" t="str">
        <f>IF(JAN_26!C299="","",JAN_26!C299)</f>
        <v/>
      </c>
      <c r="D299" s="53" t="str">
        <f>IF(FEB_26!A299="","",FEB_26!F299)</f>
        <v/>
      </c>
      <c r="E299" s="61"/>
      <c r="F299" s="53" t="str">
        <f t="shared" si="44"/>
        <v/>
      </c>
      <c r="G299" s="61"/>
      <c r="H299" s="61"/>
      <c r="I299" s="53">
        <f t="shared" si="45"/>
        <v>0</v>
      </c>
      <c r="J299" s="53" t="str">
        <f t="shared" si="46"/>
        <v/>
      </c>
      <c r="K299" s="53">
        <f t="shared" si="47"/>
        <v>0</v>
      </c>
      <c r="L299" s="53">
        <f t="shared" si="48"/>
        <v>0</v>
      </c>
      <c r="M299" s="64">
        <f>IF(A299="",0,(IF(ISNUMBER(JAN_26!G299),JAN_26!G299,0)+IF(ISNUMBER(FEB_26!G299),FEB_26!G299,0)+IF(ISNUMBER(MAR_26!G299),MAR_26!G299,0))/3)</f>
        <v>0</v>
      </c>
      <c r="N299" s="64">
        <f t="shared" si="49"/>
        <v>0</v>
      </c>
      <c r="O299" s="64">
        <f t="shared" si="50"/>
        <v>0</v>
      </c>
      <c r="P299" s="64">
        <f t="shared" si="51"/>
        <v>0</v>
      </c>
      <c r="Q299" s="65" t="str">
        <f t="shared" si="52"/>
        <v/>
      </c>
      <c r="R299" s="66" t="str">
        <f t="shared" si="53"/>
        <v/>
      </c>
      <c r="S299" s="66" t="str">
        <f t="shared" si="54"/>
        <v>N/A</v>
      </c>
      <c r="T299" s="60"/>
    </row>
    <row r="300" spans="1:20" ht="16.5" customHeight="1" x14ac:dyDescent="0.35">
      <c r="A300" s="72" t="str">
        <f>IF(JAN_26!A300="","",JAN_26!A300)</f>
        <v/>
      </c>
      <c r="B300" s="72" t="str">
        <f>IF(JAN_26!B300="","",JAN_26!B300)</f>
        <v/>
      </c>
      <c r="C300" s="55" t="str">
        <f>IF(JAN_26!C300="","",JAN_26!C300)</f>
        <v/>
      </c>
      <c r="D300" s="55" t="str">
        <f>IF(FEB_26!A300="","",FEB_26!F300)</f>
        <v/>
      </c>
      <c r="E300" s="61"/>
      <c r="F300" s="55" t="str">
        <f t="shared" si="44"/>
        <v/>
      </c>
      <c r="G300" s="61"/>
      <c r="H300" s="61"/>
      <c r="I300" s="55">
        <f t="shared" si="45"/>
        <v>0</v>
      </c>
      <c r="J300" s="55" t="str">
        <f t="shared" si="46"/>
        <v/>
      </c>
      <c r="K300" s="55">
        <f t="shared" si="47"/>
        <v>0</v>
      </c>
      <c r="L300" s="55">
        <f t="shared" si="48"/>
        <v>0</v>
      </c>
      <c r="M300" s="67">
        <f>IF(A300="",0,(IF(ISNUMBER(JAN_26!G300),JAN_26!G300,0)+IF(ISNUMBER(FEB_26!G300),FEB_26!G300,0)+IF(ISNUMBER(MAR_26!G300),MAR_26!G300,0))/3)</f>
        <v>0</v>
      </c>
      <c r="N300" s="67">
        <f t="shared" si="49"/>
        <v>0</v>
      </c>
      <c r="O300" s="67">
        <f t="shared" si="50"/>
        <v>0</v>
      </c>
      <c r="P300" s="67">
        <f t="shared" si="51"/>
        <v>0</v>
      </c>
      <c r="Q300" s="68" t="str">
        <f t="shared" si="52"/>
        <v/>
      </c>
      <c r="R300" s="69" t="str">
        <f t="shared" si="53"/>
        <v/>
      </c>
      <c r="S300" s="69" t="str">
        <f t="shared" si="54"/>
        <v>N/A</v>
      </c>
      <c r="T300" s="60"/>
    </row>
    <row r="301" spans="1:20" ht="16.5" customHeight="1" x14ac:dyDescent="0.35">
      <c r="A301" s="71" t="str">
        <f>IF(JAN_26!A301="","",JAN_26!A301)</f>
        <v/>
      </c>
      <c r="B301" s="71" t="str">
        <f>IF(JAN_26!B301="","",JAN_26!B301)</f>
        <v/>
      </c>
      <c r="C301" s="53" t="str">
        <f>IF(JAN_26!C301="","",JAN_26!C301)</f>
        <v/>
      </c>
      <c r="D301" s="53" t="str">
        <f>IF(FEB_26!A301="","",FEB_26!F301)</f>
        <v/>
      </c>
      <c r="E301" s="61"/>
      <c r="F301" s="53" t="str">
        <f t="shared" si="44"/>
        <v/>
      </c>
      <c r="G301" s="61"/>
      <c r="H301" s="61"/>
      <c r="I301" s="53">
        <f t="shared" si="45"/>
        <v>0</v>
      </c>
      <c r="J301" s="53" t="str">
        <f t="shared" si="46"/>
        <v/>
      </c>
      <c r="K301" s="53">
        <f t="shared" si="47"/>
        <v>0</v>
      </c>
      <c r="L301" s="53">
        <f t="shared" si="48"/>
        <v>0</v>
      </c>
      <c r="M301" s="64">
        <f>IF(A301="",0,(IF(ISNUMBER(JAN_26!G301),JAN_26!G301,0)+IF(ISNUMBER(FEB_26!G301),FEB_26!G301,0)+IF(ISNUMBER(MAR_26!G301),MAR_26!G301,0))/3)</f>
        <v>0</v>
      </c>
      <c r="N301" s="64">
        <f t="shared" si="49"/>
        <v>0</v>
      </c>
      <c r="O301" s="64">
        <f t="shared" si="50"/>
        <v>0</v>
      </c>
      <c r="P301" s="64">
        <f t="shared" si="51"/>
        <v>0</v>
      </c>
      <c r="Q301" s="65" t="str">
        <f t="shared" si="52"/>
        <v/>
      </c>
      <c r="R301" s="66" t="str">
        <f t="shared" si="53"/>
        <v/>
      </c>
      <c r="S301" s="66" t="str">
        <f t="shared" si="54"/>
        <v>N/A</v>
      </c>
      <c r="T301" s="60"/>
    </row>
    <row r="302" spans="1:20" ht="16.5" customHeight="1" x14ac:dyDescent="0.35">
      <c r="A302" s="72" t="str">
        <f>IF(JAN_26!A302="","",JAN_26!A302)</f>
        <v/>
      </c>
      <c r="B302" s="72" t="str">
        <f>IF(JAN_26!B302="","",JAN_26!B302)</f>
        <v/>
      </c>
      <c r="C302" s="55" t="str">
        <f>IF(JAN_26!C302="","",JAN_26!C302)</f>
        <v/>
      </c>
      <c r="D302" s="55" t="str">
        <f>IF(FEB_26!A302="","",FEB_26!F302)</f>
        <v/>
      </c>
      <c r="E302" s="61"/>
      <c r="F302" s="55" t="str">
        <f t="shared" si="44"/>
        <v/>
      </c>
      <c r="G302" s="61"/>
      <c r="H302" s="61"/>
      <c r="I302" s="55">
        <f t="shared" si="45"/>
        <v>0</v>
      </c>
      <c r="J302" s="55" t="str">
        <f t="shared" si="46"/>
        <v/>
      </c>
      <c r="K302" s="55">
        <f t="shared" si="47"/>
        <v>0</v>
      </c>
      <c r="L302" s="55">
        <f t="shared" si="48"/>
        <v>0</v>
      </c>
      <c r="M302" s="67">
        <f>IF(A302="",0,(IF(ISNUMBER(JAN_26!G302),JAN_26!G302,0)+IF(ISNUMBER(FEB_26!G302),FEB_26!G302,0)+IF(ISNUMBER(MAR_26!G302),MAR_26!G302,0))/3)</f>
        <v>0</v>
      </c>
      <c r="N302" s="67">
        <f t="shared" si="49"/>
        <v>0</v>
      </c>
      <c r="O302" s="67">
        <f t="shared" si="50"/>
        <v>0</v>
      </c>
      <c r="P302" s="67">
        <f t="shared" si="51"/>
        <v>0</v>
      </c>
      <c r="Q302" s="68" t="str">
        <f t="shared" si="52"/>
        <v/>
      </c>
      <c r="R302" s="69" t="str">
        <f t="shared" si="53"/>
        <v/>
      </c>
      <c r="S302" s="69" t="str">
        <f t="shared" si="54"/>
        <v>N/A</v>
      </c>
      <c r="T302" s="60"/>
    </row>
    <row r="303" spans="1:20" ht="21.75" customHeight="1" x14ac:dyDescent="0.35">
      <c r="A303" s="62" t="s">
        <v>360</v>
      </c>
      <c r="B303" s="62"/>
      <c r="C303" s="62"/>
      <c r="D303" s="70">
        <f t="shared" ref="D303:L303" si="55">SUM(D3:D302)</f>
        <v>16063</v>
      </c>
      <c r="E303" s="70">
        <f t="shared" si="55"/>
        <v>0</v>
      </c>
      <c r="F303" s="70">
        <f t="shared" si="55"/>
        <v>16063</v>
      </c>
      <c r="G303" s="70">
        <f t="shared" si="55"/>
        <v>0</v>
      </c>
      <c r="H303" s="70">
        <f t="shared" si="55"/>
        <v>0</v>
      </c>
      <c r="I303" s="70">
        <f t="shared" si="55"/>
        <v>0</v>
      </c>
      <c r="J303" s="70">
        <f t="shared" si="55"/>
        <v>0</v>
      </c>
      <c r="K303" s="70">
        <f t="shared" si="55"/>
        <v>2197</v>
      </c>
      <c r="L303" s="70">
        <f t="shared" si="55"/>
        <v>3703114</v>
      </c>
      <c r="M303" s="63"/>
      <c r="N303" s="63"/>
      <c r="O303" s="63"/>
      <c r="P303" s="63"/>
      <c r="Q303" s="63"/>
      <c r="R303" s="63"/>
      <c r="S303" s="63"/>
      <c r="T303" s="63"/>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sheetProtection password="EF40" sheet="1" objects="1" scenarios="1"/>
  <mergeCells count="3">
    <mergeCell ref="A1:T1"/>
    <mergeCell ref="A303:C303"/>
    <mergeCell ref="A305:T305"/>
  </mergeCells>
  <conditionalFormatting sqref="R3:R302">
    <cfRule type="cellIs" dxfId="63" priority="2" operator="equal">
      <formula>"STOCKOUT"</formula>
    </cfRule>
    <cfRule type="cellIs" dxfId="62" priority="3" operator="equal">
      <formula>"LOW STOCK"</formula>
    </cfRule>
    <cfRule type="cellIs" dxfId="61" priority="4" operator="equal">
      <formula>"ADEQUATE"</formula>
    </cfRule>
    <cfRule type="cellIs" dxfId="60" priority="5" operator="equal">
      <formula>"OVERSTOCK"</formula>
    </cfRule>
  </conditionalFormatting>
  <conditionalFormatting sqref="S3:S302">
    <cfRule type="cellIs" dxfId="59" priority="6" operator="equal">
      <formula>"DEFICIT"</formula>
    </cfRule>
    <cfRule type="cellIs" dxfId="58" priority="7" operator="equal">
      <formula>"BALANCED"</formula>
    </cfRule>
  </conditionalFormatting>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zoomScaleNormal="100" workbookViewId="0">
      <pane xSplit="1" ySplit="2" topLeftCell="J291" activePane="bottomRight" state="frozen"/>
      <selection pane="topRight" activeCell="B1" sqref="B1"/>
      <selection pane="bottomLeft" activeCell="A3" sqref="A3"/>
      <selection pane="bottomRight" activeCell="A296" sqref="A296 G296"/>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51" t="str">
        <f>Facility_Name &amp; "  —  PHARMACY  —  APRIL 2026"</f>
        <v>MAMFE   —  PHARMACY  —  APRIL 2026</v>
      </c>
      <c r="B1" s="51"/>
      <c r="C1" s="51"/>
      <c r="D1" s="51"/>
      <c r="E1" s="51"/>
      <c r="F1" s="51"/>
      <c r="G1" s="51"/>
      <c r="H1" s="51"/>
      <c r="I1" s="51"/>
      <c r="J1" s="51"/>
      <c r="K1" s="51"/>
      <c r="L1" s="51"/>
      <c r="M1" s="51"/>
      <c r="N1" s="51"/>
      <c r="O1" s="51"/>
      <c r="P1" s="51"/>
      <c r="Q1" s="51"/>
      <c r="R1" s="51"/>
      <c r="S1" s="51"/>
      <c r="T1" s="51"/>
    </row>
    <row r="2" spans="1:20" ht="31.5" customHeight="1" x14ac:dyDescent="0.35">
      <c r="A2" s="45" t="s">
        <v>69</v>
      </c>
      <c r="B2" s="45" t="s">
        <v>70</v>
      </c>
      <c r="C2" s="45" t="s">
        <v>71</v>
      </c>
      <c r="D2" s="45" t="s">
        <v>72</v>
      </c>
      <c r="E2" s="45" t="s">
        <v>73</v>
      </c>
      <c r="F2" s="45" t="s">
        <v>74</v>
      </c>
      <c r="G2" s="45" t="s">
        <v>75</v>
      </c>
      <c r="H2" s="45" t="s">
        <v>76</v>
      </c>
      <c r="I2" s="45" t="s">
        <v>77</v>
      </c>
      <c r="J2" s="45" t="s">
        <v>78</v>
      </c>
      <c r="K2" s="45" t="s">
        <v>79</v>
      </c>
      <c r="L2" s="45" t="s">
        <v>80</v>
      </c>
      <c r="M2" s="45" t="s">
        <v>81</v>
      </c>
      <c r="N2" s="45" t="s">
        <v>82</v>
      </c>
      <c r="O2" s="45" t="s">
        <v>83</v>
      </c>
      <c r="P2" s="45" t="s">
        <v>84</v>
      </c>
      <c r="Q2" s="45" t="s">
        <v>85</v>
      </c>
      <c r="R2" s="45" t="s">
        <v>86</v>
      </c>
      <c r="S2" s="45" t="s">
        <v>87</v>
      </c>
      <c r="T2" s="45" t="s">
        <v>88</v>
      </c>
    </row>
    <row r="3" spans="1:20" ht="16.5" customHeight="1" x14ac:dyDescent="0.35">
      <c r="A3" s="71" t="str">
        <f>IF(JAN_26!A3="","",JAN_26!A3)</f>
        <v>Abendaxole</v>
      </c>
      <c r="B3" s="71" t="str">
        <f>IF(JAN_26!B3="","",JAN_26!B3)</f>
        <v>tablets</v>
      </c>
      <c r="C3" s="53">
        <f>IF(JAN_26!C3="","",JAN_26!C3)</f>
        <v>250</v>
      </c>
      <c r="D3" s="53">
        <f>IF(MAR_26!A3="","",MAR_26!F3)</f>
        <v>10</v>
      </c>
      <c r="E3" s="61"/>
      <c r="F3" s="53">
        <f t="shared" ref="F3:F66" si="0">IF(A3="","",D3+IF(ISNUMBER(E3),E3,0)-IF(ISNUMBER(G3),G3,0))</f>
        <v>10</v>
      </c>
      <c r="G3" s="61"/>
      <c r="H3" s="61"/>
      <c r="I3" s="53">
        <f t="shared" ref="I3:I66" si="1">IF(AND(ISNUMBER(G3),ISNUMBER(C3)),G3*C3,0)</f>
        <v>0</v>
      </c>
      <c r="J3" s="53" t="str">
        <f t="shared" ref="J3:J66" si="2">IF(AND(ISNUMBER(G3),ISNUMBER(H3)),H3-I3,"")</f>
        <v/>
      </c>
      <c r="K3" s="53">
        <f t="shared" ref="K3:K66" si="3">IF(OR(A3="",M3=0),0,MAX(O3-F3,0))</f>
        <v>0</v>
      </c>
      <c r="L3" s="53">
        <f t="shared" ref="L3:L66" si="4">IF(AND(ISNUMBER(C3),ISNUMBER(F3)),F3*C3,0)</f>
        <v>2500</v>
      </c>
      <c r="M3" s="64">
        <f>IF(A3="",0,(IF(ISNUMBER(FEB_26!G3),FEB_26!G3,0)+IF(ISNUMBER(MAR_26!G3),MAR_26!G3,0)+IF(ISNUMBER(APR_26!G3),APR_26!G3,0))/3)</f>
        <v>0</v>
      </c>
      <c r="N3" s="64">
        <f t="shared" ref="N3:N66" si="5">IF(M3=0,0,M3*Lead_Time_Months)</f>
        <v>0</v>
      </c>
      <c r="O3" s="64">
        <f t="shared" ref="O3:O66" si="6">IF(M3=0,0,M3*Max_Stock_Months)</f>
        <v>0</v>
      </c>
      <c r="P3" s="64">
        <f t="shared" ref="P3:P66" si="7">IF(M3=0,0,M3*Security_Stock_Months)</f>
        <v>0</v>
      </c>
      <c r="Q3" s="65" t="str">
        <f t="shared" ref="Q3:Q66" si="8">IF(OR(A3="",M3=0,F3&lt;=0),"",ROUND(F3/M3,1))</f>
        <v/>
      </c>
      <c r="R3" s="66" t="str">
        <f t="shared" ref="R3:R66" si="9">IF(A3="","",IF(F3&lt;=0,"STOCKOUT",IF(F3&lt;=P3,"LOW STOCK",IF(F3&gt;O3,"OVERSTOCK","ADEQUATE"))))</f>
        <v>OVERSTOCK</v>
      </c>
      <c r="S3" s="66" t="str">
        <f t="shared" ref="S3:S66" si="10">IF(AND(ISNUMBER(G3),ISNUMBER(H3)),IF(J3&gt;=0,"BALANCED","DEFICIT"),"N/A")</f>
        <v>N/A</v>
      </c>
      <c r="T3" s="60"/>
    </row>
    <row r="4" spans="1:20" ht="16.5" customHeight="1" x14ac:dyDescent="0.35">
      <c r="A4" s="72" t="str">
        <f>IF(JAN_26!A4="","",JAN_26!A4)</f>
        <v>Aciclovir 800mg tabs</v>
      </c>
      <c r="B4" s="72" t="str">
        <f>IF(JAN_26!B4="","",JAN_26!B4)</f>
        <v>tabs</v>
      </c>
      <c r="C4" s="55" t="str">
        <f>IF(JAN_26!C4="","",JAN_26!C4)</f>
        <v/>
      </c>
      <c r="D4" s="55">
        <f>IF(MAR_26!A4="","",MAR_26!F4)</f>
        <v>100</v>
      </c>
      <c r="E4" s="61"/>
      <c r="F4" s="55">
        <f t="shared" si="0"/>
        <v>100</v>
      </c>
      <c r="G4" s="61"/>
      <c r="H4" s="61"/>
      <c r="I4" s="55">
        <f t="shared" si="1"/>
        <v>0</v>
      </c>
      <c r="J4" s="55" t="str">
        <f t="shared" si="2"/>
        <v/>
      </c>
      <c r="K4" s="55">
        <f t="shared" si="3"/>
        <v>0</v>
      </c>
      <c r="L4" s="55">
        <f t="shared" si="4"/>
        <v>0</v>
      </c>
      <c r="M4" s="67">
        <f>IF(A4="",0,(IF(ISNUMBER(FEB_26!G4),FEB_26!G4,0)+IF(ISNUMBER(MAR_26!G4),MAR_26!G4,0)+IF(ISNUMBER(APR_26!G4),APR_26!G4,0))/3)</f>
        <v>0</v>
      </c>
      <c r="N4" s="67">
        <f t="shared" si="5"/>
        <v>0</v>
      </c>
      <c r="O4" s="67">
        <f t="shared" si="6"/>
        <v>0</v>
      </c>
      <c r="P4" s="67">
        <f t="shared" si="7"/>
        <v>0</v>
      </c>
      <c r="Q4" s="68" t="str">
        <f t="shared" si="8"/>
        <v/>
      </c>
      <c r="R4" s="69" t="str">
        <f t="shared" si="9"/>
        <v>OVERSTOCK</v>
      </c>
      <c r="S4" s="69" t="str">
        <f t="shared" si="10"/>
        <v>N/A</v>
      </c>
      <c r="T4" s="60"/>
    </row>
    <row r="5" spans="1:20" ht="16.5" customHeight="1" x14ac:dyDescent="0.35">
      <c r="A5" s="71" t="str">
        <f>IF(JAN_26!A5="","",JAN_26!A5)</f>
        <v>acyclovir 400mg</v>
      </c>
      <c r="B5" s="71" t="str">
        <f>IF(JAN_26!B5="","",JAN_26!B5)</f>
        <v>tablet</v>
      </c>
      <c r="C5" s="53">
        <f>IF(JAN_26!C5="","",JAN_26!C5)</f>
        <v>300</v>
      </c>
      <c r="D5" s="53">
        <f>IF(MAR_26!A5="","",MAR_26!F5)</f>
        <v>0</v>
      </c>
      <c r="E5" s="61"/>
      <c r="F5" s="53">
        <f t="shared" si="0"/>
        <v>0</v>
      </c>
      <c r="G5" s="61"/>
      <c r="H5" s="61"/>
      <c r="I5" s="53">
        <f t="shared" si="1"/>
        <v>0</v>
      </c>
      <c r="J5" s="53" t="str">
        <f t="shared" si="2"/>
        <v/>
      </c>
      <c r="K5" s="53">
        <f t="shared" si="3"/>
        <v>0</v>
      </c>
      <c r="L5" s="53">
        <f t="shared" si="4"/>
        <v>0</v>
      </c>
      <c r="M5" s="64">
        <f>IF(A5="",0,(IF(ISNUMBER(FEB_26!G5),FEB_26!G5,0)+IF(ISNUMBER(MAR_26!G5),MAR_26!G5,0)+IF(ISNUMBER(APR_26!G5),APR_26!G5,0))/3)</f>
        <v>0</v>
      </c>
      <c r="N5" s="64">
        <f t="shared" si="5"/>
        <v>0</v>
      </c>
      <c r="O5" s="64">
        <f t="shared" si="6"/>
        <v>0</v>
      </c>
      <c r="P5" s="64">
        <f t="shared" si="7"/>
        <v>0</v>
      </c>
      <c r="Q5" s="65" t="str">
        <f t="shared" si="8"/>
        <v/>
      </c>
      <c r="R5" s="66" t="str">
        <f t="shared" si="9"/>
        <v>STOCKOUT</v>
      </c>
      <c r="S5" s="66" t="str">
        <f t="shared" si="10"/>
        <v>N/A</v>
      </c>
      <c r="T5" s="60"/>
    </row>
    <row r="6" spans="1:20" ht="16.5" customHeight="1" x14ac:dyDescent="0.35">
      <c r="A6" s="72" t="str">
        <f>IF(JAN_26!A6="","",JAN_26!A6)</f>
        <v>ADRENALINE</v>
      </c>
      <c r="B6" s="72" t="str">
        <f>IF(JAN_26!B6="","",JAN_26!B6)</f>
        <v>amp</v>
      </c>
      <c r="C6" s="55">
        <f>IF(JAN_26!C6="","",JAN_26!C6)</f>
        <v>500</v>
      </c>
      <c r="D6" s="55">
        <f>IF(MAR_26!A6="","",MAR_26!F6)</f>
        <v>1</v>
      </c>
      <c r="E6" s="61"/>
      <c r="F6" s="55">
        <f t="shared" si="0"/>
        <v>1</v>
      </c>
      <c r="G6" s="61"/>
      <c r="H6" s="61"/>
      <c r="I6" s="55">
        <f t="shared" si="1"/>
        <v>0</v>
      </c>
      <c r="J6" s="55" t="str">
        <f t="shared" si="2"/>
        <v/>
      </c>
      <c r="K6" s="55">
        <f t="shared" si="3"/>
        <v>0</v>
      </c>
      <c r="L6" s="55">
        <f t="shared" si="4"/>
        <v>500</v>
      </c>
      <c r="M6" s="67">
        <f>IF(A6="",0,(IF(ISNUMBER(FEB_26!G6),FEB_26!G6,0)+IF(ISNUMBER(MAR_26!G6),MAR_26!G6,0)+IF(ISNUMBER(APR_26!G6),APR_26!G6,0))/3)</f>
        <v>0</v>
      </c>
      <c r="N6" s="67">
        <f t="shared" si="5"/>
        <v>0</v>
      </c>
      <c r="O6" s="67">
        <f t="shared" si="6"/>
        <v>0</v>
      </c>
      <c r="P6" s="67">
        <f t="shared" si="7"/>
        <v>0</v>
      </c>
      <c r="Q6" s="68" t="str">
        <f t="shared" si="8"/>
        <v/>
      </c>
      <c r="R6" s="69" t="str">
        <f t="shared" si="9"/>
        <v>OVERSTOCK</v>
      </c>
      <c r="S6" s="69" t="str">
        <f t="shared" si="10"/>
        <v>N/A</v>
      </c>
      <c r="T6" s="60"/>
    </row>
    <row r="7" spans="1:20" ht="16.5" customHeight="1" x14ac:dyDescent="0.35">
      <c r="A7" s="71" t="str">
        <f>IF(JAN_26!A7="","",JAN_26!A7)</f>
        <v>Alcohol 95% 1000ML</v>
      </c>
      <c r="B7" s="71" t="str">
        <f>IF(JAN_26!B7="","",JAN_26!B7)</f>
        <v/>
      </c>
      <c r="C7" s="53">
        <f>IF(JAN_26!C7="","",JAN_26!C7)</f>
        <v>500</v>
      </c>
      <c r="D7" s="53">
        <f>IF(MAR_26!A7="","",MAR_26!F7)</f>
        <v>1</v>
      </c>
      <c r="E7" s="61"/>
      <c r="F7" s="53">
        <f t="shared" si="0"/>
        <v>1</v>
      </c>
      <c r="G7" s="61"/>
      <c r="H7" s="61"/>
      <c r="I7" s="53">
        <f t="shared" si="1"/>
        <v>0</v>
      </c>
      <c r="J7" s="53" t="str">
        <f t="shared" si="2"/>
        <v/>
      </c>
      <c r="K7" s="53">
        <f t="shared" si="3"/>
        <v>0</v>
      </c>
      <c r="L7" s="53">
        <f t="shared" si="4"/>
        <v>500</v>
      </c>
      <c r="M7" s="64">
        <f>IF(A7="",0,(IF(ISNUMBER(FEB_26!G7),FEB_26!G7,0)+IF(ISNUMBER(MAR_26!G7),MAR_26!G7,0)+IF(ISNUMBER(APR_26!G7),APR_26!G7,0))/3)</f>
        <v>0</v>
      </c>
      <c r="N7" s="64">
        <f t="shared" si="5"/>
        <v>0</v>
      </c>
      <c r="O7" s="64">
        <f t="shared" si="6"/>
        <v>0</v>
      </c>
      <c r="P7" s="64">
        <f t="shared" si="7"/>
        <v>0</v>
      </c>
      <c r="Q7" s="65" t="str">
        <f t="shared" si="8"/>
        <v/>
      </c>
      <c r="R7" s="66" t="str">
        <f t="shared" si="9"/>
        <v>OVERSTOCK</v>
      </c>
      <c r="S7" s="66" t="str">
        <f t="shared" si="10"/>
        <v>N/A</v>
      </c>
      <c r="T7" s="60"/>
    </row>
    <row r="8" spans="1:20" ht="16.5" customHeight="1" x14ac:dyDescent="0.35">
      <c r="A8" s="72" t="str">
        <f>IF(JAN_26!A8="","",JAN_26!A8)</f>
        <v>Aluminium hydroxide 500mg tabs</v>
      </c>
      <c r="B8" s="72" t="str">
        <f>IF(JAN_26!B8="","",JAN_26!B8)</f>
        <v>tabs</v>
      </c>
      <c r="C8" s="55" t="str">
        <f>IF(JAN_26!C8="","",JAN_26!C8)</f>
        <v/>
      </c>
      <c r="D8" s="55">
        <f>IF(MAR_26!A8="","",MAR_26!F8)</f>
        <v>0</v>
      </c>
      <c r="E8" s="61"/>
      <c r="F8" s="55">
        <f t="shared" si="0"/>
        <v>0</v>
      </c>
      <c r="G8" s="61"/>
      <c r="H8" s="61"/>
      <c r="I8" s="55">
        <f t="shared" si="1"/>
        <v>0</v>
      </c>
      <c r="J8" s="55" t="str">
        <f t="shared" si="2"/>
        <v/>
      </c>
      <c r="K8" s="55">
        <f t="shared" si="3"/>
        <v>0</v>
      </c>
      <c r="L8" s="55">
        <f t="shared" si="4"/>
        <v>0</v>
      </c>
      <c r="M8" s="67">
        <f>IF(A8="",0,(IF(ISNUMBER(FEB_26!G8),FEB_26!G8,0)+IF(ISNUMBER(MAR_26!G8),MAR_26!G8,0)+IF(ISNUMBER(APR_26!G8),APR_26!G8,0))/3)</f>
        <v>0</v>
      </c>
      <c r="N8" s="67">
        <f t="shared" si="5"/>
        <v>0</v>
      </c>
      <c r="O8" s="67">
        <f t="shared" si="6"/>
        <v>0</v>
      </c>
      <c r="P8" s="67">
        <f t="shared" si="7"/>
        <v>0</v>
      </c>
      <c r="Q8" s="68" t="str">
        <f t="shared" si="8"/>
        <v/>
      </c>
      <c r="R8" s="69" t="str">
        <f t="shared" si="9"/>
        <v>STOCKOUT</v>
      </c>
      <c r="S8" s="69" t="str">
        <f t="shared" si="10"/>
        <v>N/A</v>
      </c>
      <c r="T8" s="60"/>
    </row>
    <row r="9" spans="1:20" ht="16.5" customHeight="1" x14ac:dyDescent="0.35">
      <c r="A9" s="71" t="str">
        <f>IF(JAN_26!A9="","",JAN_26!A9)</f>
        <v>aminophillin ing</v>
      </c>
      <c r="B9" s="71" t="str">
        <f>IF(JAN_26!B9="","",JAN_26!B9)</f>
        <v>amp</v>
      </c>
      <c r="C9" s="53">
        <f>IF(JAN_26!C9="","",JAN_26!C9)</f>
        <v>500</v>
      </c>
      <c r="D9" s="53">
        <f>IF(MAR_26!A9="","",MAR_26!F9)</f>
        <v>0</v>
      </c>
      <c r="E9" s="61"/>
      <c r="F9" s="53">
        <f t="shared" si="0"/>
        <v>0</v>
      </c>
      <c r="G9" s="61"/>
      <c r="H9" s="61"/>
      <c r="I9" s="53">
        <f t="shared" si="1"/>
        <v>0</v>
      </c>
      <c r="J9" s="53" t="str">
        <f t="shared" si="2"/>
        <v/>
      </c>
      <c r="K9" s="53">
        <f t="shared" si="3"/>
        <v>0</v>
      </c>
      <c r="L9" s="53">
        <f t="shared" si="4"/>
        <v>0</v>
      </c>
      <c r="M9" s="64">
        <f>IF(A9="",0,(IF(ISNUMBER(FEB_26!G9),FEB_26!G9,0)+IF(ISNUMBER(MAR_26!G9),MAR_26!G9,0)+IF(ISNUMBER(APR_26!G9),APR_26!G9,0))/3)</f>
        <v>0</v>
      </c>
      <c r="N9" s="64">
        <f t="shared" si="5"/>
        <v>0</v>
      </c>
      <c r="O9" s="64">
        <f t="shared" si="6"/>
        <v>0</v>
      </c>
      <c r="P9" s="64">
        <f t="shared" si="7"/>
        <v>0</v>
      </c>
      <c r="Q9" s="65" t="str">
        <f t="shared" si="8"/>
        <v/>
      </c>
      <c r="R9" s="66" t="str">
        <f t="shared" si="9"/>
        <v>STOCKOUT</v>
      </c>
      <c r="S9" s="66" t="str">
        <f t="shared" si="10"/>
        <v>N/A</v>
      </c>
      <c r="T9" s="60"/>
    </row>
    <row r="10" spans="1:20" ht="16.5" customHeight="1" x14ac:dyDescent="0.35">
      <c r="A10" s="72" t="str">
        <f>IF(JAN_26!A10="","",JAN_26!A10)</f>
        <v>Aminophylline 100mg tabs</v>
      </c>
      <c r="B10" s="72" t="str">
        <f>IF(JAN_26!B10="","",JAN_26!B10)</f>
        <v>tabs</v>
      </c>
      <c r="C10" s="55" t="str">
        <f>IF(JAN_26!C10="","",JAN_26!C10)</f>
        <v/>
      </c>
      <c r="D10" s="55">
        <f>IF(MAR_26!A10="","",MAR_26!F10)</f>
        <v>0</v>
      </c>
      <c r="E10" s="61"/>
      <c r="F10" s="55">
        <f t="shared" si="0"/>
        <v>0</v>
      </c>
      <c r="G10" s="61"/>
      <c r="H10" s="61"/>
      <c r="I10" s="55">
        <f t="shared" si="1"/>
        <v>0</v>
      </c>
      <c r="J10" s="55" t="str">
        <f t="shared" si="2"/>
        <v/>
      </c>
      <c r="K10" s="55">
        <f t="shared" si="3"/>
        <v>0</v>
      </c>
      <c r="L10" s="55">
        <f t="shared" si="4"/>
        <v>0</v>
      </c>
      <c r="M10" s="67">
        <f>IF(A10="",0,(IF(ISNUMBER(FEB_26!G10),FEB_26!G10,0)+IF(ISNUMBER(MAR_26!G10),MAR_26!G10,0)+IF(ISNUMBER(APR_26!G10),APR_26!G10,0))/3)</f>
        <v>0</v>
      </c>
      <c r="N10" s="67">
        <f t="shared" si="5"/>
        <v>0</v>
      </c>
      <c r="O10" s="67">
        <f t="shared" si="6"/>
        <v>0</v>
      </c>
      <c r="P10" s="67">
        <f t="shared" si="7"/>
        <v>0</v>
      </c>
      <c r="Q10" s="68" t="str">
        <f t="shared" si="8"/>
        <v/>
      </c>
      <c r="R10" s="69" t="str">
        <f t="shared" si="9"/>
        <v>STOCKOUT</v>
      </c>
      <c r="S10" s="69" t="str">
        <f t="shared" si="10"/>
        <v>N/A</v>
      </c>
      <c r="T10" s="60"/>
    </row>
    <row r="11" spans="1:20" ht="16.5" customHeight="1" x14ac:dyDescent="0.35">
      <c r="A11" s="71" t="str">
        <f>IF(JAN_26!A11="","",JAN_26!A11)</f>
        <v>amitriptyline 25mg</v>
      </c>
      <c r="B11" s="71" t="str">
        <f>IF(JAN_26!B11="","",JAN_26!B11)</f>
        <v>tablets</v>
      </c>
      <c r="C11" s="53">
        <f>IF(JAN_26!C11="","",JAN_26!C11)</f>
        <v>25</v>
      </c>
      <c r="D11" s="53">
        <f>IF(MAR_26!A11="","",MAR_26!F11)</f>
        <v>0</v>
      </c>
      <c r="E11" s="61"/>
      <c r="F11" s="53">
        <f t="shared" si="0"/>
        <v>0</v>
      </c>
      <c r="G11" s="61"/>
      <c r="H11" s="61"/>
      <c r="I11" s="53">
        <f t="shared" si="1"/>
        <v>0</v>
      </c>
      <c r="J11" s="53" t="str">
        <f t="shared" si="2"/>
        <v/>
      </c>
      <c r="K11" s="53">
        <f t="shared" si="3"/>
        <v>0</v>
      </c>
      <c r="L11" s="53">
        <f t="shared" si="4"/>
        <v>0</v>
      </c>
      <c r="M11" s="64">
        <f>IF(A11="",0,(IF(ISNUMBER(FEB_26!G11),FEB_26!G11,0)+IF(ISNUMBER(MAR_26!G11),MAR_26!G11,0)+IF(ISNUMBER(APR_26!G11),APR_26!G11,0))/3)</f>
        <v>0</v>
      </c>
      <c r="N11" s="64">
        <f t="shared" si="5"/>
        <v>0</v>
      </c>
      <c r="O11" s="64">
        <f t="shared" si="6"/>
        <v>0</v>
      </c>
      <c r="P11" s="64">
        <f t="shared" si="7"/>
        <v>0</v>
      </c>
      <c r="Q11" s="65" t="str">
        <f t="shared" si="8"/>
        <v/>
      </c>
      <c r="R11" s="66" t="str">
        <f t="shared" si="9"/>
        <v>STOCKOUT</v>
      </c>
      <c r="S11" s="66" t="str">
        <f t="shared" si="10"/>
        <v>N/A</v>
      </c>
      <c r="T11" s="60"/>
    </row>
    <row r="12" spans="1:20" ht="16.5" customHeight="1" x14ac:dyDescent="0.35">
      <c r="A12" s="72" t="str">
        <f>IF(JAN_26!A12="","",JAN_26!A12)</f>
        <v>AMOXICILLIN 250 mg tab</v>
      </c>
      <c r="B12" s="72" t="str">
        <f>IF(JAN_26!B12="","",JAN_26!B12)</f>
        <v>tablets</v>
      </c>
      <c r="C12" s="55">
        <f>IF(JAN_26!C12="","",JAN_26!C12)</f>
        <v>30</v>
      </c>
      <c r="D12" s="55">
        <f>IF(MAR_26!A12="","",MAR_26!F12)</f>
        <v>0</v>
      </c>
      <c r="E12" s="61"/>
      <c r="F12" s="55">
        <f t="shared" si="0"/>
        <v>0</v>
      </c>
      <c r="G12" s="61"/>
      <c r="H12" s="61"/>
      <c r="I12" s="55">
        <f t="shared" si="1"/>
        <v>0</v>
      </c>
      <c r="J12" s="55" t="str">
        <f t="shared" si="2"/>
        <v/>
      </c>
      <c r="K12" s="55">
        <f t="shared" si="3"/>
        <v>0</v>
      </c>
      <c r="L12" s="55">
        <f t="shared" si="4"/>
        <v>0</v>
      </c>
      <c r="M12" s="67">
        <f>IF(A12="",0,(IF(ISNUMBER(FEB_26!G12),FEB_26!G12,0)+IF(ISNUMBER(MAR_26!G12),MAR_26!G12,0)+IF(ISNUMBER(APR_26!G12),APR_26!G12,0))/3)</f>
        <v>0</v>
      </c>
      <c r="N12" s="67">
        <f t="shared" si="5"/>
        <v>0</v>
      </c>
      <c r="O12" s="67">
        <f t="shared" si="6"/>
        <v>0</v>
      </c>
      <c r="P12" s="67">
        <f t="shared" si="7"/>
        <v>0</v>
      </c>
      <c r="Q12" s="68" t="str">
        <f t="shared" si="8"/>
        <v/>
      </c>
      <c r="R12" s="69" t="str">
        <f t="shared" si="9"/>
        <v>STOCKOUT</v>
      </c>
      <c r="S12" s="69" t="str">
        <f t="shared" si="10"/>
        <v>N/A</v>
      </c>
      <c r="T12" s="60"/>
    </row>
    <row r="13" spans="1:20" ht="16.5" customHeight="1" x14ac:dyDescent="0.35">
      <c r="A13" s="71" t="str">
        <f>IF(JAN_26!A13="","",JAN_26!A13)</f>
        <v>Amoxicilline 500</v>
      </c>
      <c r="B13" s="71" t="str">
        <f>IF(JAN_26!B13="","",JAN_26!B13)</f>
        <v>tablets</v>
      </c>
      <c r="C13" s="53">
        <f>IF(JAN_26!C13="","",JAN_26!C13)</f>
        <v>50</v>
      </c>
      <c r="D13" s="53">
        <f>IF(MAR_26!A13="","",MAR_26!F13)</f>
        <v>600</v>
      </c>
      <c r="E13" s="61"/>
      <c r="F13" s="53">
        <f t="shared" si="0"/>
        <v>600</v>
      </c>
      <c r="G13" s="61"/>
      <c r="H13" s="61"/>
      <c r="I13" s="53">
        <f t="shared" si="1"/>
        <v>0</v>
      </c>
      <c r="J13" s="53" t="str">
        <f t="shared" si="2"/>
        <v/>
      </c>
      <c r="K13" s="53">
        <f t="shared" si="3"/>
        <v>0</v>
      </c>
      <c r="L13" s="53">
        <f t="shared" si="4"/>
        <v>30000</v>
      </c>
      <c r="M13" s="64">
        <f>IF(A13="",0,(IF(ISNUMBER(FEB_26!G13),FEB_26!G13,0)+IF(ISNUMBER(MAR_26!G13),MAR_26!G13,0)+IF(ISNUMBER(APR_26!G13),APR_26!G13,0))/3)</f>
        <v>0</v>
      </c>
      <c r="N13" s="64">
        <f t="shared" si="5"/>
        <v>0</v>
      </c>
      <c r="O13" s="64">
        <f t="shared" si="6"/>
        <v>0</v>
      </c>
      <c r="P13" s="64">
        <f t="shared" si="7"/>
        <v>0</v>
      </c>
      <c r="Q13" s="65" t="str">
        <f t="shared" si="8"/>
        <v/>
      </c>
      <c r="R13" s="66" t="str">
        <f t="shared" si="9"/>
        <v>OVERSTOCK</v>
      </c>
      <c r="S13" s="66" t="str">
        <f t="shared" si="10"/>
        <v>N/A</v>
      </c>
      <c r="T13" s="60"/>
    </row>
    <row r="14" spans="1:20" ht="16.5" customHeight="1" x14ac:dyDescent="0.35">
      <c r="A14" s="72" t="str">
        <f>IF(JAN_26!A14="","",JAN_26!A14)</f>
        <v>Amoxicilline syrup 125 mg</v>
      </c>
      <c r="B14" s="72" t="str">
        <f>IF(JAN_26!B14="","",JAN_26!B14)</f>
        <v>bottle</v>
      </c>
      <c r="C14" s="55">
        <f>IF(JAN_26!C14="","",JAN_26!C14)</f>
        <v>1000</v>
      </c>
      <c r="D14" s="55">
        <f>IF(MAR_26!A14="","",MAR_26!F14)</f>
        <v>0</v>
      </c>
      <c r="E14" s="61"/>
      <c r="F14" s="55">
        <f t="shared" si="0"/>
        <v>0</v>
      </c>
      <c r="G14" s="61"/>
      <c r="H14" s="61"/>
      <c r="I14" s="55">
        <f t="shared" si="1"/>
        <v>0</v>
      </c>
      <c r="J14" s="55" t="str">
        <f t="shared" si="2"/>
        <v/>
      </c>
      <c r="K14" s="55">
        <f t="shared" si="3"/>
        <v>0</v>
      </c>
      <c r="L14" s="55">
        <f t="shared" si="4"/>
        <v>0</v>
      </c>
      <c r="M14" s="67">
        <f>IF(A14="",0,(IF(ISNUMBER(FEB_26!G14),FEB_26!G14,0)+IF(ISNUMBER(MAR_26!G14),MAR_26!G14,0)+IF(ISNUMBER(APR_26!G14),APR_26!G14,0))/3)</f>
        <v>0</v>
      </c>
      <c r="N14" s="67">
        <f t="shared" si="5"/>
        <v>0</v>
      </c>
      <c r="O14" s="67">
        <f t="shared" si="6"/>
        <v>0</v>
      </c>
      <c r="P14" s="67">
        <f t="shared" si="7"/>
        <v>0</v>
      </c>
      <c r="Q14" s="68" t="str">
        <f t="shared" si="8"/>
        <v/>
      </c>
      <c r="R14" s="69" t="str">
        <f t="shared" si="9"/>
        <v>STOCKOUT</v>
      </c>
      <c r="S14" s="69" t="str">
        <f t="shared" si="10"/>
        <v>N/A</v>
      </c>
      <c r="T14" s="60"/>
    </row>
    <row r="15" spans="1:20" ht="16.5" customHeight="1" x14ac:dyDescent="0.35">
      <c r="A15" s="71" t="str">
        <f>IF(JAN_26!A15="","",JAN_26!A15)</f>
        <v>Amoxicilline syrup 250mg</v>
      </c>
      <c r="B15" s="71" t="str">
        <f>IF(JAN_26!B15="","",JAN_26!B15)</f>
        <v>bottle</v>
      </c>
      <c r="C15" s="53">
        <f>IF(JAN_26!C15="","",JAN_26!C15)</f>
        <v>1000</v>
      </c>
      <c r="D15" s="53">
        <f>IF(MAR_26!A15="","",MAR_26!F15)</f>
        <v>6</v>
      </c>
      <c r="E15" s="61"/>
      <c r="F15" s="53">
        <f t="shared" si="0"/>
        <v>6</v>
      </c>
      <c r="G15" s="61"/>
      <c r="H15" s="61"/>
      <c r="I15" s="53">
        <f t="shared" si="1"/>
        <v>0</v>
      </c>
      <c r="J15" s="53" t="str">
        <f t="shared" si="2"/>
        <v/>
      </c>
      <c r="K15" s="53">
        <f t="shared" si="3"/>
        <v>0</v>
      </c>
      <c r="L15" s="53">
        <f t="shared" si="4"/>
        <v>6000</v>
      </c>
      <c r="M15" s="64">
        <f>IF(A15="",0,(IF(ISNUMBER(FEB_26!G15),FEB_26!G15,0)+IF(ISNUMBER(MAR_26!G15),MAR_26!G15,0)+IF(ISNUMBER(APR_26!G15),APR_26!G15,0))/3)</f>
        <v>0</v>
      </c>
      <c r="N15" s="64">
        <f t="shared" si="5"/>
        <v>0</v>
      </c>
      <c r="O15" s="64">
        <f t="shared" si="6"/>
        <v>0</v>
      </c>
      <c r="P15" s="64">
        <f t="shared" si="7"/>
        <v>0</v>
      </c>
      <c r="Q15" s="65" t="str">
        <f t="shared" si="8"/>
        <v/>
      </c>
      <c r="R15" s="66" t="str">
        <f t="shared" si="9"/>
        <v>OVERSTOCK</v>
      </c>
      <c r="S15" s="66" t="str">
        <f t="shared" si="10"/>
        <v>N/A</v>
      </c>
      <c r="T15" s="60"/>
    </row>
    <row r="16" spans="1:20" ht="16.5" customHeight="1" x14ac:dyDescent="0.35">
      <c r="A16" s="72" t="str">
        <f>IF(JAN_26!A16="","",JAN_26!A16)</f>
        <v>Amoxiclav tabs</v>
      </c>
      <c r="B16" s="72" t="str">
        <f>IF(JAN_26!B16="","",JAN_26!B16)</f>
        <v>tablets</v>
      </c>
      <c r="C16" s="55">
        <f>IF(JAN_26!C16="","",JAN_26!C16)</f>
        <v>280</v>
      </c>
      <c r="D16" s="55">
        <f>IF(MAR_26!A16="","",MAR_26!F16)</f>
        <v>0</v>
      </c>
      <c r="E16" s="61"/>
      <c r="F16" s="55">
        <f t="shared" si="0"/>
        <v>0</v>
      </c>
      <c r="G16" s="61"/>
      <c r="H16" s="61"/>
      <c r="I16" s="55">
        <f t="shared" si="1"/>
        <v>0</v>
      </c>
      <c r="J16" s="55" t="str">
        <f t="shared" si="2"/>
        <v/>
      </c>
      <c r="K16" s="55">
        <f t="shared" si="3"/>
        <v>0</v>
      </c>
      <c r="L16" s="55">
        <f t="shared" si="4"/>
        <v>0</v>
      </c>
      <c r="M16" s="67">
        <f>IF(A16="",0,(IF(ISNUMBER(FEB_26!G16),FEB_26!G16,0)+IF(ISNUMBER(MAR_26!G16),MAR_26!G16,0)+IF(ISNUMBER(APR_26!G16),APR_26!G16,0))/3)</f>
        <v>0</v>
      </c>
      <c r="N16" s="67">
        <f t="shared" si="5"/>
        <v>0</v>
      </c>
      <c r="O16" s="67">
        <f t="shared" si="6"/>
        <v>0</v>
      </c>
      <c r="P16" s="67">
        <f t="shared" si="7"/>
        <v>0</v>
      </c>
      <c r="Q16" s="68" t="str">
        <f t="shared" si="8"/>
        <v/>
      </c>
      <c r="R16" s="69" t="str">
        <f t="shared" si="9"/>
        <v>STOCKOUT</v>
      </c>
      <c r="S16" s="69" t="str">
        <f t="shared" si="10"/>
        <v>N/A</v>
      </c>
      <c r="T16" s="60"/>
    </row>
    <row r="17" spans="1:20" ht="16.5" customHeight="1" x14ac:dyDescent="0.35">
      <c r="A17" s="71" t="str">
        <f>IF(JAN_26!A17="","",JAN_26!A17)</f>
        <v>Ampicilline injection</v>
      </c>
      <c r="B17" s="71" t="str">
        <f>IF(JAN_26!B17="","",JAN_26!B17)</f>
        <v>box</v>
      </c>
      <c r="C17" s="53">
        <f>IF(JAN_26!C17="","",JAN_26!C17)</f>
        <v>500</v>
      </c>
      <c r="D17" s="53">
        <f>IF(MAR_26!A17="","",MAR_26!F17)</f>
        <v>176</v>
      </c>
      <c r="E17" s="61"/>
      <c r="F17" s="53">
        <f t="shared" si="0"/>
        <v>176</v>
      </c>
      <c r="G17" s="61"/>
      <c r="H17" s="61"/>
      <c r="I17" s="53">
        <f t="shared" si="1"/>
        <v>0</v>
      </c>
      <c r="J17" s="53" t="str">
        <f t="shared" si="2"/>
        <v/>
      </c>
      <c r="K17" s="53">
        <f t="shared" si="3"/>
        <v>0</v>
      </c>
      <c r="L17" s="53">
        <f t="shared" si="4"/>
        <v>88000</v>
      </c>
      <c r="M17" s="64">
        <f>IF(A17="",0,(IF(ISNUMBER(FEB_26!G17),FEB_26!G17,0)+IF(ISNUMBER(MAR_26!G17),MAR_26!G17,0)+IF(ISNUMBER(APR_26!G17),APR_26!G17,0))/3)</f>
        <v>0</v>
      </c>
      <c r="N17" s="64">
        <f t="shared" si="5"/>
        <v>0</v>
      </c>
      <c r="O17" s="64">
        <f t="shared" si="6"/>
        <v>0</v>
      </c>
      <c r="P17" s="64">
        <f t="shared" si="7"/>
        <v>0</v>
      </c>
      <c r="Q17" s="65" t="str">
        <f t="shared" si="8"/>
        <v/>
      </c>
      <c r="R17" s="66" t="str">
        <f t="shared" si="9"/>
        <v>OVERSTOCK</v>
      </c>
      <c r="S17" s="66" t="str">
        <f t="shared" si="10"/>
        <v>N/A</v>
      </c>
      <c r="T17" s="60"/>
    </row>
    <row r="18" spans="1:20" ht="16.5" customHeight="1" x14ac:dyDescent="0.35">
      <c r="A18" s="72" t="str">
        <f>IF(JAN_26!A18="","",JAN_26!A18)</f>
        <v>Ampiclox capsules</v>
      </c>
      <c r="B18" s="72" t="str">
        <f>IF(JAN_26!B18="","",JAN_26!B18)</f>
        <v>box</v>
      </c>
      <c r="C18" s="55">
        <f>IF(JAN_26!C18="","",JAN_26!C18)</f>
        <v>60</v>
      </c>
      <c r="D18" s="55">
        <f>IF(MAR_26!A18="","",MAR_26!F18)</f>
        <v>0</v>
      </c>
      <c r="E18" s="61"/>
      <c r="F18" s="55">
        <f t="shared" si="0"/>
        <v>0</v>
      </c>
      <c r="G18" s="61"/>
      <c r="H18" s="61"/>
      <c r="I18" s="55">
        <f t="shared" si="1"/>
        <v>0</v>
      </c>
      <c r="J18" s="55" t="str">
        <f t="shared" si="2"/>
        <v/>
      </c>
      <c r="K18" s="55">
        <f t="shared" si="3"/>
        <v>0</v>
      </c>
      <c r="L18" s="55">
        <f t="shared" si="4"/>
        <v>0</v>
      </c>
      <c r="M18" s="67">
        <f>IF(A18="",0,(IF(ISNUMBER(FEB_26!G18),FEB_26!G18,0)+IF(ISNUMBER(MAR_26!G18),MAR_26!G18,0)+IF(ISNUMBER(APR_26!G18),APR_26!G18,0))/3)</f>
        <v>0</v>
      </c>
      <c r="N18" s="67">
        <f t="shared" si="5"/>
        <v>0</v>
      </c>
      <c r="O18" s="67">
        <f t="shared" si="6"/>
        <v>0</v>
      </c>
      <c r="P18" s="67">
        <f t="shared" si="7"/>
        <v>0</v>
      </c>
      <c r="Q18" s="68" t="str">
        <f t="shared" si="8"/>
        <v/>
      </c>
      <c r="R18" s="69" t="str">
        <f t="shared" si="9"/>
        <v>STOCKOUT</v>
      </c>
      <c r="S18" s="69" t="str">
        <f t="shared" si="10"/>
        <v>N/A</v>
      </c>
      <c r="T18" s="60"/>
    </row>
    <row r="19" spans="1:20" ht="16.5" customHeight="1" x14ac:dyDescent="0.35">
      <c r="A19" s="71" t="str">
        <f>IF(JAN_26!A19="","",JAN_26!A19)</f>
        <v>Ampiclox syrup</v>
      </c>
      <c r="B19" s="71" t="str">
        <f>IF(JAN_26!B19="","",JAN_26!B19)</f>
        <v>bottle</v>
      </c>
      <c r="C19" s="53">
        <f>IF(JAN_26!C19="","",JAN_26!C19)</f>
        <v>1200</v>
      </c>
      <c r="D19" s="53">
        <f>IF(MAR_26!A19="","",MAR_26!F19)</f>
        <v>0</v>
      </c>
      <c r="E19" s="61"/>
      <c r="F19" s="53">
        <f t="shared" si="0"/>
        <v>0</v>
      </c>
      <c r="G19" s="61"/>
      <c r="H19" s="61"/>
      <c r="I19" s="53">
        <f t="shared" si="1"/>
        <v>0</v>
      </c>
      <c r="J19" s="53" t="str">
        <f t="shared" si="2"/>
        <v/>
      </c>
      <c r="K19" s="53">
        <f t="shared" si="3"/>
        <v>0</v>
      </c>
      <c r="L19" s="53">
        <f t="shared" si="4"/>
        <v>0</v>
      </c>
      <c r="M19" s="64">
        <f>IF(A19="",0,(IF(ISNUMBER(FEB_26!G19),FEB_26!G19,0)+IF(ISNUMBER(MAR_26!G19),MAR_26!G19,0)+IF(ISNUMBER(APR_26!G19),APR_26!G19,0))/3)</f>
        <v>0</v>
      </c>
      <c r="N19" s="64">
        <f t="shared" si="5"/>
        <v>0</v>
      </c>
      <c r="O19" s="64">
        <f t="shared" si="6"/>
        <v>0</v>
      </c>
      <c r="P19" s="64">
        <f t="shared" si="7"/>
        <v>0</v>
      </c>
      <c r="Q19" s="65" t="str">
        <f t="shared" si="8"/>
        <v/>
      </c>
      <c r="R19" s="66" t="str">
        <f t="shared" si="9"/>
        <v>STOCKOUT</v>
      </c>
      <c r="S19" s="66" t="str">
        <f t="shared" si="10"/>
        <v>N/A</v>
      </c>
      <c r="T19" s="60"/>
    </row>
    <row r="20" spans="1:20" ht="16.5" customHeight="1" x14ac:dyDescent="0.35">
      <c r="A20" s="72" t="str">
        <f>IF(JAN_26!A20="","",JAN_26!A20)</f>
        <v>Analgin Inj</v>
      </c>
      <c r="B20" s="72" t="str">
        <f>IF(JAN_26!B20="","",JAN_26!B20)</f>
        <v>Packet</v>
      </c>
      <c r="C20" s="55">
        <f>IF(JAN_26!C20="","",JAN_26!C20)</f>
        <v>500</v>
      </c>
      <c r="D20" s="55">
        <f>IF(MAR_26!A20="","",MAR_26!F20)</f>
        <v>0</v>
      </c>
      <c r="E20" s="61"/>
      <c r="F20" s="55">
        <f t="shared" si="0"/>
        <v>0</v>
      </c>
      <c r="G20" s="61"/>
      <c r="H20" s="61"/>
      <c r="I20" s="55">
        <f t="shared" si="1"/>
        <v>0</v>
      </c>
      <c r="J20" s="55" t="str">
        <f t="shared" si="2"/>
        <v/>
      </c>
      <c r="K20" s="55">
        <f t="shared" si="3"/>
        <v>0</v>
      </c>
      <c r="L20" s="55">
        <f t="shared" si="4"/>
        <v>0</v>
      </c>
      <c r="M20" s="67">
        <f>IF(A20="",0,(IF(ISNUMBER(FEB_26!G20),FEB_26!G20,0)+IF(ISNUMBER(MAR_26!G20),MAR_26!G20,0)+IF(ISNUMBER(APR_26!G20),APR_26!G20,0))/3)</f>
        <v>0</v>
      </c>
      <c r="N20" s="67">
        <f t="shared" si="5"/>
        <v>0</v>
      </c>
      <c r="O20" s="67">
        <f t="shared" si="6"/>
        <v>0</v>
      </c>
      <c r="P20" s="67">
        <f t="shared" si="7"/>
        <v>0</v>
      </c>
      <c r="Q20" s="68" t="str">
        <f t="shared" si="8"/>
        <v/>
      </c>
      <c r="R20" s="69" t="str">
        <f t="shared" si="9"/>
        <v>STOCKOUT</v>
      </c>
      <c r="S20" s="69" t="str">
        <f t="shared" si="10"/>
        <v>N/A</v>
      </c>
      <c r="T20" s="60"/>
    </row>
    <row r="21" spans="1:20" ht="16.5" customHeight="1" x14ac:dyDescent="0.35">
      <c r="A21" s="71" t="str">
        <f>IF(JAN_26!A21="","",JAN_26!A21)</f>
        <v>antacid</v>
      </c>
      <c r="B21" s="71" t="str">
        <f>IF(JAN_26!B21="","",JAN_26!B21)</f>
        <v>tab</v>
      </c>
      <c r="C21" s="53">
        <f>IF(JAN_26!C21="","",JAN_26!C21)</f>
        <v>25</v>
      </c>
      <c r="D21" s="53">
        <f>IF(MAR_26!A21="","",MAR_26!F21)</f>
        <v>0</v>
      </c>
      <c r="E21" s="61"/>
      <c r="F21" s="53">
        <f t="shared" si="0"/>
        <v>0</v>
      </c>
      <c r="G21" s="61"/>
      <c r="H21" s="61"/>
      <c r="I21" s="53">
        <f t="shared" si="1"/>
        <v>0</v>
      </c>
      <c r="J21" s="53" t="str">
        <f t="shared" si="2"/>
        <v/>
      </c>
      <c r="K21" s="53">
        <f t="shared" si="3"/>
        <v>0</v>
      </c>
      <c r="L21" s="53">
        <f t="shared" si="4"/>
        <v>0</v>
      </c>
      <c r="M21" s="64">
        <f>IF(A21="",0,(IF(ISNUMBER(FEB_26!G21),FEB_26!G21,0)+IF(ISNUMBER(MAR_26!G21),MAR_26!G21,0)+IF(ISNUMBER(APR_26!G21),APR_26!G21,0))/3)</f>
        <v>0</v>
      </c>
      <c r="N21" s="64">
        <f t="shared" si="5"/>
        <v>0</v>
      </c>
      <c r="O21" s="64">
        <f t="shared" si="6"/>
        <v>0</v>
      </c>
      <c r="P21" s="64">
        <f t="shared" si="7"/>
        <v>0</v>
      </c>
      <c r="Q21" s="65" t="str">
        <f t="shared" si="8"/>
        <v/>
      </c>
      <c r="R21" s="66" t="str">
        <f t="shared" si="9"/>
        <v>STOCKOUT</v>
      </c>
      <c r="S21" s="66" t="str">
        <f t="shared" si="10"/>
        <v>N/A</v>
      </c>
      <c r="T21" s="60"/>
    </row>
    <row r="22" spans="1:20" ht="16.5" customHeight="1" x14ac:dyDescent="0.35">
      <c r="A22" s="72" t="str">
        <f>IF(JAN_26!A22="","",JAN_26!A22)</f>
        <v>Antagex (para+tramadol)</v>
      </c>
      <c r="B22" s="72" t="str">
        <f>IF(JAN_26!B22="","",JAN_26!B22)</f>
        <v>tablets</v>
      </c>
      <c r="C22" s="55">
        <f>IF(JAN_26!C22="","",JAN_26!C22)</f>
        <v>140</v>
      </c>
      <c r="D22" s="55">
        <f>IF(MAR_26!A22="","",MAR_26!F22)</f>
        <v>0</v>
      </c>
      <c r="E22" s="61"/>
      <c r="F22" s="55">
        <f t="shared" si="0"/>
        <v>0</v>
      </c>
      <c r="G22" s="61"/>
      <c r="H22" s="61"/>
      <c r="I22" s="55">
        <f t="shared" si="1"/>
        <v>0</v>
      </c>
      <c r="J22" s="55" t="str">
        <f t="shared" si="2"/>
        <v/>
      </c>
      <c r="K22" s="55">
        <f t="shared" si="3"/>
        <v>0</v>
      </c>
      <c r="L22" s="55">
        <f t="shared" si="4"/>
        <v>0</v>
      </c>
      <c r="M22" s="67">
        <f>IF(A22="",0,(IF(ISNUMBER(FEB_26!G22),FEB_26!G22,0)+IF(ISNUMBER(MAR_26!G22),MAR_26!G22,0)+IF(ISNUMBER(APR_26!G22),APR_26!G22,0))/3)</f>
        <v>0</v>
      </c>
      <c r="N22" s="67">
        <f t="shared" si="5"/>
        <v>0</v>
      </c>
      <c r="O22" s="67">
        <f t="shared" si="6"/>
        <v>0</v>
      </c>
      <c r="P22" s="67">
        <f t="shared" si="7"/>
        <v>0</v>
      </c>
      <c r="Q22" s="68" t="str">
        <f t="shared" si="8"/>
        <v/>
      </c>
      <c r="R22" s="69" t="str">
        <f t="shared" si="9"/>
        <v>STOCKOUT</v>
      </c>
      <c r="S22" s="69" t="str">
        <f t="shared" si="10"/>
        <v>N/A</v>
      </c>
      <c r="T22" s="60"/>
    </row>
    <row r="23" spans="1:20" ht="16.5" customHeight="1" x14ac:dyDescent="0.35">
      <c r="A23" s="71" t="str">
        <f>IF(JAN_26!A23="","",JAN_26!A23)</f>
        <v>apfer</v>
      </c>
      <c r="B23" s="71" t="str">
        <f>IF(JAN_26!B23="","",JAN_26!B23)</f>
        <v>syrup</v>
      </c>
      <c r="C23" s="53">
        <f>IF(JAN_26!C23="","",JAN_26!C23)</f>
        <v>1500</v>
      </c>
      <c r="D23" s="53">
        <f>IF(MAR_26!A23="","",MAR_26!F23)</f>
        <v>0</v>
      </c>
      <c r="E23" s="61"/>
      <c r="F23" s="53">
        <f t="shared" si="0"/>
        <v>0</v>
      </c>
      <c r="G23" s="61"/>
      <c r="H23" s="61"/>
      <c r="I23" s="53">
        <f t="shared" si="1"/>
        <v>0</v>
      </c>
      <c r="J23" s="53" t="str">
        <f t="shared" si="2"/>
        <v/>
      </c>
      <c r="K23" s="53">
        <f t="shared" si="3"/>
        <v>0</v>
      </c>
      <c r="L23" s="53">
        <f t="shared" si="4"/>
        <v>0</v>
      </c>
      <c r="M23" s="64">
        <f>IF(A23="",0,(IF(ISNUMBER(FEB_26!G23),FEB_26!G23,0)+IF(ISNUMBER(MAR_26!G23),MAR_26!G23,0)+IF(ISNUMBER(APR_26!G23),APR_26!G23,0))/3)</f>
        <v>0</v>
      </c>
      <c r="N23" s="64">
        <f t="shared" si="5"/>
        <v>0</v>
      </c>
      <c r="O23" s="64">
        <f t="shared" si="6"/>
        <v>0</v>
      </c>
      <c r="P23" s="64">
        <f t="shared" si="7"/>
        <v>0</v>
      </c>
      <c r="Q23" s="65" t="str">
        <f t="shared" si="8"/>
        <v/>
      </c>
      <c r="R23" s="66" t="str">
        <f t="shared" si="9"/>
        <v>STOCKOUT</v>
      </c>
      <c r="S23" s="66" t="str">
        <f t="shared" si="10"/>
        <v>N/A</v>
      </c>
      <c r="T23" s="60"/>
    </row>
    <row r="24" spans="1:20" ht="16.5" customHeight="1" x14ac:dyDescent="0.35">
      <c r="A24" s="72" t="str">
        <f>IF(JAN_26!A24="","",JAN_26!A24)</f>
        <v>artemether 80mg</v>
      </c>
      <c r="B24" s="72" t="str">
        <f>IF(JAN_26!B24="","",JAN_26!B24)</f>
        <v>amp</v>
      </c>
      <c r="C24" s="55">
        <f>IF(JAN_26!C24="","",JAN_26!C24)</f>
        <v>600</v>
      </c>
      <c r="D24" s="55">
        <f>IF(MAR_26!A24="","",MAR_26!F24)</f>
        <v>72</v>
      </c>
      <c r="E24" s="61"/>
      <c r="F24" s="55">
        <f t="shared" si="0"/>
        <v>72</v>
      </c>
      <c r="G24" s="61"/>
      <c r="H24" s="61"/>
      <c r="I24" s="55">
        <f t="shared" si="1"/>
        <v>0</v>
      </c>
      <c r="J24" s="55" t="str">
        <f t="shared" si="2"/>
        <v/>
      </c>
      <c r="K24" s="55">
        <f t="shared" si="3"/>
        <v>0</v>
      </c>
      <c r="L24" s="55">
        <f t="shared" si="4"/>
        <v>43200</v>
      </c>
      <c r="M24" s="67">
        <f>IF(A24="",0,(IF(ISNUMBER(FEB_26!G24),FEB_26!G24,0)+IF(ISNUMBER(MAR_26!G24),MAR_26!G24,0)+IF(ISNUMBER(APR_26!G24),APR_26!G24,0))/3)</f>
        <v>0</v>
      </c>
      <c r="N24" s="67">
        <f t="shared" si="5"/>
        <v>0</v>
      </c>
      <c r="O24" s="67">
        <f t="shared" si="6"/>
        <v>0</v>
      </c>
      <c r="P24" s="67">
        <f t="shared" si="7"/>
        <v>0</v>
      </c>
      <c r="Q24" s="68" t="str">
        <f t="shared" si="8"/>
        <v/>
      </c>
      <c r="R24" s="69" t="str">
        <f t="shared" si="9"/>
        <v>OVERSTOCK</v>
      </c>
      <c r="S24" s="69" t="str">
        <f t="shared" si="10"/>
        <v>N/A</v>
      </c>
      <c r="T24" s="60"/>
    </row>
    <row r="25" spans="1:20" ht="16.5" customHeight="1" x14ac:dyDescent="0.35">
      <c r="A25" s="71" t="str">
        <f>IF(JAN_26!A25="","",JAN_26!A25)</f>
        <v>Artemether/lum  syrup</v>
      </c>
      <c r="B25" s="71" t="str">
        <f>IF(JAN_26!B25="","",JAN_26!B25)</f>
        <v>bottle</v>
      </c>
      <c r="C25" s="53">
        <f>IF(JAN_26!C25="","",JAN_26!C25)</f>
        <v>1700</v>
      </c>
      <c r="D25" s="53">
        <f>IF(MAR_26!A25="","",MAR_26!F25)</f>
        <v>94</v>
      </c>
      <c r="E25" s="61"/>
      <c r="F25" s="53">
        <f t="shared" si="0"/>
        <v>94</v>
      </c>
      <c r="G25" s="61"/>
      <c r="H25" s="61"/>
      <c r="I25" s="53">
        <f t="shared" si="1"/>
        <v>0</v>
      </c>
      <c r="J25" s="53" t="str">
        <f t="shared" si="2"/>
        <v/>
      </c>
      <c r="K25" s="53">
        <f t="shared" si="3"/>
        <v>0</v>
      </c>
      <c r="L25" s="53">
        <f t="shared" si="4"/>
        <v>159800</v>
      </c>
      <c r="M25" s="64">
        <f>IF(A25="",0,(IF(ISNUMBER(FEB_26!G25),FEB_26!G25,0)+IF(ISNUMBER(MAR_26!G25),MAR_26!G25,0)+IF(ISNUMBER(APR_26!G25),APR_26!G25,0))/3)</f>
        <v>0</v>
      </c>
      <c r="N25" s="64">
        <f t="shared" si="5"/>
        <v>0</v>
      </c>
      <c r="O25" s="64">
        <f t="shared" si="6"/>
        <v>0</v>
      </c>
      <c r="P25" s="64">
        <f t="shared" si="7"/>
        <v>0</v>
      </c>
      <c r="Q25" s="65" t="str">
        <f t="shared" si="8"/>
        <v/>
      </c>
      <c r="R25" s="66" t="str">
        <f t="shared" si="9"/>
        <v>OVERSTOCK</v>
      </c>
      <c r="S25" s="66" t="str">
        <f t="shared" si="10"/>
        <v>N/A</v>
      </c>
      <c r="T25" s="60"/>
    </row>
    <row r="26" spans="1:20" ht="16.5" customHeight="1" x14ac:dyDescent="0.35">
      <c r="A26" s="72" t="str">
        <f>IF(JAN_26!A26="","",JAN_26!A26)</f>
        <v>artesunate inj 60mg</v>
      </c>
      <c r="B26" s="72" t="str">
        <f>IF(JAN_26!B26="","",JAN_26!B26)</f>
        <v>vial</v>
      </c>
      <c r="C26" s="55">
        <f>IF(JAN_26!C26="","",JAN_26!C26)</f>
        <v>1000</v>
      </c>
      <c r="D26" s="55">
        <f>IF(MAR_26!A26="","",MAR_26!F26)</f>
        <v>848</v>
      </c>
      <c r="E26" s="61"/>
      <c r="F26" s="55">
        <f t="shared" si="0"/>
        <v>848</v>
      </c>
      <c r="G26" s="61"/>
      <c r="H26" s="61"/>
      <c r="I26" s="55">
        <f t="shared" si="1"/>
        <v>0</v>
      </c>
      <c r="J26" s="55" t="str">
        <f t="shared" si="2"/>
        <v/>
      </c>
      <c r="K26" s="55">
        <f t="shared" si="3"/>
        <v>0</v>
      </c>
      <c r="L26" s="55">
        <f t="shared" si="4"/>
        <v>848000</v>
      </c>
      <c r="M26" s="67">
        <f>IF(A26="",0,(IF(ISNUMBER(FEB_26!G26),FEB_26!G26,0)+IF(ISNUMBER(MAR_26!G26),MAR_26!G26,0)+IF(ISNUMBER(APR_26!G26),APR_26!G26,0))/3)</f>
        <v>0</v>
      </c>
      <c r="N26" s="67">
        <f t="shared" si="5"/>
        <v>0</v>
      </c>
      <c r="O26" s="67">
        <f t="shared" si="6"/>
        <v>0</v>
      </c>
      <c r="P26" s="67">
        <f t="shared" si="7"/>
        <v>0</v>
      </c>
      <c r="Q26" s="68" t="str">
        <f t="shared" si="8"/>
        <v/>
      </c>
      <c r="R26" s="69" t="str">
        <f t="shared" si="9"/>
        <v>OVERSTOCK</v>
      </c>
      <c r="S26" s="69" t="str">
        <f t="shared" si="10"/>
        <v>N/A</v>
      </c>
      <c r="T26" s="60"/>
    </row>
    <row r="27" spans="1:20" ht="16.5" customHeight="1" x14ac:dyDescent="0.35">
      <c r="A27" s="71" t="str">
        <f>IF(JAN_26!A27="","",JAN_26!A27)</f>
        <v>ASAQ 100/270mg) - 3</v>
      </c>
      <c r="B27" s="71" t="str">
        <f>IF(JAN_26!B27="","",JAN_26!B27)</f>
        <v>tablet</v>
      </c>
      <c r="C27" s="53">
        <f>IF(JAN_26!C27="","",JAN_26!C27)</f>
        <v>160</v>
      </c>
      <c r="D27" s="53">
        <f>IF(MAR_26!A27="","",MAR_26!F27)</f>
        <v>0</v>
      </c>
      <c r="E27" s="61"/>
      <c r="F27" s="53">
        <f t="shared" si="0"/>
        <v>0</v>
      </c>
      <c r="G27" s="61"/>
      <c r="H27" s="61"/>
      <c r="I27" s="53">
        <f t="shared" si="1"/>
        <v>0</v>
      </c>
      <c r="J27" s="53" t="str">
        <f t="shared" si="2"/>
        <v/>
      </c>
      <c r="K27" s="53">
        <f t="shared" si="3"/>
        <v>0</v>
      </c>
      <c r="L27" s="53">
        <f t="shared" si="4"/>
        <v>0</v>
      </c>
      <c r="M27" s="64">
        <f>IF(A27="",0,(IF(ISNUMBER(FEB_26!G27),FEB_26!G27,0)+IF(ISNUMBER(MAR_26!G27),MAR_26!G27,0)+IF(ISNUMBER(APR_26!G27),APR_26!G27,0))/3)</f>
        <v>0</v>
      </c>
      <c r="N27" s="64">
        <f t="shared" si="5"/>
        <v>0</v>
      </c>
      <c r="O27" s="64">
        <f t="shared" si="6"/>
        <v>0</v>
      </c>
      <c r="P27" s="64">
        <f t="shared" si="7"/>
        <v>0</v>
      </c>
      <c r="Q27" s="65" t="str">
        <f t="shared" si="8"/>
        <v/>
      </c>
      <c r="R27" s="66" t="str">
        <f t="shared" si="9"/>
        <v>STOCKOUT</v>
      </c>
      <c r="S27" s="66" t="str">
        <f t="shared" si="10"/>
        <v>N/A</v>
      </c>
      <c r="T27" s="60"/>
    </row>
    <row r="28" spans="1:20" ht="16.5" customHeight="1" x14ac:dyDescent="0.35">
      <c r="A28" s="72" t="str">
        <f>IF(JAN_26!A28="","",JAN_26!A28)</f>
        <v>ASAQ 100/270mg) - 6</v>
      </c>
      <c r="B28" s="72" t="str">
        <f>IF(JAN_26!B28="","",JAN_26!B28)</f>
        <v>tablet</v>
      </c>
      <c r="C28" s="55">
        <f>IF(JAN_26!C28="","",JAN_26!C28)</f>
        <v>160</v>
      </c>
      <c r="D28" s="55">
        <f>IF(MAR_26!A28="","",MAR_26!F28)</f>
        <v>0</v>
      </c>
      <c r="E28" s="61"/>
      <c r="F28" s="55">
        <f t="shared" si="0"/>
        <v>0</v>
      </c>
      <c r="G28" s="61"/>
      <c r="H28" s="61"/>
      <c r="I28" s="55">
        <f t="shared" si="1"/>
        <v>0</v>
      </c>
      <c r="J28" s="55" t="str">
        <f t="shared" si="2"/>
        <v/>
      </c>
      <c r="K28" s="55">
        <f t="shared" si="3"/>
        <v>0</v>
      </c>
      <c r="L28" s="55">
        <f t="shared" si="4"/>
        <v>0</v>
      </c>
      <c r="M28" s="67">
        <f>IF(A28="",0,(IF(ISNUMBER(FEB_26!G28),FEB_26!G28,0)+IF(ISNUMBER(MAR_26!G28),MAR_26!G28,0)+IF(ISNUMBER(APR_26!G28),APR_26!G28,0))/3)</f>
        <v>0</v>
      </c>
      <c r="N28" s="67">
        <f t="shared" si="5"/>
        <v>0</v>
      </c>
      <c r="O28" s="67">
        <f t="shared" si="6"/>
        <v>0</v>
      </c>
      <c r="P28" s="67">
        <f t="shared" si="7"/>
        <v>0</v>
      </c>
      <c r="Q28" s="68" t="str">
        <f t="shared" si="8"/>
        <v/>
      </c>
      <c r="R28" s="69" t="str">
        <f t="shared" si="9"/>
        <v>STOCKOUT</v>
      </c>
      <c r="S28" s="69" t="str">
        <f t="shared" si="10"/>
        <v>N/A</v>
      </c>
      <c r="T28" s="60"/>
    </row>
    <row r="29" spans="1:20" ht="16.5" customHeight="1" x14ac:dyDescent="0.35">
      <c r="A29" s="71" t="str">
        <f>IF(JAN_26!A29="","",JAN_26!A29)</f>
        <v>asaq(25/62.5) - 3</v>
      </c>
      <c r="B29" s="71" t="str">
        <f>IF(JAN_26!B29="","",JAN_26!B29)</f>
        <v>tablet</v>
      </c>
      <c r="C29" s="53" t="str">
        <f>IF(JAN_26!C29="","",JAN_26!C29)</f>
        <v/>
      </c>
      <c r="D29" s="53">
        <f>IF(MAR_26!A29="","",MAR_26!F29)</f>
        <v>0</v>
      </c>
      <c r="E29" s="61"/>
      <c r="F29" s="53">
        <f t="shared" si="0"/>
        <v>0</v>
      </c>
      <c r="G29" s="61"/>
      <c r="H29" s="61"/>
      <c r="I29" s="53">
        <f t="shared" si="1"/>
        <v>0</v>
      </c>
      <c r="J29" s="53" t="str">
        <f t="shared" si="2"/>
        <v/>
      </c>
      <c r="K29" s="53">
        <f t="shared" si="3"/>
        <v>0</v>
      </c>
      <c r="L29" s="53">
        <f t="shared" si="4"/>
        <v>0</v>
      </c>
      <c r="M29" s="64">
        <f>IF(A29="",0,(IF(ISNUMBER(FEB_26!G29),FEB_26!G29,0)+IF(ISNUMBER(MAR_26!G29),MAR_26!G29,0)+IF(ISNUMBER(APR_26!G29),APR_26!G29,0))/3)</f>
        <v>0</v>
      </c>
      <c r="N29" s="64">
        <f t="shared" si="5"/>
        <v>0</v>
      </c>
      <c r="O29" s="64">
        <f t="shared" si="6"/>
        <v>0</v>
      </c>
      <c r="P29" s="64">
        <f t="shared" si="7"/>
        <v>0</v>
      </c>
      <c r="Q29" s="65" t="str">
        <f t="shared" si="8"/>
        <v/>
      </c>
      <c r="R29" s="66" t="str">
        <f t="shared" si="9"/>
        <v>STOCKOUT</v>
      </c>
      <c r="S29" s="66" t="str">
        <f t="shared" si="10"/>
        <v>N/A</v>
      </c>
      <c r="T29" s="60"/>
    </row>
    <row r="30" spans="1:20" ht="16.5" customHeight="1" x14ac:dyDescent="0.35">
      <c r="A30" s="72" t="str">
        <f>IF(JAN_26!A30="","",JAN_26!A30)</f>
        <v>asaq(50/135) - 3</v>
      </c>
      <c r="B30" s="72" t="str">
        <f>IF(JAN_26!B30="","",JAN_26!B30)</f>
        <v>tablet</v>
      </c>
      <c r="C30" s="55" t="str">
        <f>IF(JAN_26!C30="","",JAN_26!C30)</f>
        <v/>
      </c>
      <c r="D30" s="55">
        <f>IF(MAR_26!A30="","",MAR_26!F30)</f>
        <v>0</v>
      </c>
      <c r="E30" s="61"/>
      <c r="F30" s="55">
        <f t="shared" si="0"/>
        <v>0</v>
      </c>
      <c r="G30" s="61"/>
      <c r="H30" s="61"/>
      <c r="I30" s="55">
        <f t="shared" si="1"/>
        <v>0</v>
      </c>
      <c r="J30" s="55" t="str">
        <f t="shared" si="2"/>
        <v/>
      </c>
      <c r="K30" s="55">
        <f t="shared" si="3"/>
        <v>0</v>
      </c>
      <c r="L30" s="55">
        <f t="shared" si="4"/>
        <v>0</v>
      </c>
      <c r="M30" s="67">
        <f>IF(A30="",0,(IF(ISNUMBER(FEB_26!G30),FEB_26!G30,0)+IF(ISNUMBER(MAR_26!G30),MAR_26!G30,0)+IF(ISNUMBER(APR_26!G30),APR_26!G30,0))/3)</f>
        <v>0</v>
      </c>
      <c r="N30" s="67">
        <f t="shared" si="5"/>
        <v>0</v>
      </c>
      <c r="O30" s="67">
        <f t="shared" si="6"/>
        <v>0</v>
      </c>
      <c r="P30" s="67">
        <f t="shared" si="7"/>
        <v>0</v>
      </c>
      <c r="Q30" s="68" t="str">
        <f t="shared" si="8"/>
        <v/>
      </c>
      <c r="R30" s="69" t="str">
        <f t="shared" si="9"/>
        <v>STOCKOUT</v>
      </c>
      <c r="S30" s="69" t="str">
        <f t="shared" si="10"/>
        <v>N/A</v>
      </c>
      <c r="T30" s="60"/>
    </row>
    <row r="31" spans="1:20" ht="16.5" customHeight="1" x14ac:dyDescent="0.35">
      <c r="A31" s="71" t="str">
        <f>IF(JAN_26!A31="","",JAN_26!A31)</f>
        <v>ascabiol</v>
      </c>
      <c r="B31" s="71" t="str">
        <f>IF(JAN_26!B31="","",JAN_26!B31)</f>
        <v>bottle</v>
      </c>
      <c r="C31" s="53">
        <f>IF(JAN_26!C31="","",JAN_26!C31)</f>
        <v>1000</v>
      </c>
      <c r="D31" s="53">
        <f>IF(MAR_26!A31="","",MAR_26!F31)</f>
        <v>0</v>
      </c>
      <c r="E31" s="61"/>
      <c r="F31" s="53">
        <f t="shared" si="0"/>
        <v>0</v>
      </c>
      <c r="G31" s="61"/>
      <c r="H31" s="61"/>
      <c r="I31" s="53">
        <f t="shared" si="1"/>
        <v>0</v>
      </c>
      <c r="J31" s="53" t="str">
        <f t="shared" si="2"/>
        <v/>
      </c>
      <c r="K31" s="53">
        <f t="shared" si="3"/>
        <v>0</v>
      </c>
      <c r="L31" s="53">
        <f t="shared" si="4"/>
        <v>0</v>
      </c>
      <c r="M31" s="64">
        <f>IF(A31="",0,(IF(ISNUMBER(FEB_26!G31),FEB_26!G31,0)+IF(ISNUMBER(MAR_26!G31),MAR_26!G31,0)+IF(ISNUMBER(APR_26!G31),APR_26!G31,0))/3)</f>
        <v>0</v>
      </c>
      <c r="N31" s="64">
        <f t="shared" si="5"/>
        <v>0</v>
      </c>
      <c r="O31" s="64">
        <f t="shared" si="6"/>
        <v>0</v>
      </c>
      <c r="P31" s="64">
        <f t="shared" si="7"/>
        <v>0</v>
      </c>
      <c r="Q31" s="65" t="str">
        <f t="shared" si="8"/>
        <v/>
      </c>
      <c r="R31" s="66" t="str">
        <f t="shared" si="9"/>
        <v>STOCKOUT</v>
      </c>
      <c r="S31" s="66" t="str">
        <f t="shared" si="10"/>
        <v>N/A</v>
      </c>
      <c r="T31" s="60"/>
    </row>
    <row r="32" spans="1:20" ht="16.5" customHeight="1" x14ac:dyDescent="0.35">
      <c r="A32" s="72" t="str">
        <f>IF(JAN_26!A32="","",JAN_26!A32)</f>
        <v>Aspirin 81mg</v>
      </c>
      <c r="B32" s="72" t="str">
        <f>IF(JAN_26!B32="","",JAN_26!B32)</f>
        <v>tablet</v>
      </c>
      <c r="C32" s="55">
        <f>IF(JAN_26!C32="","",JAN_26!C32)</f>
        <v>25</v>
      </c>
      <c r="D32" s="55">
        <f>IF(MAR_26!A32="","",MAR_26!F32)</f>
        <v>0</v>
      </c>
      <c r="E32" s="61"/>
      <c r="F32" s="55">
        <f t="shared" si="0"/>
        <v>0</v>
      </c>
      <c r="G32" s="61"/>
      <c r="H32" s="61"/>
      <c r="I32" s="55">
        <f t="shared" si="1"/>
        <v>0</v>
      </c>
      <c r="J32" s="55" t="str">
        <f t="shared" si="2"/>
        <v/>
      </c>
      <c r="K32" s="55">
        <f t="shared" si="3"/>
        <v>0</v>
      </c>
      <c r="L32" s="55">
        <f t="shared" si="4"/>
        <v>0</v>
      </c>
      <c r="M32" s="67">
        <f>IF(A32="",0,(IF(ISNUMBER(FEB_26!G32),FEB_26!G32,0)+IF(ISNUMBER(MAR_26!G32),MAR_26!G32,0)+IF(ISNUMBER(APR_26!G32),APR_26!G32,0))/3)</f>
        <v>0</v>
      </c>
      <c r="N32" s="67">
        <f t="shared" si="5"/>
        <v>0</v>
      </c>
      <c r="O32" s="67">
        <f t="shared" si="6"/>
        <v>0</v>
      </c>
      <c r="P32" s="67">
        <f t="shared" si="7"/>
        <v>0</v>
      </c>
      <c r="Q32" s="68" t="str">
        <f t="shared" si="8"/>
        <v/>
      </c>
      <c r="R32" s="69" t="str">
        <f t="shared" si="9"/>
        <v>STOCKOUT</v>
      </c>
      <c r="S32" s="69" t="str">
        <f t="shared" si="10"/>
        <v>N/A</v>
      </c>
      <c r="T32" s="60"/>
    </row>
    <row r="33" spans="1:20" ht="16.5" customHeight="1" x14ac:dyDescent="0.35">
      <c r="A33" s="71" t="str">
        <f>IF(JAN_26!A33="","",JAN_26!A33)</f>
        <v>atropine</v>
      </c>
      <c r="B33" s="71" t="str">
        <f>IF(JAN_26!B33="","",JAN_26!B33)</f>
        <v>amp</v>
      </c>
      <c r="C33" s="53">
        <f>IF(JAN_26!C33="","",JAN_26!C33)</f>
        <v>500</v>
      </c>
      <c r="D33" s="53">
        <f>IF(MAR_26!A33="","",MAR_26!F33)</f>
        <v>0</v>
      </c>
      <c r="E33" s="61"/>
      <c r="F33" s="53">
        <f t="shared" si="0"/>
        <v>0</v>
      </c>
      <c r="G33" s="61"/>
      <c r="H33" s="61"/>
      <c r="I33" s="53">
        <f t="shared" si="1"/>
        <v>0</v>
      </c>
      <c r="J33" s="53" t="str">
        <f t="shared" si="2"/>
        <v/>
      </c>
      <c r="K33" s="53">
        <f t="shared" si="3"/>
        <v>0</v>
      </c>
      <c r="L33" s="53">
        <f t="shared" si="4"/>
        <v>0</v>
      </c>
      <c r="M33" s="64">
        <f>IF(A33="",0,(IF(ISNUMBER(FEB_26!G33),FEB_26!G33,0)+IF(ISNUMBER(MAR_26!G33),MAR_26!G33,0)+IF(ISNUMBER(APR_26!G33),APR_26!G33,0))/3)</f>
        <v>0</v>
      </c>
      <c r="N33" s="64">
        <f t="shared" si="5"/>
        <v>0</v>
      </c>
      <c r="O33" s="64">
        <f t="shared" si="6"/>
        <v>0</v>
      </c>
      <c r="P33" s="64">
        <f t="shared" si="7"/>
        <v>0</v>
      </c>
      <c r="Q33" s="65" t="str">
        <f t="shared" si="8"/>
        <v/>
      </c>
      <c r="R33" s="66" t="str">
        <f t="shared" si="9"/>
        <v>STOCKOUT</v>
      </c>
      <c r="S33" s="66" t="str">
        <f t="shared" si="10"/>
        <v>N/A</v>
      </c>
      <c r="T33" s="60"/>
    </row>
    <row r="34" spans="1:20" ht="16.5" customHeight="1" x14ac:dyDescent="0.35">
      <c r="A34" s="72" t="str">
        <f>IF(JAN_26!A34="","",JAN_26!A34)</f>
        <v>ATS</v>
      </c>
      <c r="B34" s="72" t="str">
        <f>IF(JAN_26!B34="","",JAN_26!B34)</f>
        <v>amp</v>
      </c>
      <c r="C34" s="55">
        <f>IF(JAN_26!C34="","",JAN_26!C34)</f>
        <v>1500</v>
      </c>
      <c r="D34" s="55">
        <f>IF(MAR_26!A34="","",MAR_26!F34)</f>
        <v>0</v>
      </c>
      <c r="E34" s="61"/>
      <c r="F34" s="55">
        <f t="shared" si="0"/>
        <v>0</v>
      </c>
      <c r="G34" s="61"/>
      <c r="H34" s="61"/>
      <c r="I34" s="55">
        <f t="shared" si="1"/>
        <v>0</v>
      </c>
      <c r="J34" s="55" t="str">
        <f t="shared" si="2"/>
        <v/>
      </c>
      <c r="K34" s="55">
        <f t="shared" si="3"/>
        <v>0</v>
      </c>
      <c r="L34" s="55">
        <f t="shared" si="4"/>
        <v>0</v>
      </c>
      <c r="M34" s="67">
        <f>IF(A34="",0,(IF(ISNUMBER(FEB_26!G34),FEB_26!G34,0)+IF(ISNUMBER(MAR_26!G34),MAR_26!G34,0)+IF(ISNUMBER(APR_26!G34),APR_26!G34,0))/3)</f>
        <v>0</v>
      </c>
      <c r="N34" s="67">
        <f t="shared" si="5"/>
        <v>0</v>
      </c>
      <c r="O34" s="67">
        <f t="shared" si="6"/>
        <v>0</v>
      </c>
      <c r="P34" s="67">
        <f t="shared" si="7"/>
        <v>0</v>
      </c>
      <c r="Q34" s="68" t="str">
        <f t="shared" si="8"/>
        <v/>
      </c>
      <c r="R34" s="69" t="str">
        <f t="shared" si="9"/>
        <v>STOCKOUT</v>
      </c>
      <c r="S34" s="69" t="str">
        <f t="shared" si="10"/>
        <v>N/A</v>
      </c>
      <c r="T34" s="60"/>
    </row>
    <row r="35" spans="1:20" ht="16.5" customHeight="1" x14ac:dyDescent="0.35">
      <c r="A35" s="71" t="str">
        <f>IF(JAN_26!A35="","",JAN_26!A35)</f>
        <v>AUGMENTIN INJ</v>
      </c>
      <c r="B35" s="71" t="str">
        <f>IF(JAN_26!B35="","",JAN_26!B35)</f>
        <v>amp</v>
      </c>
      <c r="C35" s="53">
        <f>IF(JAN_26!C35="","",JAN_26!C35)</f>
        <v>1000</v>
      </c>
      <c r="D35" s="53">
        <f>IF(MAR_26!A35="","",MAR_26!F35)</f>
        <v>0</v>
      </c>
      <c r="E35" s="61"/>
      <c r="F35" s="53">
        <f t="shared" si="0"/>
        <v>0</v>
      </c>
      <c r="G35" s="61"/>
      <c r="H35" s="61"/>
      <c r="I35" s="53">
        <f t="shared" si="1"/>
        <v>0</v>
      </c>
      <c r="J35" s="53" t="str">
        <f t="shared" si="2"/>
        <v/>
      </c>
      <c r="K35" s="53">
        <f t="shared" si="3"/>
        <v>0</v>
      </c>
      <c r="L35" s="53">
        <f t="shared" si="4"/>
        <v>0</v>
      </c>
      <c r="M35" s="64">
        <f>IF(A35="",0,(IF(ISNUMBER(FEB_26!G35),FEB_26!G35,0)+IF(ISNUMBER(MAR_26!G35),MAR_26!G35,0)+IF(ISNUMBER(APR_26!G35),APR_26!G35,0))/3)</f>
        <v>0</v>
      </c>
      <c r="N35" s="64">
        <f t="shared" si="5"/>
        <v>0</v>
      </c>
      <c r="O35" s="64">
        <f t="shared" si="6"/>
        <v>0</v>
      </c>
      <c r="P35" s="64">
        <f t="shared" si="7"/>
        <v>0</v>
      </c>
      <c r="Q35" s="65" t="str">
        <f t="shared" si="8"/>
        <v/>
      </c>
      <c r="R35" s="66" t="str">
        <f t="shared" si="9"/>
        <v>STOCKOUT</v>
      </c>
      <c r="S35" s="66" t="str">
        <f t="shared" si="10"/>
        <v>N/A</v>
      </c>
      <c r="T35" s="60"/>
    </row>
    <row r="36" spans="1:20" ht="16.5" customHeight="1" x14ac:dyDescent="0.35">
      <c r="A36" s="72" t="str">
        <f>IF(JAN_26!A36="","",JAN_26!A36)</f>
        <v>augmentin sp 0-15kg</v>
      </c>
      <c r="B36" s="72" t="str">
        <f>IF(JAN_26!B36="","",JAN_26!B36)</f>
        <v>bottle</v>
      </c>
      <c r="C36" s="55">
        <f>IF(JAN_26!C36="","",JAN_26!C36)</f>
        <v>4000</v>
      </c>
      <c r="D36" s="55">
        <f>IF(MAR_26!A36="","",MAR_26!F36)</f>
        <v>0</v>
      </c>
      <c r="E36" s="61"/>
      <c r="F36" s="55">
        <f t="shared" si="0"/>
        <v>0</v>
      </c>
      <c r="G36" s="61"/>
      <c r="H36" s="61"/>
      <c r="I36" s="55">
        <f t="shared" si="1"/>
        <v>0</v>
      </c>
      <c r="J36" s="55" t="str">
        <f t="shared" si="2"/>
        <v/>
      </c>
      <c r="K36" s="55">
        <f t="shared" si="3"/>
        <v>0</v>
      </c>
      <c r="L36" s="55">
        <f t="shared" si="4"/>
        <v>0</v>
      </c>
      <c r="M36" s="67">
        <f>IF(A36="",0,(IF(ISNUMBER(FEB_26!G36),FEB_26!G36,0)+IF(ISNUMBER(MAR_26!G36),MAR_26!G36,0)+IF(ISNUMBER(APR_26!G36),APR_26!G36,0))/3)</f>
        <v>0</v>
      </c>
      <c r="N36" s="67">
        <f t="shared" si="5"/>
        <v>0</v>
      </c>
      <c r="O36" s="67">
        <f t="shared" si="6"/>
        <v>0</v>
      </c>
      <c r="P36" s="67">
        <f t="shared" si="7"/>
        <v>0</v>
      </c>
      <c r="Q36" s="68" t="str">
        <f t="shared" si="8"/>
        <v/>
      </c>
      <c r="R36" s="69" t="str">
        <f t="shared" si="9"/>
        <v>STOCKOUT</v>
      </c>
      <c r="S36" s="69" t="str">
        <f t="shared" si="10"/>
        <v>N/A</v>
      </c>
      <c r="T36" s="60"/>
    </row>
    <row r="37" spans="1:20" ht="16.5" customHeight="1" x14ac:dyDescent="0.35">
      <c r="A37" s="71" t="str">
        <f>IF(JAN_26!A37="","",JAN_26!A37)</f>
        <v>augmentin sp 15- 30kg</v>
      </c>
      <c r="B37" s="71" t="str">
        <f>IF(JAN_26!B37="","",JAN_26!B37)</f>
        <v>bottle</v>
      </c>
      <c r="C37" s="53">
        <f>IF(JAN_26!C37="","",JAN_26!C37)</f>
        <v>4500</v>
      </c>
      <c r="D37" s="53">
        <f>IF(MAR_26!A37="","",MAR_26!F37)</f>
        <v>0</v>
      </c>
      <c r="E37" s="61"/>
      <c r="F37" s="53">
        <f t="shared" si="0"/>
        <v>0</v>
      </c>
      <c r="G37" s="61"/>
      <c r="H37" s="61"/>
      <c r="I37" s="53">
        <f t="shared" si="1"/>
        <v>0</v>
      </c>
      <c r="J37" s="53" t="str">
        <f t="shared" si="2"/>
        <v/>
      </c>
      <c r="K37" s="53">
        <f t="shared" si="3"/>
        <v>0</v>
      </c>
      <c r="L37" s="53">
        <f t="shared" si="4"/>
        <v>0</v>
      </c>
      <c r="M37" s="64">
        <f>IF(A37="",0,(IF(ISNUMBER(FEB_26!G37),FEB_26!G37,0)+IF(ISNUMBER(MAR_26!G37),MAR_26!G37,0)+IF(ISNUMBER(APR_26!G37),APR_26!G37,0))/3)</f>
        <v>0</v>
      </c>
      <c r="N37" s="64">
        <f t="shared" si="5"/>
        <v>0</v>
      </c>
      <c r="O37" s="64">
        <f t="shared" si="6"/>
        <v>0</v>
      </c>
      <c r="P37" s="64">
        <f t="shared" si="7"/>
        <v>0</v>
      </c>
      <c r="Q37" s="65" t="str">
        <f t="shared" si="8"/>
        <v/>
      </c>
      <c r="R37" s="66" t="str">
        <f t="shared" si="9"/>
        <v>STOCKOUT</v>
      </c>
      <c r="S37" s="66" t="str">
        <f t="shared" si="10"/>
        <v>N/A</v>
      </c>
      <c r="T37" s="60"/>
    </row>
    <row r="38" spans="1:20" ht="16.5" customHeight="1" x14ac:dyDescent="0.35">
      <c r="A38" s="72" t="str">
        <f>IF(JAN_26!A38="","",JAN_26!A38)</f>
        <v>Azithromycin 500mg</v>
      </c>
      <c r="B38" s="72" t="str">
        <f>IF(JAN_26!B38="","",JAN_26!B38)</f>
        <v>tabs</v>
      </c>
      <c r="C38" s="55">
        <f>IF(JAN_26!C38="","",JAN_26!C38)</f>
        <v>500</v>
      </c>
      <c r="D38" s="55">
        <f>IF(MAR_26!A38="","",MAR_26!F38)</f>
        <v>0</v>
      </c>
      <c r="E38" s="61"/>
      <c r="F38" s="55">
        <f t="shared" si="0"/>
        <v>0</v>
      </c>
      <c r="G38" s="61"/>
      <c r="H38" s="61"/>
      <c r="I38" s="55">
        <f t="shared" si="1"/>
        <v>0</v>
      </c>
      <c r="J38" s="55" t="str">
        <f t="shared" si="2"/>
        <v/>
      </c>
      <c r="K38" s="55">
        <f t="shared" si="3"/>
        <v>0</v>
      </c>
      <c r="L38" s="55">
        <f t="shared" si="4"/>
        <v>0</v>
      </c>
      <c r="M38" s="67">
        <f>IF(A38="",0,(IF(ISNUMBER(FEB_26!G38),FEB_26!G38,0)+IF(ISNUMBER(MAR_26!G38),MAR_26!G38,0)+IF(ISNUMBER(APR_26!G38),APR_26!G38,0))/3)</f>
        <v>0</v>
      </c>
      <c r="N38" s="67">
        <f t="shared" si="5"/>
        <v>0</v>
      </c>
      <c r="O38" s="67">
        <f t="shared" si="6"/>
        <v>0</v>
      </c>
      <c r="P38" s="67">
        <f t="shared" si="7"/>
        <v>0</v>
      </c>
      <c r="Q38" s="68" t="str">
        <f t="shared" si="8"/>
        <v/>
      </c>
      <c r="R38" s="69" t="str">
        <f t="shared" si="9"/>
        <v>STOCKOUT</v>
      </c>
      <c r="S38" s="69" t="str">
        <f t="shared" si="10"/>
        <v>N/A</v>
      </c>
      <c r="T38" s="60"/>
    </row>
    <row r="39" spans="1:20" ht="16.5" customHeight="1" x14ac:dyDescent="0.35">
      <c r="A39" s="71" t="str">
        <f>IF(JAN_26!A39="","",JAN_26!A39)</f>
        <v>azithromycine 250mg</v>
      </c>
      <c r="B39" s="71" t="str">
        <f>IF(JAN_26!B39="","",JAN_26!B39)</f>
        <v>tabs</v>
      </c>
      <c r="C39" s="53">
        <f>IF(JAN_26!C39="","",JAN_26!C39)</f>
        <v>300</v>
      </c>
      <c r="D39" s="53">
        <f>IF(MAR_26!A39="","",MAR_26!F39)</f>
        <v>0</v>
      </c>
      <c r="E39" s="61"/>
      <c r="F39" s="53">
        <f t="shared" si="0"/>
        <v>0</v>
      </c>
      <c r="G39" s="61"/>
      <c r="H39" s="61"/>
      <c r="I39" s="53">
        <f t="shared" si="1"/>
        <v>0</v>
      </c>
      <c r="J39" s="53" t="str">
        <f t="shared" si="2"/>
        <v/>
      </c>
      <c r="K39" s="53">
        <f t="shared" si="3"/>
        <v>0</v>
      </c>
      <c r="L39" s="53">
        <f t="shared" si="4"/>
        <v>0</v>
      </c>
      <c r="M39" s="64">
        <f>IF(A39="",0,(IF(ISNUMBER(FEB_26!G39),FEB_26!G39,0)+IF(ISNUMBER(MAR_26!G39),MAR_26!G39,0)+IF(ISNUMBER(APR_26!G39),APR_26!G39,0))/3)</f>
        <v>0</v>
      </c>
      <c r="N39" s="64">
        <f t="shared" si="5"/>
        <v>0</v>
      </c>
      <c r="O39" s="64">
        <f t="shared" si="6"/>
        <v>0</v>
      </c>
      <c r="P39" s="64">
        <f t="shared" si="7"/>
        <v>0</v>
      </c>
      <c r="Q39" s="65" t="str">
        <f t="shared" si="8"/>
        <v/>
      </c>
      <c r="R39" s="66" t="str">
        <f t="shared" si="9"/>
        <v>STOCKOUT</v>
      </c>
      <c r="S39" s="66" t="str">
        <f t="shared" si="10"/>
        <v>N/A</v>
      </c>
      <c r="T39" s="60"/>
    </row>
    <row r="40" spans="1:20" ht="16.5" customHeight="1" x14ac:dyDescent="0.35">
      <c r="A40" s="72" t="str">
        <f>IF(JAN_26!A40="","",JAN_26!A40)</f>
        <v>Bactrim syrup</v>
      </c>
      <c r="B40" s="72" t="str">
        <f>IF(JAN_26!B40="","",JAN_26!B40)</f>
        <v>bottle</v>
      </c>
      <c r="C40" s="55">
        <f>IF(JAN_26!C40="","",JAN_26!C40)</f>
        <v>1000</v>
      </c>
      <c r="D40" s="55">
        <f>IF(MAR_26!A40="","",MAR_26!F40)</f>
        <v>0</v>
      </c>
      <c r="E40" s="61"/>
      <c r="F40" s="55">
        <f t="shared" si="0"/>
        <v>0</v>
      </c>
      <c r="G40" s="61"/>
      <c r="H40" s="61"/>
      <c r="I40" s="55">
        <f t="shared" si="1"/>
        <v>0</v>
      </c>
      <c r="J40" s="55" t="str">
        <f t="shared" si="2"/>
        <v/>
      </c>
      <c r="K40" s="55">
        <f t="shared" si="3"/>
        <v>0</v>
      </c>
      <c r="L40" s="55">
        <f t="shared" si="4"/>
        <v>0</v>
      </c>
      <c r="M40" s="67">
        <f>IF(A40="",0,(IF(ISNUMBER(FEB_26!G40),FEB_26!G40,0)+IF(ISNUMBER(MAR_26!G40),MAR_26!G40,0)+IF(ISNUMBER(APR_26!G40),APR_26!G40,0))/3)</f>
        <v>0</v>
      </c>
      <c r="N40" s="67">
        <f t="shared" si="5"/>
        <v>0</v>
      </c>
      <c r="O40" s="67">
        <f t="shared" si="6"/>
        <v>0</v>
      </c>
      <c r="P40" s="67">
        <f t="shared" si="7"/>
        <v>0</v>
      </c>
      <c r="Q40" s="68" t="str">
        <f t="shared" si="8"/>
        <v/>
      </c>
      <c r="R40" s="69" t="str">
        <f t="shared" si="9"/>
        <v>STOCKOUT</v>
      </c>
      <c r="S40" s="69" t="str">
        <f t="shared" si="10"/>
        <v>N/A</v>
      </c>
      <c r="T40" s="60"/>
    </row>
    <row r="41" spans="1:20" ht="16.5" customHeight="1" x14ac:dyDescent="0.35">
      <c r="A41" s="71" t="str">
        <f>IF(JAN_26!A41="","",JAN_26!A41)</f>
        <v>Bandage</v>
      </c>
      <c r="B41" s="71" t="str">
        <f>IF(JAN_26!B41="","",JAN_26!B41)</f>
        <v>item</v>
      </c>
      <c r="C41" s="53">
        <f>IF(JAN_26!C41="","",JAN_26!C41)</f>
        <v>500</v>
      </c>
      <c r="D41" s="53">
        <f>IF(MAR_26!A41="","",MAR_26!F41)</f>
        <v>0</v>
      </c>
      <c r="E41" s="61"/>
      <c r="F41" s="53">
        <f t="shared" si="0"/>
        <v>0</v>
      </c>
      <c r="G41" s="61"/>
      <c r="H41" s="61"/>
      <c r="I41" s="53">
        <f t="shared" si="1"/>
        <v>0</v>
      </c>
      <c r="J41" s="53" t="str">
        <f t="shared" si="2"/>
        <v/>
      </c>
      <c r="K41" s="53">
        <f t="shared" si="3"/>
        <v>0</v>
      </c>
      <c r="L41" s="53">
        <f t="shared" si="4"/>
        <v>0</v>
      </c>
      <c r="M41" s="64">
        <f>IF(A41="",0,(IF(ISNUMBER(FEB_26!G41),FEB_26!G41,0)+IF(ISNUMBER(MAR_26!G41),MAR_26!G41,0)+IF(ISNUMBER(APR_26!G41),APR_26!G41,0))/3)</f>
        <v>0</v>
      </c>
      <c r="N41" s="64">
        <f t="shared" si="5"/>
        <v>0</v>
      </c>
      <c r="O41" s="64">
        <f t="shared" si="6"/>
        <v>0</v>
      </c>
      <c r="P41" s="64">
        <f t="shared" si="7"/>
        <v>0</v>
      </c>
      <c r="Q41" s="65" t="str">
        <f t="shared" si="8"/>
        <v/>
      </c>
      <c r="R41" s="66" t="str">
        <f t="shared" si="9"/>
        <v>STOCKOUT</v>
      </c>
      <c r="S41" s="66" t="str">
        <f t="shared" si="10"/>
        <v>N/A</v>
      </c>
      <c r="T41" s="60"/>
    </row>
    <row r="42" spans="1:20" ht="16.5" customHeight="1" x14ac:dyDescent="0.35">
      <c r="A42" s="72" t="str">
        <f>IF(JAN_26!A42="","",JAN_26!A42)</f>
        <v>Baneocin (Neomycin + Bacitracin)</v>
      </c>
      <c r="B42" s="72" t="str">
        <f>IF(JAN_26!B42="","",JAN_26!B42)</f>
        <v>box</v>
      </c>
      <c r="C42" s="55">
        <f>IF(JAN_26!C42="","",JAN_26!C42)</f>
        <v>1000</v>
      </c>
      <c r="D42" s="55">
        <f>IF(MAR_26!A42="","",MAR_26!F42)</f>
        <v>100</v>
      </c>
      <c r="E42" s="61"/>
      <c r="F42" s="55">
        <f t="shared" si="0"/>
        <v>100</v>
      </c>
      <c r="G42" s="61"/>
      <c r="H42" s="61"/>
      <c r="I42" s="55">
        <f t="shared" si="1"/>
        <v>0</v>
      </c>
      <c r="J42" s="55" t="str">
        <f t="shared" si="2"/>
        <v/>
      </c>
      <c r="K42" s="55">
        <f t="shared" si="3"/>
        <v>0</v>
      </c>
      <c r="L42" s="55">
        <f t="shared" si="4"/>
        <v>100000</v>
      </c>
      <c r="M42" s="67">
        <f>IF(A42="",0,(IF(ISNUMBER(FEB_26!G42),FEB_26!G42,0)+IF(ISNUMBER(MAR_26!G42),MAR_26!G42,0)+IF(ISNUMBER(APR_26!G42),APR_26!G42,0))/3)</f>
        <v>0</v>
      </c>
      <c r="N42" s="67">
        <f t="shared" si="5"/>
        <v>0</v>
      </c>
      <c r="O42" s="67">
        <f t="shared" si="6"/>
        <v>0</v>
      </c>
      <c r="P42" s="67">
        <f t="shared" si="7"/>
        <v>0</v>
      </c>
      <c r="Q42" s="68" t="str">
        <f t="shared" si="8"/>
        <v/>
      </c>
      <c r="R42" s="69" t="str">
        <f t="shared" si="9"/>
        <v>OVERSTOCK</v>
      </c>
      <c r="S42" s="69" t="str">
        <f t="shared" si="10"/>
        <v>N/A</v>
      </c>
      <c r="T42" s="60"/>
    </row>
    <row r="43" spans="1:20" ht="16.5" customHeight="1" x14ac:dyDescent="0.35">
      <c r="A43" s="71" t="str">
        <f>IF(JAN_26!A43="","",JAN_26!A43)</f>
        <v>Benzathine</v>
      </c>
      <c r="B43" s="71" t="str">
        <f>IF(JAN_26!B43="","",JAN_26!B43)</f>
        <v>vial</v>
      </c>
      <c r="C43" s="53">
        <f>IF(JAN_26!C43="","",JAN_26!C43)</f>
        <v>500</v>
      </c>
      <c r="D43" s="53">
        <f>IF(MAR_26!A43="","",MAR_26!F43)</f>
        <v>190</v>
      </c>
      <c r="E43" s="61"/>
      <c r="F43" s="53">
        <f t="shared" si="0"/>
        <v>190</v>
      </c>
      <c r="G43" s="61"/>
      <c r="H43" s="61"/>
      <c r="I43" s="53">
        <f t="shared" si="1"/>
        <v>0</v>
      </c>
      <c r="J43" s="53" t="str">
        <f t="shared" si="2"/>
        <v/>
      </c>
      <c r="K43" s="53">
        <f t="shared" si="3"/>
        <v>0</v>
      </c>
      <c r="L43" s="53">
        <f t="shared" si="4"/>
        <v>95000</v>
      </c>
      <c r="M43" s="64">
        <f>IF(A43="",0,(IF(ISNUMBER(FEB_26!G43),FEB_26!G43,0)+IF(ISNUMBER(MAR_26!G43),MAR_26!G43,0)+IF(ISNUMBER(APR_26!G43),APR_26!G43,0))/3)</f>
        <v>0</v>
      </c>
      <c r="N43" s="64">
        <f t="shared" si="5"/>
        <v>0</v>
      </c>
      <c r="O43" s="64">
        <f t="shared" si="6"/>
        <v>0</v>
      </c>
      <c r="P43" s="64">
        <f t="shared" si="7"/>
        <v>0</v>
      </c>
      <c r="Q43" s="65" t="str">
        <f t="shared" si="8"/>
        <v/>
      </c>
      <c r="R43" s="66" t="str">
        <f t="shared" si="9"/>
        <v>OVERSTOCK</v>
      </c>
      <c r="S43" s="66" t="str">
        <f t="shared" si="10"/>
        <v>N/A</v>
      </c>
      <c r="T43" s="60"/>
    </row>
    <row r="44" spans="1:20" ht="16.5" customHeight="1" x14ac:dyDescent="0.35">
      <c r="A44" s="72" t="str">
        <f>IF(JAN_26!A44="","",JAN_26!A44)</f>
        <v>Benzyl Beziode lotion</v>
      </c>
      <c r="B44" s="72" t="str">
        <f>IF(JAN_26!B44="","",JAN_26!B44)</f>
        <v>box</v>
      </c>
      <c r="C44" s="55">
        <f>IF(JAN_26!C44="","",JAN_26!C44)</f>
        <v>1000</v>
      </c>
      <c r="D44" s="55">
        <f>IF(MAR_26!A44="","",MAR_26!F44)</f>
        <v>10</v>
      </c>
      <c r="E44" s="61"/>
      <c r="F44" s="55">
        <f t="shared" si="0"/>
        <v>10</v>
      </c>
      <c r="G44" s="61"/>
      <c r="H44" s="61"/>
      <c r="I44" s="55">
        <f t="shared" si="1"/>
        <v>0</v>
      </c>
      <c r="J44" s="55" t="str">
        <f t="shared" si="2"/>
        <v/>
      </c>
      <c r="K44" s="55">
        <f t="shared" si="3"/>
        <v>0</v>
      </c>
      <c r="L44" s="55">
        <f t="shared" si="4"/>
        <v>10000</v>
      </c>
      <c r="M44" s="67">
        <f>IF(A44="",0,(IF(ISNUMBER(FEB_26!G44),FEB_26!G44,0)+IF(ISNUMBER(MAR_26!G44),MAR_26!G44,0)+IF(ISNUMBER(APR_26!G44),APR_26!G44,0))/3)</f>
        <v>0</v>
      </c>
      <c r="N44" s="67">
        <f t="shared" si="5"/>
        <v>0</v>
      </c>
      <c r="O44" s="67">
        <f t="shared" si="6"/>
        <v>0</v>
      </c>
      <c r="P44" s="67">
        <f t="shared" si="7"/>
        <v>0</v>
      </c>
      <c r="Q44" s="68" t="str">
        <f t="shared" si="8"/>
        <v/>
      </c>
      <c r="R44" s="69" t="str">
        <f t="shared" si="9"/>
        <v>OVERSTOCK</v>
      </c>
      <c r="S44" s="69" t="str">
        <f t="shared" si="10"/>
        <v>N/A</v>
      </c>
      <c r="T44" s="60"/>
    </row>
    <row r="45" spans="1:20" ht="16.5" customHeight="1" x14ac:dyDescent="0.35">
      <c r="A45" s="71" t="str">
        <f>IF(JAN_26!A45="","",JAN_26!A45)</f>
        <v>Bisoprolol</v>
      </c>
      <c r="B45" s="71" t="str">
        <f>IF(JAN_26!B45="","",JAN_26!B45)</f>
        <v>tab</v>
      </c>
      <c r="C45" s="53">
        <f>IF(JAN_26!C45="","",JAN_26!C45)</f>
        <v>25</v>
      </c>
      <c r="D45" s="53">
        <f>IF(MAR_26!A45="","",MAR_26!F45)</f>
        <v>0</v>
      </c>
      <c r="E45" s="61"/>
      <c r="F45" s="53">
        <f t="shared" si="0"/>
        <v>0</v>
      </c>
      <c r="G45" s="61"/>
      <c r="H45" s="61"/>
      <c r="I45" s="53">
        <f t="shared" si="1"/>
        <v>0</v>
      </c>
      <c r="J45" s="53" t="str">
        <f t="shared" si="2"/>
        <v/>
      </c>
      <c r="K45" s="53">
        <f t="shared" si="3"/>
        <v>0</v>
      </c>
      <c r="L45" s="53">
        <f t="shared" si="4"/>
        <v>0</v>
      </c>
      <c r="M45" s="64">
        <f>IF(A45="",0,(IF(ISNUMBER(FEB_26!G45),FEB_26!G45,0)+IF(ISNUMBER(MAR_26!G45),MAR_26!G45,0)+IF(ISNUMBER(APR_26!G45),APR_26!G45,0))/3)</f>
        <v>0</v>
      </c>
      <c r="N45" s="64">
        <f t="shared" si="5"/>
        <v>0</v>
      </c>
      <c r="O45" s="64">
        <f t="shared" si="6"/>
        <v>0</v>
      </c>
      <c r="P45" s="64">
        <f t="shared" si="7"/>
        <v>0</v>
      </c>
      <c r="Q45" s="65" t="str">
        <f t="shared" si="8"/>
        <v/>
      </c>
      <c r="R45" s="66" t="str">
        <f t="shared" si="9"/>
        <v>STOCKOUT</v>
      </c>
      <c r="S45" s="66" t="str">
        <f t="shared" si="10"/>
        <v>N/A</v>
      </c>
      <c r="T45" s="60"/>
    </row>
    <row r="46" spans="1:20" ht="16.5" customHeight="1" x14ac:dyDescent="0.35">
      <c r="A46" s="72" t="str">
        <f>IF(JAN_26!A46="","",JAN_26!A46)</f>
        <v>Blood bag 250ml</v>
      </c>
      <c r="B46" s="72" t="str">
        <f>IF(JAN_26!B46="","",JAN_26!B46)</f>
        <v>piece</v>
      </c>
      <c r="C46" s="55" t="str">
        <f>IF(JAN_26!C46="","",JAN_26!C46)</f>
        <v/>
      </c>
      <c r="D46" s="55">
        <f>IF(MAR_26!A46="","",MAR_26!F46)</f>
        <v>30</v>
      </c>
      <c r="E46" s="61"/>
      <c r="F46" s="55">
        <f t="shared" si="0"/>
        <v>30</v>
      </c>
      <c r="G46" s="61"/>
      <c r="H46" s="61"/>
      <c r="I46" s="55">
        <f t="shared" si="1"/>
        <v>0</v>
      </c>
      <c r="J46" s="55" t="str">
        <f t="shared" si="2"/>
        <v/>
      </c>
      <c r="K46" s="55">
        <f t="shared" si="3"/>
        <v>0</v>
      </c>
      <c r="L46" s="55">
        <f t="shared" si="4"/>
        <v>0</v>
      </c>
      <c r="M46" s="67">
        <f>IF(A46="",0,(IF(ISNUMBER(FEB_26!G46),FEB_26!G46,0)+IF(ISNUMBER(MAR_26!G46),MAR_26!G46,0)+IF(ISNUMBER(APR_26!G46),APR_26!G46,0))/3)</f>
        <v>0</v>
      </c>
      <c r="N46" s="67">
        <f t="shared" si="5"/>
        <v>0</v>
      </c>
      <c r="O46" s="67">
        <f t="shared" si="6"/>
        <v>0</v>
      </c>
      <c r="P46" s="67">
        <f t="shared" si="7"/>
        <v>0</v>
      </c>
      <c r="Q46" s="68" t="str">
        <f t="shared" si="8"/>
        <v/>
      </c>
      <c r="R46" s="69" t="str">
        <f t="shared" si="9"/>
        <v>OVERSTOCK</v>
      </c>
      <c r="S46" s="69" t="str">
        <f t="shared" si="10"/>
        <v>N/A</v>
      </c>
      <c r="T46" s="60"/>
    </row>
    <row r="47" spans="1:20" ht="16.5" customHeight="1" x14ac:dyDescent="0.35">
      <c r="A47" s="71" t="str">
        <f>IF(JAN_26!A47="","",JAN_26!A47)</f>
        <v>Blood bag 450ml</v>
      </c>
      <c r="B47" s="71" t="str">
        <f>IF(JAN_26!B47="","",JAN_26!B47)</f>
        <v>piece</v>
      </c>
      <c r="C47" s="53" t="str">
        <f>IF(JAN_26!C47="","",JAN_26!C47)</f>
        <v/>
      </c>
      <c r="D47" s="53">
        <f>IF(MAR_26!A47="","",MAR_26!F47)</f>
        <v>25</v>
      </c>
      <c r="E47" s="61"/>
      <c r="F47" s="53">
        <f t="shared" si="0"/>
        <v>25</v>
      </c>
      <c r="G47" s="61"/>
      <c r="H47" s="61"/>
      <c r="I47" s="53">
        <f t="shared" si="1"/>
        <v>0</v>
      </c>
      <c r="J47" s="53" t="str">
        <f t="shared" si="2"/>
        <v/>
      </c>
      <c r="K47" s="53">
        <f t="shared" si="3"/>
        <v>0</v>
      </c>
      <c r="L47" s="53">
        <f t="shared" si="4"/>
        <v>0</v>
      </c>
      <c r="M47" s="64">
        <f>IF(A47="",0,(IF(ISNUMBER(FEB_26!G47),FEB_26!G47,0)+IF(ISNUMBER(MAR_26!G47),MAR_26!G47,0)+IF(ISNUMBER(APR_26!G47),APR_26!G47,0))/3)</f>
        <v>0</v>
      </c>
      <c r="N47" s="64">
        <f t="shared" si="5"/>
        <v>0</v>
      </c>
      <c r="O47" s="64">
        <f t="shared" si="6"/>
        <v>0</v>
      </c>
      <c r="P47" s="64">
        <f t="shared" si="7"/>
        <v>0</v>
      </c>
      <c r="Q47" s="65" t="str">
        <f t="shared" si="8"/>
        <v/>
      </c>
      <c r="R47" s="66" t="str">
        <f t="shared" si="9"/>
        <v>OVERSTOCK</v>
      </c>
      <c r="S47" s="66" t="str">
        <f t="shared" si="10"/>
        <v>N/A</v>
      </c>
      <c r="T47" s="60"/>
    </row>
    <row r="48" spans="1:20" ht="16.5" customHeight="1" x14ac:dyDescent="0.35">
      <c r="A48" s="72" t="str">
        <f>IF(JAN_26!A48="","",JAN_26!A48)</f>
        <v>Blood transfusion set</v>
      </c>
      <c r="B48" s="72" t="str">
        <f>IF(JAN_26!B48="","",JAN_26!B48)</f>
        <v>set</v>
      </c>
      <c r="C48" s="55" t="str">
        <f>IF(JAN_26!C48="","",JAN_26!C48)</f>
        <v/>
      </c>
      <c r="D48" s="55">
        <f>IF(MAR_26!A48="","",MAR_26!F48)</f>
        <v>80</v>
      </c>
      <c r="E48" s="61"/>
      <c r="F48" s="55">
        <f t="shared" si="0"/>
        <v>80</v>
      </c>
      <c r="G48" s="61"/>
      <c r="H48" s="61"/>
      <c r="I48" s="55">
        <f t="shared" si="1"/>
        <v>0</v>
      </c>
      <c r="J48" s="55" t="str">
        <f t="shared" si="2"/>
        <v/>
      </c>
      <c r="K48" s="55">
        <f t="shared" si="3"/>
        <v>0</v>
      </c>
      <c r="L48" s="55">
        <f t="shared" si="4"/>
        <v>0</v>
      </c>
      <c r="M48" s="67">
        <f>IF(A48="",0,(IF(ISNUMBER(FEB_26!G48),FEB_26!G48,0)+IF(ISNUMBER(MAR_26!G48),MAR_26!G48,0)+IF(ISNUMBER(APR_26!G48),APR_26!G48,0))/3)</f>
        <v>0</v>
      </c>
      <c r="N48" s="67">
        <f t="shared" si="5"/>
        <v>0</v>
      </c>
      <c r="O48" s="67">
        <f t="shared" si="6"/>
        <v>0</v>
      </c>
      <c r="P48" s="67">
        <f t="shared" si="7"/>
        <v>0</v>
      </c>
      <c r="Q48" s="68" t="str">
        <f t="shared" si="8"/>
        <v/>
      </c>
      <c r="R48" s="69" t="str">
        <f t="shared" si="9"/>
        <v>OVERSTOCK</v>
      </c>
      <c r="S48" s="69" t="str">
        <f t="shared" si="10"/>
        <v>N/A</v>
      </c>
      <c r="T48" s="60"/>
    </row>
    <row r="49" spans="1:20" ht="16.5" customHeight="1" x14ac:dyDescent="0.35">
      <c r="A49" s="71" t="str">
        <f>IF(JAN_26!A49="","",JAN_26!A49)</f>
        <v>book</v>
      </c>
      <c r="B49" s="71" t="str">
        <f>IF(JAN_26!B49="","",JAN_26!B49)</f>
        <v>item</v>
      </c>
      <c r="C49" s="53">
        <f>IF(JAN_26!C49="","",JAN_26!C49)</f>
        <v>500</v>
      </c>
      <c r="D49" s="53">
        <f>IF(MAR_26!A49="","",MAR_26!F49)</f>
        <v>0</v>
      </c>
      <c r="E49" s="61"/>
      <c r="F49" s="53">
        <f t="shared" si="0"/>
        <v>0</v>
      </c>
      <c r="G49" s="61"/>
      <c r="H49" s="61"/>
      <c r="I49" s="53">
        <f t="shared" si="1"/>
        <v>0</v>
      </c>
      <c r="J49" s="53" t="str">
        <f t="shared" si="2"/>
        <v/>
      </c>
      <c r="K49" s="53">
        <f t="shared" si="3"/>
        <v>0</v>
      </c>
      <c r="L49" s="53">
        <f t="shared" si="4"/>
        <v>0</v>
      </c>
      <c r="M49" s="64">
        <f>IF(A49="",0,(IF(ISNUMBER(FEB_26!G49),FEB_26!G49,0)+IF(ISNUMBER(MAR_26!G49),MAR_26!G49,0)+IF(ISNUMBER(APR_26!G49),APR_26!G49,0))/3)</f>
        <v>0</v>
      </c>
      <c r="N49" s="64">
        <f t="shared" si="5"/>
        <v>0</v>
      </c>
      <c r="O49" s="64">
        <f t="shared" si="6"/>
        <v>0</v>
      </c>
      <c r="P49" s="64">
        <f t="shared" si="7"/>
        <v>0</v>
      </c>
      <c r="Q49" s="65" t="str">
        <f t="shared" si="8"/>
        <v/>
      </c>
      <c r="R49" s="66" t="str">
        <f t="shared" si="9"/>
        <v>STOCKOUT</v>
      </c>
      <c r="S49" s="66" t="str">
        <f t="shared" si="10"/>
        <v>N/A</v>
      </c>
      <c r="T49" s="60"/>
    </row>
    <row r="50" spans="1:20" ht="16.5" customHeight="1" x14ac:dyDescent="0.35">
      <c r="A50" s="72" t="str">
        <f>IF(JAN_26!A50="","",JAN_26!A50)</f>
        <v>bronquidiazana</v>
      </c>
      <c r="B50" s="72" t="str">
        <f>IF(JAN_26!B50="","",JAN_26!B50)</f>
        <v>bottle</v>
      </c>
      <c r="C50" s="55">
        <f>IF(JAN_26!C50="","",JAN_26!C50)</f>
        <v>3000</v>
      </c>
      <c r="D50" s="55">
        <f>IF(MAR_26!A50="","",MAR_26!F50)</f>
        <v>0</v>
      </c>
      <c r="E50" s="61"/>
      <c r="F50" s="55">
        <f t="shared" si="0"/>
        <v>0</v>
      </c>
      <c r="G50" s="61"/>
      <c r="H50" s="61"/>
      <c r="I50" s="55">
        <f t="shared" si="1"/>
        <v>0</v>
      </c>
      <c r="J50" s="55" t="str">
        <f t="shared" si="2"/>
        <v/>
      </c>
      <c r="K50" s="55">
        <f t="shared" si="3"/>
        <v>0</v>
      </c>
      <c r="L50" s="55">
        <f t="shared" si="4"/>
        <v>0</v>
      </c>
      <c r="M50" s="67">
        <f>IF(A50="",0,(IF(ISNUMBER(FEB_26!G50),FEB_26!G50,0)+IF(ISNUMBER(MAR_26!G50),MAR_26!G50,0)+IF(ISNUMBER(APR_26!G50),APR_26!G50,0))/3)</f>
        <v>0</v>
      </c>
      <c r="N50" s="67">
        <f t="shared" si="5"/>
        <v>0</v>
      </c>
      <c r="O50" s="67">
        <f t="shared" si="6"/>
        <v>0</v>
      </c>
      <c r="P50" s="67">
        <f t="shared" si="7"/>
        <v>0</v>
      </c>
      <c r="Q50" s="68" t="str">
        <f t="shared" si="8"/>
        <v/>
      </c>
      <c r="R50" s="69" t="str">
        <f t="shared" si="9"/>
        <v>STOCKOUT</v>
      </c>
      <c r="S50" s="69" t="str">
        <f t="shared" si="10"/>
        <v>N/A</v>
      </c>
      <c r="T50" s="60"/>
    </row>
    <row r="51" spans="1:20" ht="16.5" customHeight="1" x14ac:dyDescent="0.35">
      <c r="A51" s="71" t="str">
        <f>IF(JAN_26!A51="","",JAN_26!A51)</f>
        <v>butterfly needle</v>
      </c>
      <c r="B51" s="71" t="str">
        <f>IF(JAN_26!B51="","",JAN_26!B51)</f>
        <v>item</v>
      </c>
      <c r="C51" s="53">
        <f>IF(JAN_26!C51="","",JAN_26!C51)</f>
        <v>100</v>
      </c>
      <c r="D51" s="53">
        <f>IF(MAR_26!A51="","",MAR_26!F51)</f>
        <v>135</v>
      </c>
      <c r="E51" s="61"/>
      <c r="F51" s="53">
        <f t="shared" si="0"/>
        <v>135</v>
      </c>
      <c r="G51" s="61"/>
      <c r="H51" s="61"/>
      <c r="I51" s="53">
        <f t="shared" si="1"/>
        <v>0</v>
      </c>
      <c r="J51" s="53" t="str">
        <f t="shared" si="2"/>
        <v/>
      </c>
      <c r="K51" s="53">
        <f t="shared" si="3"/>
        <v>0</v>
      </c>
      <c r="L51" s="53">
        <f t="shared" si="4"/>
        <v>13500</v>
      </c>
      <c r="M51" s="64">
        <f>IF(A51="",0,(IF(ISNUMBER(FEB_26!G51),FEB_26!G51,0)+IF(ISNUMBER(MAR_26!G51),MAR_26!G51,0)+IF(ISNUMBER(APR_26!G51),APR_26!G51,0))/3)</f>
        <v>0</v>
      </c>
      <c r="N51" s="64">
        <f t="shared" si="5"/>
        <v>0</v>
      </c>
      <c r="O51" s="64">
        <f t="shared" si="6"/>
        <v>0</v>
      </c>
      <c r="P51" s="64">
        <f t="shared" si="7"/>
        <v>0</v>
      </c>
      <c r="Q51" s="65" t="str">
        <f t="shared" si="8"/>
        <v/>
      </c>
      <c r="R51" s="66" t="str">
        <f t="shared" si="9"/>
        <v>OVERSTOCK</v>
      </c>
      <c r="S51" s="66" t="str">
        <f t="shared" si="10"/>
        <v>N/A</v>
      </c>
      <c r="T51" s="60"/>
    </row>
    <row r="52" spans="1:20" ht="16.5" customHeight="1" x14ac:dyDescent="0.35">
      <c r="A52" s="72" t="str">
        <f>IF(JAN_26!A52="","",JAN_26!A52)</f>
        <v>Calcium + vit D3  tablets</v>
      </c>
      <c r="B52" s="72" t="str">
        <f>IF(JAN_26!B52="","",JAN_26!B52)</f>
        <v>tablet</v>
      </c>
      <c r="C52" s="55">
        <f>IF(JAN_26!C52="","",JAN_26!C52)</f>
        <v>130</v>
      </c>
      <c r="D52" s="55">
        <f>IF(MAR_26!A52="","",MAR_26!F52)</f>
        <v>0</v>
      </c>
      <c r="E52" s="61"/>
      <c r="F52" s="55">
        <f t="shared" si="0"/>
        <v>0</v>
      </c>
      <c r="G52" s="61"/>
      <c r="H52" s="61"/>
      <c r="I52" s="55">
        <f t="shared" si="1"/>
        <v>0</v>
      </c>
      <c r="J52" s="55" t="str">
        <f t="shared" si="2"/>
        <v/>
      </c>
      <c r="K52" s="55">
        <f t="shared" si="3"/>
        <v>0</v>
      </c>
      <c r="L52" s="55">
        <f t="shared" si="4"/>
        <v>0</v>
      </c>
      <c r="M52" s="67">
        <f>IF(A52="",0,(IF(ISNUMBER(FEB_26!G52),FEB_26!G52,0)+IF(ISNUMBER(MAR_26!G52),MAR_26!G52,0)+IF(ISNUMBER(APR_26!G52),APR_26!G52,0))/3)</f>
        <v>0</v>
      </c>
      <c r="N52" s="67">
        <f t="shared" si="5"/>
        <v>0</v>
      </c>
      <c r="O52" s="67">
        <f t="shared" si="6"/>
        <v>0</v>
      </c>
      <c r="P52" s="67">
        <f t="shared" si="7"/>
        <v>0</v>
      </c>
      <c r="Q52" s="68" t="str">
        <f t="shared" si="8"/>
        <v/>
      </c>
      <c r="R52" s="69" t="str">
        <f t="shared" si="9"/>
        <v>STOCKOUT</v>
      </c>
      <c r="S52" s="69" t="str">
        <f t="shared" si="10"/>
        <v>N/A</v>
      </c>
      <c r="T52" s="60"/>
    </row>
    <row r="53" spans="1:20" ht="16.5" customHeight="1" x14ac:dyDescent="0.35">
      <c r="A53" s="71" t="str">
        <f>IF(JAN_26!A53="","",JAN_26!A53)</f>
        <v>calcium 300mg</v>
      </c>
      <c r="B53" s="71" t="str">
        <f>IF(JAN_26!B53="","",JAN_26!B53)</f>
        <v>tablet</v>
      </c>
      <c r="C53" s="53">
        <f>IF(JAN_26!C53="","",JAN_26!C53)</f>
        <v>25</v>
      </c>
      <c r="D53" s="53">
        <f>IF(MAR_26!A53="","",MAR_26!F53)</f>
        <v>0</v>
      </c>
      <c r="E53" s="61"/>
      <c r="F53" s="53">
        <f t="shared" si="0"/>
        <v>0</v>
      </c>
      <c r="G53" s="61"/>
      <c r="H53" s="61"/>
      <c r="I53" s="53">
        <f t="shared" si="1"/>
        <v>0</v>
      </c>
      <c r="J53" s="53" t="str">
        <f t="shared" si="2"/>
        <v/>
      </c>
      <c r="K53" s="53">
        <f t="shared" si="3"/>
        <v>0</v>
      </c>
      <c r="L53" s="53">
        <f t="shared" si="4"/>
        <v>0</v>
      </c>
      <c r="M53" s="64">
        <f>IF(A53="",0,(IF(ISNUMBER(FEB_26!G53),FEB_26!G53,0)+IF(ISNUMBER(MAR_26!G53),MAR_26!G53,0)+IF(ISNUMBER(APR_26!G53),APR_26!G53,0))/3)</f>
        <v>0</v>
      </c>
      <c r="N53" s="64">
        <f t="shared" si="5"/>
        <v>0</v>
      </c>
      <c r="O53" s="64">
        <f t="shared" si="6"/>
        <v>0</v>
      </c>
      <c r="P53" s="64">
        <f t="shared" si="7"/>
        <v>0</v>
      </c>
      <c r="Q53" s="65" t="str">
        <f t="shared" si="8"/>
        <v/>
      </c>
      <c r="R53" s="66" t="str">
        <f t="shared" si="9"/>
        <v>STOCKOUT</v>
      </c>
      <c r="S53" s="66" t="str">
        <f t="shared" si="10"/>
        <v>N/A</v>
      </c>
      <c r="T53" s="60"/>
    </row>
    <row r="54" spans="1:20" ht="16.5" customHeight="1" x14ac:dyDescent="0.35">
      <c r="A54" s="72" t="str">
        <f>IF(JAN_26!A54="","",JAN_26!A54)</f>
        <v>Cannulers</v>
      </c>
      <c r="B54" s="72" t="str">
        <f>IF(JAN_26!B54="","",JAN_26!B54)</f>
        <v>Item</v>
      </c>
      <c r="C54" s="55">
        <f>IF(JAN_26!C54="","",JAN_26!C54)</f>
        <v>500</v>
      </c>
      <c r="D54" s="55">
        <f>IF(MAR_26!A54="","",MAR_26!F54)</f>
        <v>42</v>
      </c>
      <c r="E54" s="61"/>
      <c r="F54" s="55">
        <f t="shared" si="0"/>
        <v>42</v>
      </c>
      <c r="G54" s="61"/>
      <c r="H54" s="61"/>
      <c r="I54" s="55">
        <f t="shared" si="1"/>
        <v>0</v>
      </c>
      <c r="J54" s="55" t="str">
        <f t="shared" si="2"/>
        <v/>
      </c>
      <c r="K54" s="55">
        <f t="shared" si="3"/>
        <v>0</v>
      </c>
      <c r="L54" s="55">
        <f t="shared" si="4"/>
        <v>21000</v>
      </c>
      <c r="M54" s="67">
        <f>IF(A54="",0,(IF(ISNUMBER(FEB_26!G54),FEB_26!G54,0)+IF(ISNUMBER(MAR_26!G54),MAR_26!G54,0)+IF(ISNUMBER(APR_26!G54),APR_26!G54,0))/3)</f>
        <v>0</v>
      </c>
      <c r="N54" s="67">
        <f t="shared" si="5"/>
        <v>0</v>
      </c>
      <c r="O54" s="67">
        <f t="shared" si="6"/>
        <v>0</v>
      </c>
      <c r="P54" s="67">
        <f t="shared" si="7"/>
        <v>0</v>
      </c>
      <c r="Q54" s="68" t="str">
        <f t="shared" si="8"/>
        <v/>
      </c>
      <c r="R54" s="69" t="str">
        <f t="shared" si="9"/>
        <v>OVERSTOCK</v>
      </c>
      <c r="S54" s="69" t="str">
        <f t="shared" si="10"/>
        <v>N/A</v>
      </c>
      <c r="T54" s="60"/>
    </row>
    <row r="55" spans="1:20" ht="16.5" customHeight="1" x14ac:dyDescent="0.35">
      <c r="A55" s="71" t="str">
        <f>IF(JAN_26!A55="","",JAN_26!A55)</f>
        <v>Captopril</v>
      </c>
      <c r="B55" s="71" t="str">
        <f>IF(JAN_26!B55="","",JAN_26!B55)</f>
        <v>tablet</v>
      </c>
      <c r="C55" s="53">
        <f>IF(JAN_26!C55="","",JAN_26!C55)</f>
        <v>25</v>
      </c>
      <c r="D55" s="53">
        <f>IF(MAR_26!A55="","",MAR_26!F55)</f>
        <v>0</v>
      </c>
      <c r="E55" s="61"/>
      <c r="F55" s="53">
        <f t="shared" si="0"/>
        <v>0</v>
      </c>
      <c r="G55" s="61"/>
      <c r="H55" s="61"/>
      <c r="I55" s="53">
        <f t="shared" si="1"/>
        <v>0</v>
      </c>
      <c r="J55" s="53" t="str">
        <f t="shared" si="2"/>
        <v/>
      </c>
      <c r="K55" s="53">
        <f t="shared" si="3"/>
        <v>0</v>
      </c>
      <c r="L55" s="53">
        <f t="shared" si="4"/>
        <v>0</v>
      </c>
      <c r="M55" s="64">
        <f>IF(A55="",0,(IF(ISNUMBER(FEB_26!G55),FEB_26!G55,0)+IF(ISNUMBER(MAR_26!G55),MAR_26!G55,0)+IF(ISNUMBER(APR_26!G55),APR_26!G55,0))/3)</f>
        <v>0</v>
      </c>
      <c r="N55" s="64">
        <f t="shared" si="5"/>
        <v>0</v>
      </c>
      <c r="O55" s="64">
        <f t="shared" si="6"/>
        <v>0</v>
      </c>
      <c r="P55" s="64">
        <f t="shared" si="7"/>
        <v>0</v>
      </c>
      <c r="Q55" s="65" t="str">
        <f t="shared" si="8"/>
        <v/>
      </c>
      <c r="R55" s="66" t="str">
        <f t="shared" si="9"/>
        <v>STOCKOUT</v>
      </c>
      <c r="S55" s="66" t="str">
        <f t="shared" si="10"/>
        <v>N/A</v>
      </c>
      <c r="T55" s="60"/>
    </row>
    <row r="56" spans="1:20" ht="16.5" customHeight="1" x14ac:dyDescent="0.35">
      <c r="A56" s="72" t="str">
        <f>IF(JAN_26!A56="","",JAN_26!A56)</f>
        <v>Carbocystein syrup 2%</v>
      </c>
      <c r="B56" s="72" t="str">
        <f>IF(JAN_26!B56="","",JAN_26!B56)</f>
        <v>bottle</v>
      </c>
      <c r="C56" s="55">
        <f>IF(JAN_26!C56="","",JAN_26!C56)</f>
        <v>1000</v>
      </c>
      <c r="D56" s="55">
        <f>IF(MAR_26!A56="","",MAR_26!F56)</f>
        <v>0</v>
      </c>
      <c r="E56" s="61"/>
      <c r="F56" s="55">
        <f t="shared" si="0"/>
        <v>0</v>
      </c>
      <c r="G56" s="61"/>
      <c r="H56" s="61"/>
      <c r="I56" s="55">
        <f t="shared" si="1"/>
        <v>0</v>
      </c>
      <c r="J56" s="55" t="str">
        <f t="shared" si="2"/>
        <v/>
      </c>
      <c r="K56" s="55">
        <f t="shared" si="3"/>
        <v>0</v>
      </c>
      <c r="L56" s="55">
        <f t="shared" si="4"/>
        <v>0</v>
      </c>
      <c r="M56" s="67">
        <f>IF(A56="",0,(IF(ISNUMBER(FEB_26!G56),FEB_26!G56,0)+IF(ISNUMBER(MAR_26!G56),MAR_26!G56,0)+IF(ISNUMBER(APR_26!G56),APR_26!G56,0))/3)</f>
        <v>0</v>
      </c>
      <c r="N56" s="67">
        <f t="shared" si="5"/>
        <v>0</v>
      </c>
      <c r="O56" s="67">
        <f t="shared" si="6"/>
        <v>0</v>
      </c>
      <c r="P56" s="67">
        <f t="shared" si="7"/>
        <v>0</v>
      </c>
      <c r="Q56" s="68" t="str">
        <f t="shared" si="8"/>
        <v/>
      </c>
      <c r="R56" s="69" t="str">
        <f t="shared" si="9"/>
        <v>STOCKOUT</v>
      </c>
      <c r="S56" s="69" t="str">
        <f t="shared" si="10"/>
        <v>N/A</v>
      </c>
      <c r="T56" s="60"/>
    </row>
    <row r="57" spans="1:20" ht="16.5" customHeight="1" x14ac:dyDescent="0.35">
      <c r="A57" s="71" t="str">
        <f>IF(JAN_26!A57="","",JAN_26!A57)</f>
        <v>Carbocystein syrup 5 %</v>
      </c>
      <c r="B57" s="71" t="str">
        <f>IF(JAN_26!B57="","",JAN_26!B57)</f>
        <v>bottle</v>
      </c>
      <c r="C57" s="53">
        <f>IF(JAN_26!C57="","",JAN_26!C57)</f>
        <v>1300</v>
      </c>
      <c r="D57" s="53">
        <f>IF(MAR_26!A57="","",MAR_26!F57)</f>
        <v>0</v>
      </c>
      <c r="E57" s="61"/>
      <c r="F57" s="53">
        <f t="shared" si="0"/>
        <v>0</v>
      </c>
      <c r="G57" s="61"/>
      <c r="H57" s="61"/>
      <c r="I57" s="53">
        <f t="shared" si="1"/>
        <v>0</v>
      </c>
      <c r="J57" s="53" t="str">
        <f t="shared" si="2"/>
        <v/>
      </c>
      <c r="K57" s="53">
        <f t="shared" si="3"/>
        <v>0</v>
      </c>
      <c r="L57" s="53">
        <f t="shared" si="4"/>
        <v>0</v>
      </c>
      <c r="M57" s="64">
        <f>IF(A57="",0,(IF(ISNUMBER(FEB_26!G57),FEB_26!G57,0)+IF(ISNUMBER(MAR_26!G57),MAR_26!G57,0)+IF(ISNUMBER(APR_26!G57),APR_26!G57,0))/3)</f>
        <v>0</v>
      </c>
      <c r="N57" s="64">
        <f t="shared" si="5"/>
        <v>0</v>
      </c>
      <c r="O57" s="64">
        <f t="shared" si="6"/>
        <v>0</v>
      </c>
      <c r="P57" s="64">
        <f t="shared" si="7"/>
        <v>0</v>
      </c>
      <c r="Q57" s="65" t="str">
        <f t="shared" si="8"/>
        <v/>
      </c>
      <c r="R57" s="66" t="str">
        <f t="shared" si="9"/>
        <v>STOCKOUT</v>
      </c>
      <c r="S57" s="66" t="str">
        <f t="shared" si="10"/>
        <v>N/A</v>
      </c>
      <c r="T57" s="60"/>
    </row>
    <row r="58" spans="1:20" ht="16.5" customHeight="1" x14ac:dyDescent="0.35">
      <c r="A58" s="72" t="str">
        <f>IF(JAN_26!A58="","",JAN_26!A58)</f>
        <v>Catheter</v>
      </c>
      <c r="B58" s="72" t="str">
        <f>IF(JAN_26!B58="","",JAN_26!B58)</f>
        <v>item</v>
      </c>
      <c r="C58" s="55">
        <f>IF(JAN_26!C58="","",JAN_26!C58)</f>
        <v>1500</v>
      </c>
      <c r="D58" s="55">
        <f>IF(MAR_26!A58="","",MAR_26!F58)</f>
        <v>0</v>
      </c>
      <c r="E58" s="61"/>
      <c r="F58" s="55">
        <f t="shared" si="0"/>
        <v>0</v>
      </c>
      <c r="G58" s="61"/>
      <c r="H58" s="61"/>
      <c r="I58" s="55">
        <f t="shared" si="1"/>
        <v>0</v>
      </c>
      <c r="J58" s="55" t="str">
        <f t="shared" si="2"/>
        <v/>
      </c>
      <c r="K58" s="55">
        <f t="shared" si="3"/>
        <v>0</v>
      </c>
      <c r="L58" s="55">
        <f t="shared" si="4"/>
        <v>0</v>
      </c>
      <c r="M58" s="67">
        <f>IF(A58="",0,(IF(ISNUMBER(FEB_26!G58),FEB_26!G58,0)+IF(ISNUMBER(MAR_26!G58),MAR_26!G58,0)+IF(ISNUMBER(APR_26!G58),APR_26!G58,0))/3)</f>
        <v>0</v>
      </c>
      <c r="N58" s="67">
        <f t="shared" si="5"/>
        <v>0</v>
      </c>
      <c r="O58" s="67">
        <f t="shared" si="6"/>
        <v>0</v>
      </c>
      <c r="P58" s="67">
        <f t="shared" si="7"/>
        <v>0</v>
      </c>
      <c r="Q58" s="68" t="str">
        <f t="shared" si="8"/>
        <v/>
      </c>
      <c r="R58" s="69" t="str">
        <f t="shared" si="9"/>
        <v>STOCKOUT</v>
      </c>
      <c r="S58" s="69" t="str">
        <f t="shared" si="10"/>
        <v>N/A</v>
      </c>
      <c r="T58" s="60"/>
    </row>
    <row r="59" spans="1:20" ht="16.5" customHeight="1" x14ac:dyDescent="0.35">
      <c r="A59" s="71" t="str">
        <f>IF(JAN_26!A59="","",JAN_26!A59)</f>
        <v>cefazoline</v>
      </c>
      <c r="B59" s="71" t="str">
        <f>IF(JAN_26!B59="","",JAN_26!B59)</f>
        <v>amp</v>
      </c>
      <c r="C59" s="53">
        <f>IF(JAN_26!C59="","",JAN_26!C59)</f>
        <v>500</v>
      </c>
      <c r="D59" s="53">
        <f>IF(MAR_26!A59="","",MAR_26!F59)</f>
        <v>0</v>
      </c>
      <c r="E59" s="61"/>
      <c r="F59" s="53">
        <f t="shared" si="0"/>
        <v>0</v>
      </c>
      <c r="G59" s="61"/>
      <c r="H59" s="61"/>
      <c r="I59" s="53">
        <f t="shared" si="1"/>
        <v>0</v>
      </c>
      <c r="J59" s="53" t="str">
        <f t="shared" si="2"/>
        <v/>
      </c>
      <c r="K59" s="53">
        <f t="shared" si="3"/>
        <v>0</v>
      </c>
      <c r="L59" s="53">
        <f t="shared" si="4"/>
        <v>0</v>
      </c>
      <c r="M59" s="64">
        <f>IF(A59="",0,(IF(ISNUMBER(FEB_26!G59),FEB_26!G59,0)+IF(ISNUMBER(MAR_26!G59),MAR_26!G59,0)+IF(ISNUMBER(APR_26!G59),APR_26!G59,0))/3)</f>
        <v>0</v>
      </c>
      <c r="N59" s="64">
        <f t="shared" si="5"/>
        <v>0</v>
      </c>
      <c r="O59" s="64">
        <f t="shared" si="6"/>
        <v>0</v>
      </c>
      <c r="P59" s="64">
        <f t="shared" si="7"/>
        <v>0</v>
      </c>
      <c r="Q59" s="65" t="str">
        <f t="shared" si="8"/>
        <v/>
      </c>
      <c r="R59" s="66" t="str">
        <f t="shared" si="9"/>
        <v>STOCKOUT</v>
      </c>
      <c r="S59" s="66" t="str">
        <f t="shared" si="10"/>
        <v>N/A</v>
      </c>
      <c r="T59" s="60"/>
    </row>
    <row r="60" spans="1:20" ht="16.5" customHeight="1" x14ac:dyDescent="0.35">
      <c r="A60" s="72" t="str">
        <f>IF(JAN_26!A60="","",JAN_26!A60)</f>
        <v>cefixime sp</v>
      </c>
      <c r="B60" s="72" t="str">
        <f>IF(JAN_26!B60="","",JAN_26!B60)</f>
        <v>bottle</v>
      </c>
      <c r="C60" s="55">
        <f>IF(JAN_26!C60="","",JAN_26!C60)</f>
        <v>6000</v>
      </c>
      <c r="D60" s="55">
        <f>IF(MAR_26!A60="","",MAR_26!F60)</f>
        <v>0</v>
      </c>
      <c r="E60" s="61"/>
      <c r="F60" s="55">
        <f t="shared" si="0"/>
        <v>0</v>
      </c>
      <c r="G60" s="61"/>
      <c r="H60" s="61"/>
      <c r="I60" s="55">
        <f t="shared" si="1"/>
        <v>0</v>
      </c>
      <c r="J60" s="55" t="str">
        <f t="shared" si="2"/>
        <v/>
      </c>
      <c r="K60" s="55">
        <f t="shared" si="3"/>
        <v>0</v>
      </c>
      <c r="L60" s="55">
        <f t="shared" si="4"/>
        <v>0</v>
      </c>
      <c r="M60" s="67">
        <f>IF(A60="",0,(IF(ISNUMBER(FEB_26!G60),FEB_26!G60,0)+IF(ISNUMBER(MAR_26!G60),MAR_26!G60,0)+IF(ISNUMBER(APR_26!G60),APR_26!G60,0))/3)</f>
        <v>0</v>
      </c>
      <c r="N60" s="67">
        <f t="shared" si="5"/>
        <v>0</v>
      </c>
      <c r="O60" s="67">
        <f t="shared" si="6"/>
        <v>0</v>
      </c>
      <c r="P60" s="67">
        <f t="shared" si="7"/>
        <v>0</v>
      </c>
      <c r="Q60" s="68" t="str">
        <f t="shared" si="8"/>
        <v/>
      </c>
      <c r="R60" s="69" t="str">
        <f t="shared" si="9"/>
        <v>STOCKOUT</v>
      </c>
      <c r="S60" s="69" t="str">
        <f t="shared" si="10"/>
        <v>N/A</v>
      </c>
      <c r="T60" s="60"/>
    </row>
    <row r="61" spans="1:20" ht="16.5" customHeight="1" x14ac:dyDescent="0.35">
      <c r="A61" s="71" t="str">
        <f>IF(JAN_26!A61="","",JAN_26!A61)</f>
        <v>Cefixime tabs</v>
      </c>
      <c r="B61" s="71" t="str">
        <f>IF(JAN_26!B61="","",JAN_26!B61)</f>
        <v>tablet</v>
      </c>
      <c r="C61" s="53">
        <f>IF(JAN_26!C61="","",JAN_26!C61)</f>
        <v>600</v>
      </c>
      <c r="D61" s="53">
        <f>IF(MAR_26!A61="","",MAR_26!F61)</f>
        <v>0</v>
      </c>
      <c r="E61" s="61"/>
      <c r="F61" s="53">
        <f t="shared" si="0"/>
        <v>0</v>
      </c>
      <c r="G61" s="61"/>
      <c r="H61" s="61"/>
      <c r="I61" s="53">
        <f t="shared" si="1"/>
        <v>0</v>
      </c>
      <c r="J61" s="53" t="str">
        <f t="shared" si="2"/>
        <v/>
      </c>
      <c r="K61" s="53">
        <f t="shared" si="3"/>
        <v>0</v>
      </c>
      <c r="L61" s="53">
        <f t="shared" si="4"/>
        <v>0</v>
      </c>
      <c r="M61" s="64">
        <f>IF(A61="",0,(IF(ISNUMBER(FEB_26!G61),FEB_26!G61,0)+IF(ISNUMBER(MAR_26!G61),MAR_26!G61,0)+IF(ISNUMBER(APR_26!G61),APR_26!G61,0))/3)</f>
        <v>0</v>
      </c>
      <c r="N61" s="64">
        <f t="shared" si="5"/>
        <v>0</v>
      </c>
      <c r="O61" s="64">
        <f t="shared" si="6"/>
        <v>0</v>
      </c>
      <c r="P61" s="64">
        <f t="shared" si="7"/>
        <v>0</v>
      </c>
      <c r="Q61" s="65" t="str">
        <f t="shared" si="8"/>
        <v/>
      </c>
      <c r="R61" s="66" t="str">
        <f t="shared" si="9"/>
        <v>STOCKOUT</v>
      </c>
      <c r="S61" s="66" t="str">
        <f t="shared" si="10"/>
        <v>N/A</v>
      </c>
      <c r="T61" s="60"/>
    </row>
    <row r="62" spans="1:20" ht="16.5" customHeight="1" x14ac:dyDescent="0.35">
      <c r="A62" s="72" t="str">
        <f>IF(JAN_26!A62="","",JAN_26!A62)</f>
        <v>Ceftriaxone inj</v>
      </c>
      <c r="B62" s="72" t="str">
        <f>IF(JAN_26!B62="","",JAN_26!B62)</f>
        <v>vial</v>
      </c>
      <c r="C62" s="55">
        <f>IF(JAN_26!C62="","",JAN_26!C62)</f>
        <v>600</v>
      </c>
      <c r="D62" s="55">
        <f>IF(MAR_26!A62="","",MAR_26!F62)</f>
        <v>151</v>
      </c>
      <c r="E62" s="61"/>
      <c r="F62" s="55">
        <f t="shared" si="0"/>
        <v>151</v>
      </c>
      <c r="G62" s="61"/>
      <c r="H62" s="61"/>
      <c r="I62" s="55">
        <f t="shared" si="1"/>
        <v>0</v>
      </c>
      <c r="J62" s="55" t="str">
        <f t="shared" si="2"/>
        <v/>
      </c>
      <c r="K62" s="55">
        <f t="shared" si="3"/>
        <v>0</v>
      </c>
      <c r="L62" s="55">
        <f t="shared" si="4"/>
        <v>90600</v>
      </c>
      <c r="M62" s="67">
        <f>IF(A62="",0,(IF(ISNUMBER(FEB_26!G62),FEB_26!G62,0)+IF(ISNUMBER(MAR_26!G62),MAR_26!G62,0)+IF(ISNUMBER(APR_26!G62),APR_26!G62,0))/3)</f>
        <v>0</v>
      </c>
      <c r="N62" s="67">
        <f t="shared" si="5"/>
        <v>0</v>
      </c>
      <c r="O62" s="67">
        <f t="shared" si="6"/>
        <v>0</v>
      </c>
      <c r="P62" s="67">
        <f t="shared" si="7"/>
        <v>0</v>
      </c>
      <c r="Q62" s="68" t="str">
        <f t="shared" si="8"/>
        <v/>
      </c>
      <c r="R62" s="69" t="str">
        <f t="shared" si="9"/>
        <v>OVERSTOCK</v>
      </c>
      <c r="S62" s="69" t="str">
        <f t="shared" si="10"/>
        <v>N/A</v>
      </c>
      <c r="T62" s="60"/>
    </row>
    <row r="63" spans="1:20" ht="16.5" customHeight="1" x14ac:dyDescent="0.35">
      <c r="A63" s="71" t="str">
        <f>IF(JAN_26!A63="","",JAN_26!A63)</f>
        <v>Chlorpheniramine tablets</v>
      </c>
      <c r="B63" s="71" t="str">
        <f>IF(JAN_26!B63="","",JAN_26!B63)</f>
        <v>tablet</v>
      </c>
      <c r="C63" s="53">
        <f>IF(JAN_26!C63="","",JAN_26!C63)</f>
        <v>15</v>
      </c>
      <c r="D63" s="53">
        <f>IF(MAR_26!A63="","",MAR_26!F63)</f>
        <v>1330</v>
      </c>
      <c r="E63" s="61"/>
      <c r="F63" s="53">
        <f t="shared" si="0"/>
        <v>1330</v>
      </c>
      <c r="G63" s="61"/>
      <c r="H63" s="61"/>
      <c r="I63" s="53">
        <f t="shared" si="1"/>
        <v>0</v>
      </c>
      <c r="J63" s="53" t="str">
        <f t="shared" si="2"/>
        <v/>
      </c>
      <c r="K63" s="53">
        <f t="shared" si="3"/>
        <v>0</v>
      </c>
      <c r="L63" s="53">
        <f t="shared" si="4"/>
        <v>19950</v>
      </c>
      <c r="M63" s="64">
        <f>IF(A63="",0,(IF(ISNUMBER(FEB_26!G63),FEB_26!G63,0)+IF(ISNUMBER(MAR_26!G63),MAR_26!G63,0)+IF(ISNUMBER(APR_26!G63),APR_26!G63,0))/3)</f>
        <v>0</v>
      </c>
      <c r="N63" s="64">
        <f t="shared" si="5"/>
        <v>0</v>
      </c>
      <c r="O63" s="64">
        <f t="shared" si="6"/>
        <v>0</v>
      </c>
      <c r="P63" s="64">
        <f t="shared" si="7"/>
        <v>0</v>
      </c>
      <c r="Q63" s="65" t="str">
        <f t="shared" si="8"/>
        <v/>
      </c>
      <c r="R63" s="66" t="str">
        <f t="shared" si="9"/>
        <v>OVERSTOCK</v>
      </c>
      <c r="S63" s="66" t="str">
        <f t="shared" si="10"/>
        <v>N/A</v>
      </c>
      <c r="T63" s="60"/>
    </row>
    <row r="64" spans="1:20" ht="16.5" customHeight="1" x14ac:dyDescent="0.35">
      <c r="A64" s="72" t="str">
        <f>IF(JAN_26!A64="","",JAN_26!A64)</f>
        <v>Cimetidine Injection</v>
      </c>
      <c r="B64" s="72" t="str">
        <f>IF(JAN_26!B64="","",JAN_26!B64)</f>
        <v>box</v>
      </c>
      <c r="C64" s="55">
        <f>IF(JAN_26!C64="","",JAN_26!C64)</f>
        <v>500</v>
      </c>
      <c r="D64" s="55">
        <f>IF(MAR_26!A64="","",MAR_26!F64)</f>
        <v>0</v>
      </c>
      <c r="E64" s="61"/>
      <c r="F64" s="55">
        <f t="shared" si="0"/>
        <v>0</v>
      </c>
      <c r="G64" s="61"/>
      <c r="H64" s="61"/>
      <c r="I64" s="55">
        <f t="shared" si="1"/>
        <v>0</v>
      </c>
      <c r="J64" s="55" t="str">
        <f t="shared" si="2"/>
        <v/>
      </c>
      <c r="K64" s="55">
        <f t="shared" si="3"/>
        <v>0</v>
      </c>
      <c r="L64" s="55">
        <f t="shared" si="4"/>
        <v>0</v>
      </c>
      <c r="M64" s="67">
        <f>IF(A64="",0,(IF(ISNUMBER(FEB_26!G64),FEB_26!G64,0)+IF(ISNUMBER(MAR_26!G64),MAR_26!G64,0)+IF(ISNUMBER(APR_26!G64),APR_26!G64,0))/3)</f>
        <v>0</v>
      </c>
      <c r="N64" s="67">
        <f t="shared" si="5"/>
        <v>0</v>
      </c>
      <c r="O64" s="67">
        <f t="shared" si="6"/>
        <v>0</v>
      </c>
      <c r="P64" s="67">
        <f t="shared" si="7"/>
        <v>0</v>
      </c>
      <c r="Q64" s="68" t="str">
        <f t="shared" si="8"/>
        <v/>
      </c>
      <c r="R64" s="69" t="str">
        <f t="shared" si="9"/>
        <v>STOCKOUT</v>
      </c>
      <c r="S64" s="69" t="str">
        <f t="shared" si="10"/>
        <v>N/A</v>
      </c>
      <c r="T64" s="60"/>
    </row>
    <row r="65" spans="1:20" ht="16.5" customHeight="1" x14ac:dyDescent="0.35">
      <c r="A65" s="71" t="str">
        <f>IF(JAN_26!A65="","",JAN_26!A65)</f>
        <v>cinclamox tabs</v>
      </c>
      <c r="B65" s="71" t="str">
        <f>IF(JAN_26!B65="","",JAN_26!B65)</f>
        <v>tablet</v>
      </c>
      <c r="C65" s="53">
        <f>IF(JAN_26!C65="","",JAN_26!C65)</f>
        <v>340</v>
      </c>
      <c r="D65" s="53">
        <f>IF(MAR_26!A65="","",MAR_26!F65)</f>
        <v>0</v>
      </c>
      <c r="E65" s="61"/>
      <c r="F65" s="53">
        <f t="shared" si="0"/>
        <v>0</v>
      </c>
      <c r="G65" s="61"/>
      <c r="H65" s="61"/>
      <c r="I65" s="53">
        <f t="shared" si="1"/>
        <v>0</v>
      </c>
      <c r="J65" s="53" t="str">
        <f t="shared" si="2"/>
        <v/>
      </c>
      <c r="K65" s="53">
        <f t="shared" si="3"/>
        <v>0</v>
      </c>
      <c r="L65" s="53">
        <f t="shared" si="4"/>
        <v>0</v>
      </c>
      <c r="M65" s="64">
        <f>IF(A65="",0,(IF(ISNUMBER(FEB_26!G65),FEB_26!G65,0)+IF(ISNUMBER(MAR_26!G65),MAR_26!G65,0)+IF(ISNUMBER(APR_26!G65),APR_26!G65,0))/3)</f>
        <v>0</v>
      </c>
      <c r="N65" s="64">
        <f t="shared" si="5"/>
        <v>0</v>
      </c>
      <c r="O65" s="64">
        <f t="shared" si="6"/>
        <v>0</v>
      </c>
      <c r="P65" s="64">
        <f t="shared" si="7"/>
        <v>0</v>
      </c>
      <c r="Q65" s="65" t="str">
        <f t="shared" si="8"/>
        <v/>
      </c>
      <c r="R65" s="66" t="str">
        <f t="shared" si="9"/>
        <v>STOCKOUT</v>
      </c>
      <c r="S65" s="66" t="str">
        <f t="shared" si="10"/>
        <v>N/A</v>
      </c>
      <c r="T65" s="60"/>
    </row>
    <row r="66" spans="1:20" ht="16.5" customHeight="1" x14ac:dyDescent="0.35">
      <c r="A66" s="72" t="str">
        <f>IF(JAN_26!A66="","",JAN_26!A66)</f>
        <v>Ciprofloxacine (500 mg)</v>
      </c>
      <c r="B66" s="72" t="str">
        <f>IF(JAN_26!B66="","",JAN_26!B66)</f>
        <v>tablet</v>
      </c>
      <c r="C66" s="55">
        <f>IF(JAN_26!C66="","",JAN_26!C66)</f>
        <v>80</v>
      </c>
      <c r="D66" s="55">
        <f>IF(MAR_26!A66="","",MAR_26!F66)</f>
        <v>480</v>
      </c>
      <c r="E66" s="61"/>
      <c r="F66" s="55">
        <f t="shared" si="0"/>
        <v>480</v>
      </c>
      <c r="G66" s="61"/>
      <c r="H66" s="61"/>
      <c r="I66" s="55">
        <f t="shared" si="1"/>
        <v>0</v>
      </c>
      <c r="J66" s="55" t="str">
        <f t="shared" si="2"/>
        <v/>
      </c>
      <c r="K66" s="55">
        <f t="shared" si="3"/>
        <v>0</v>
      </c>
      <c r="L66" s="55">
        <f t="shared" si="4"/>
        <v>38400</v>
      </c>
      <c r="M66" s="67">
        <f>IF(A66="",0,(IF(ISNUMBER(FEB_26!G66),FEB_26!G66,0)+IF(ISNUMBER(MAR_26!G66),MAR_26!G66,0)+IF(ISNUMBER(APR_26!G66),APR_26!G66,0))/3)</f>
        <v>0</v>
      </c>
      <c r="N66" s="67">
        <f t="shared" si="5"/>
        <v>0</v>
      </c>
      <c r="O66" s="67">
        <f t="shared" si="6"/>
        <v>0</v>
      </c>
      <c r="P66" s="67">
        <f t="shared" si="7"/>
        <v>0</v>
      </c>
      <c r="Q66" s="68" t="str">
        <f t="shared" si="8"/>
        <v/>
      </c>
      <c r="R66" s="69" t="str">
        <f t="shared" si="9"/>
        <v>OVERSTOCK</v>
      </c>
      <c r="S66" s="69" t="str">
        <f t="shared" si="10"/>
        <v>N/A</v>
      </c>
      <c r="T66" s="60"/>
    </row>
    <row r="67" spans="1:20" ht="16.5" customHeight="1" x14ac:dyDescent="0.35">
      <c r="A67" s="71" t="str">
        <f>IF(JAN_26!A67="","",JAN_26!A67)</f>
        <v>Clacium gluconate inj</v>
      </c>
      <c r="B67" s="71" t="str">
        <f>IF(JAN_26!B67="","",JAN_26!B67)</f>
        <v>amp</v>
      </c>
      <c r="C67" s="53">
        <f>IF(JAN_26!C67="","",JAN_26!C67)</f>
        <v>100</v>
      </c>
      <c r="D67" s="53">
        <f>IF(MAR_26!A67="","",MAR_26!F67)</f>
        <v>100</v>
      </c>
      <c r="E67" s="61"/>
      <c r="F67" s="53">
        <f t="shared" ref="F67:F130" si="11">IF(A67="","",D67+IF(ISNUMBER(E67),E67,0)-IF(ISNUMBER(G67),G67,0))</f>
        <v>100</v>
      </c>
      <c r="G67" s="61"/>
      <c r="H67" s="61"/>
      <c r="I67" s="53">
        <f t="shared" ref="I67:I130" si="12">IF(AND(ISNUMBER(G67),ISNUMBER(C67)),G67*C67,0)</f>
        <v>0</v>
      </c>
      <c r="J67" s="53" t="str">
        <f t="shared" ref="J67:J130" si="13">IF(AND(ISNUMBER(G67),ISNUMBER(H67)),H67-I67,"")</f>
        <v/>
      </c>
      <c r="K67" s="53">
        <f t="shared" ref="K67:K130" si="14">IF(OR(A67="",M67=0),0,MAX(O67-F67,0))</f>
        <v>0</v>
      </c>
      <c r="L67" s="53">
        <f t="shared" ref="L67:L130" si="15">IF(AND(ISNUMBER(C67),ISNUMBER(F67)),F67*C67,0)</f>
        <v>10000</v>
      </c>
      <c r="M67" s="64">
        <f>IF(A67="",0,(IF(ISNUMBER(FEB_26!G67),FEB_26!G67,0)+IF(ISNUMBER(MAR_26!G67),MAR_26!G67,0)+IF(ISNUMBER(APR_26!G67),APR_26!G67,0))/3)</f>
        <v>0</v>
      </c>
      <c r="N67" s="64">
        <f t="shared" ref="N67:N130" si="16">IF(M67=0,0,M67*Lead_Time_Months)</f>
        <v>0</v>
      </c>
      <c r="O67" s="64">
        <f t="shared" ref="O67:O130" si="17">IF(M67=0,0,M67*Max_Stock_Months)</f>
        <v>0</v>
      </c>
      <c r="P67" s="64">
        <f t="shared" ref="P67:P130" si="18">IF(M67=0,0,M67*Security_Stock_Months)</f>
        <v>0</v>
      </c>
      <c r="Q67" s="65" t="str">
        <f t="shared" ref="Q67:Q130" si="19">IF(OR(A67="",M67=0,F67&lt;=0),"",ROUND(F67/M67,1))</f>
        <v/>
      </c>
      <c r="R67" s="66" t="str">
        <f t="shared" ref="R67:R130" si="20">IF(A67="","",IF(F67&lt;=0,"STOCKOUT",IF(F67&lt;=P67,"LOW STOCK",IF(F67&gt;O67,"OVERSTOCK","ADEQUATE"))))</f>
        <v>OVERSTOCK</v>
      </c>
      <c r="S67" s="66" t="str">
        <f t="shared" ref="S67:S130" si="21">IF(AND(ISNUMBER(G67),ISNUMBER(H67)),IF(J67&gt;=0,"BALANCED","DEFICIT"),"N/A")</f>
        <v>N/A</v>
      </c>
      <c r="T67" s="60"/>
    </row>
    <row r="68" spans="1:20" ht="16.5" customHeight="1" x14ac:dyDescent="0.35">
      <c r="A68" s="72" t="str">
        <f>IF(JAN_26!A68="","",JAN_26!A68)</f>
        <v>Clarinex  adult</v>
      </c>
      <c r="B68" s="72" t="str">
        <f>IF(JAN_26!B68="","",JAN_26!B68)</f>
        <v>bottle</v>
      </c>
      <c r="C68" s="55">
        <f>IF(JAN_26!C68="","",JAN_26!C68)</f>
        <v>1500</v>
      </c>
      <c r="D68" s="55">
        <f>IF(MAR_26!A68="","",MAR_26!F68)</f>
        <v>0</v>
      </c>
      <c r="E68" s="61"/>
      <c r="F68" s="55">
        <f t="shared" si="11"/>
        <v>0</v>
      </c>
      <c r="G68" s="61"/>
      <c r="H68" s="61"/>
      <c r="I68" s="55">
        <f t="shared" si="12"/>
        <v>0</v>
      </c>
      <c r="J68" s="55" t="str">
        <f t="shared" si="13"/>
        <v/>
      </c>
      <c r="K68" s="55">
        <f t="shared" si="14"/>
        <v>0</v>
      </c>
      <c r="L68" s="55">
        <f t="shared" si="15"/>
        <v>0</v>
      </c>
      <c r="M68" s="67">
        <f>IF(A68="",0,(IF(ISNUMBER(FEB_26!G68),FEB_26!G68,0)+IF(ISNUMBER(MAR_26!G68),MAR_26!G68,0)+IF(ISNUMBER(APR_26!G68),APR_26!G68,0))/3)</f>
        <v>0</v>
      </c>
      <c r="N68" s="67">
        <f t="shared" si="16"/>
        <v>0</v>
      </c>
      <c r="O68" s="67">
        <f t="shared" si="17"/>
        <v>0</v>
      </c>
      <c r="P68" s="67">
        <f t="shared" si="18"/>
        <v>0</v>
      </c>
      <c r="Q68" s="68" t="str">
        <f t="shared" si="19"/>
        <v/>
      </c>
      <c r="R68" s="69" t="str">
        <f t="shared" si="20"/>
        <v>STOCKOUT</v>
      </c>
      <c r="S68" s="69" t="str">
        <f t="shared" si="21"/>
        <v>N/A</v>
      </c>
      <c r="T68" s="60"/>
    </row>
    <row r="69" spans="1:20" ht="16.5" customHeight="1" x14ac:dyDescent="0.35">
      <c r="A69" s="71" t="str">
        <f>IF(JAN_26!A69="","",JAN_26!A69)</f>
        <v>Clarinex  infant</v>
      </c>
      <c r="B69" s="71" t="str">
        <f>IF(JAN_26!B69="","",JAN_26!B69)</f>
        <v>bottle</v>
      </c>
      <c r="C69" s="53">
        <f>IF(JAN_26!C69="","",JAN_26!C69)</f>
        <v>1000</v>
      </c>
      <c r="D69" s="53">
        <f>IF(MAR_26!A69="","",MAR_26!F69)</f>
        <v>0</v>
      </c>
      <c r="E69" s="61"/>
      <c r="F69" s="53">
        <f t="shared" si="11"/>
        <v>0</v>
      </c>
      <c r="G69" s="61"/>
      <c r="H69" s="61"/>
      <c r="I69" s="53">
        <f t="shared" si="12"/>
        <v>0</v>
      </c>
      <c r="J69" s="53" t="str">
        <f t="shared" si="13"/>
        <v/>
      </c>
      <c r="K69" s="53">
        <f t="shared" si="14"/>
        <v>0</v>
      </c>
      <c r="L69" s="53">
        <f t="shared" si="15"/>
        <v>0</v>
      </c>
      <c r="M69" s="64">
        <f>IF(A69="",0,(IF(ISNUMBER(FEB_26!G69),FEB_26!G69,0)+IF(ISNUMBER(MAR_26!G69),MAR_26!G69,0)+IF(ISNUMBER(APR_26!G69),APR_26!G69,0))/3)</f>
        <v>0</v>
      </c>
      <c r="N69" s="64">
        <f t="shared" si="16"/>
        <v>0</v>
      </c>
      <c r="O69" s="64">
        <f t="shared" si="17"/>
        <v>0</v>
      </c>
      <c r="P69" s="64">
        <f t="shared" si="18"/>
        <v>0</v>
      </c>
      <c r="Q69" s="65" t="str">
        <f t="shared" si="19"/>
        <v/>
      </c>
      <c r="R69" s="66" t="str">
        <f t="shared" si="20"/>
        <v>STOCKOUT</v>
      </c>
      <c r="S69" s="66" t="str">
        <f t="shared" si="21"/>
        <v>N/A</v>
      </c>
      <c r="T69" s="60"/>
    </row>
    <row r="70" spans="1:20" ht="16.5" customHeight="1" x14ac:dyDescent="0.35">
      <c r="A70" s="72" t="str">
        <f>IF(JAN_26!A70="","",JAN_26!A70)</f>
        <v>CLAVICIN</v>
      </c>
      <c r="B70" s="72" t="str">
        <f>IF(JAN_26!B70="","",JAN_26!B70)</f>
        <v>infusion</v>
      </c>
      <c r="C70" s="55">
        <f>IF(JAN_26!C70="","",JAN_26!C70)</f>
        <v>1000</v>
      </c>
      <c r="D70" s="55">
        <f>IF(MAR_26!A70="","",MAR_26!F70)</f>
        <v>0</v>
      </c>
      <c r="E70" s="61"/>
      <c r="F70" s="55">
        <f t="shared" si="11"/>
        <v>0</v>
      </c>
      <c r="G70" s="61"/>
      <c r="H70" s="61"/>
      <c r="I70" s="55">
        <f t="shared" si="12"/>
        <v>0</v>
      </c>
      <c r="J70" s="55" t="str">
        <f t="shared" si="13"/>
        <v/>
      </c>
      <c r="K70" s="55">
        <f t="shared" si="14"/>
        <v>0</v>
      </c>
      <c r="L70" s="55">
        <f t="shared" si="15"/>
        <v>0</v>
      </c>
      <c r="M70" s="67">
        <f>IF(A70="",0,(IF(ISNUMBER(FEB_26!G70),FEB_26!G70,0)+IF(ISNUMBER(MAR_26!G70),MAR_26!G70,0)+IF(ISNUMBER(APR_26!G70),APR_26!G70,0))/3)</f>
        <v>0</v>
      </c>
      <c r="N70" s="67">
        <f t="shared" si="16"/>
        <v>0</v>
      </c>
      <c r="O70" s="67">
        <f t="shared" si="17"/>
        <v>0</v>
      </c>
      <c r="P70" s="67">
        <f t="shared" si="18"/>
        <v>0</v>
      </c>
      <c r="Q70" s="68" t="str">
        <f t="shared" si="19"/>
        <v/>
      </c>
      <c r="R70" s="69" t="str">
        <f t="shared" si="20"/>
        <v>STOCKOUT</v>
      </c>
      <c r="S70" s="69" t="str">
        <f t="shared" si="21"/>
        <v>N/A</v>
      </c>
      <c r="T70" s="60"/>
    </row>
    <row r="71" spans="1:20" ht="16.5" customHeight="1" x14ac:dyDescent="0.35">
      <c r="A71" s="71" t="str">
        <f>IF(JAN_26!A71="","",JAN_26!A71)</f>
        <v>Clindamycin</v>
      </c>
      <c r="B71" s="71" t="str">
        <f>IF(JAN_26!B71="","",JAN_26!B71)</f>
        <v>tab</v>
      </c>
      <c r="C71" s="53">
        <f>IF(JAN_26!C71="","",JAN_26!C71)</f>
        <v>25</v>
      </c>
      <c r="D71" s="53">
        <f>IF(MAR_26!A71="","",MAR_26!F71)</f>
        <v>0</v>
      </c>
      <c r="E71" s="61"/>
      <c r="F71" s="53">
        <f t="shared" si="11"/>
        <v>0</v>
      </c>
      <c r="G71" s="61"/>
      <c r="H71" s="61"/>
      <c r="I71" s="53">
        <f t="shared" si="12"/>
        <v>0</v>
      </c>
      <c r="J71" s="53" t="str">
        <f t="shared" si="13"/>
        <v/>
      </c>
      <c r="K71" s="53">
        <f t="shared" si="14"/>
        <v>0</v>
      </c>
      <c r="L71" s="53">
        <f t="shared" si="15"/>
        <v>0</v>
      </c>
      <c r="M71" s="64">
        <f>IF(A71="",0,(IF(ISNUMBER(FEB_26!G71),FEB_26!G71,0)+IF(ISNUMBER(MAR_26!G71),MAR_26!G71,0)+IF(ISNUMBER(APR_26!G71),APR_26!G71,0))/3)</f>
        <v>0</v>
      </c>
      <c r="N71" s="64">
        <f t="shared" si="16"/>
        <v>0</v>
      </c>
      <c r="O71" s="64">
        <f t="shared" si="17"/>
        <v>0</v>
      </c>
      <c r="P71" s="64">
        <f t="shared" si="18"/>
        <v>0</v>
      </c>
      <c r="Q71" s="65" t="str">
        <f t="shared" si="19"/>
        <v/>
      </c>
      <c r="R71" s="66" t="str">
        <f t="shared" si="20"/>
        <v>STOCKOUT</v>
      </c>
      <c r="S71" s="66" t="str">
        <f t="shared" si="21"/>
        <v>N/A</v>
      </c>
      <c r="T71" s="60"/>
    </row>
    <row r="72" spans="1:20" ht="16.5" customHeight="1" x14ac:dyDescent="0.35">
      <c r="A72" s="72" t="str">
        <f>IF(JAN_26!A72="","",JAN_26!A72)</f>
        <v>Cloxacillin 250mg</v>
      </c>
      <c r="B72" s="72" t="str">
        <f>IF(JAN_26!B72="","",JAN_26!B72)</f>
        <v>tablet</v>
      </c>
      <c r="C72" s="55">
        <f>IF(JAN_26!C72="","",JAN_26!C72)</f>
        <v>40</v>
      </c>
      <c r="D72" s="55">
        <f>IF(MAR_26!A72="","",MAR_26!F72)</f>
        <v>0</v>
      </c>
      <c r="E72" s="61"/>
      <c r="F72" s="55">
        <f t="shared" si="11"/>
        <v>0</v>
      </c>
      <c r="G72" s="61"/>
      <c r="H72" s="61"/>
      <c r="I72" s="55">
        <f t="shared" si="12"/>
        <v>0</v>
      </c>
      <c r="J72" s="55" t="str">
        <f t="shared" si="13"/>
        <v/>
      </c>
      <c r="K72" s="55">
        <f t="shared" si="14"/>
        <v>0</v>
      </c>
      <c r="L72" s="55">
        <f t="shared" si="15"/>
        <v>0</v>
      </c>
      <c r="M72" s="67">
        <f>IF(A72="",0,(IF(ISNUMBER(FEB_26!G72),FEB_26!G72,0)+IF(ISNUMBER(MAR_26!G72),MAR_26!G72,0)+IF(ISNUMBER(APR_26!G72),APR_26!G72,0))/3)</f>
        <v>0</v>
      </c>
      <c r="N72" s="67">
        <f t="shared" si="16"/>
        <v>0</v>
      </c>
      <c r="O72" s="67">
        <f t="shared" si="17"/>
        <v>0</v>
      </c>
      <c r="P72" s="67">
        <f t="shared" si="18"/>
        <v>0</v>
      </c>
      <c r="Q72" s="68" t="str">
        <f t="shared" si="19"/>
        <v/>
      </c>
      <c r="R72" s="69" t="str">
        <f t="shared" si="20"/>
        <v>STOCKOUT</v>
      </c>
      <c r="S72" s="69" t="str">
        <f t="shared" si="21"/>
        <v>N/A</v>
      </c>
      <c r="T72" s="60"/>
    </row>
    <row r="73" spans="1:20" ht="16.5" customHeight="1" x14ac:dyDescent="0.35">
      <c r="A73" s="71" t="str">
        <f>IF(JAN_26!A73="","",JAN_26!A73)</f>
        <v>Cloxacillin 500mg</v>
      </c>
      <c r="B73" s="71" t="str">
        <f>IF(JAN_26!B73="","",JAN_26!B73)</f>
        <v>tablet</v>
      </c>
      <c r="C73" s="53">
        <f>IF(JAN_26!C73="","",JAN_26!C73)</f>
        <v>80</v>
      </c>
      <c r="D73" s="53">
        <f>IF(MAR_26!A73="","",MAR_26!F73)</f>
        <v>460</v>
      </c>
      <c r="E73" s="61"/>
      <c r="F73" s="53">
        <f t="shared" si="11"/>
        <v>460</v>
      </c>
      <c r="G73" s="61"/>
      <c r="H73" s="61"/>
      <c r="I73" s="53">
        <f t="shared" si="12"/>
        <v>0</v>
      </c>
      <c r="J73" s="53" t="str">
        <f t="shared" si="13"/>
        <v/>
      </c>
      <c r="K73" s="53">
        <f t="shared" si="14"/>
        <v>0</v>
      </c>
      <c r="L73" s="53">
        <f t="shared" si="15"/>
        <v>36800</v>
      </c>
      <c r="M73" s="64">
        <f>IF(A73="",0,(IF(ISNUMBER(FEB_26!G73),FEB_26!G73,0)+IF(ISNUMBER(MAR_26!G73),MAR_26!G73,0)+IF(ISNUMBER(APR_26!G73),APR_26!G73,0))/3)</f>
        <v>0</v>
      </c>
      <c r="N73" s="64">
        <f t="shared" si="16"/>
        <v>0</v>
      </c>
      <c r="O73" s="64">
        <f t="shared" si="17"/>
        <v>0</v>
      </c>
      <c r="P73" s="64">
        <f t="shared" si="18"/>
        <v>0</v>
      </c>
      <c r="Q73" s="65" t="str">
        <f t="shared" si="19"/>
        <v/>
      </c>
      <c r="R73" s="66" t="str">
        <f t="shared" si="20"/>
        <v>OVERSTOCK</v>
      </c>
      <c r="S73" s="66" t="str">
        <f t="shared" si="21"/>
        <v>N/A</v>
      </c>
      <c r="T73" s="60"/>
    </row>
    <row r="74" spans="1:20" ht="16.5" customHeight="1" x14ac:dyDescent="0.35">
      <c r="A74" s="72" t="str">
        <f>IF(JAN_26!A74="","",JAN_26!A74)</f>
        <v>Cloxacillin 500mg inj</v>
      </c>
      <c r="B74" s="72" t="str">
        <f>IF(JAN_26!B74="","",JAN_26!B74)</f>
        <v>inj</v>
      </c>
      <c r="C74" s="55">
        <f>IF(JAN_26!C74="","",JAN_26!C74)</f>
        <v>500</v>
      </c>
      <c r="D74" s="55">
        <f>IF(MAR_26!A74="","",MAR_26!F74)</f>
        <v>55</v>
      </c>
      <c r="E74" s="61"/>
      <c r="F74" s="55">
        <f t="shared" si="11"/>
        <v>55</v>
      </c>
      <c r="G74" s="61"/>
      <c r="H74" s="61"/>
      <c r="I74" s="55">
        <f t="shared" si="12"/>
        <v>0</v>
      </c>
      <c r="J74" s="55" t="str">
        <f t="shared" si="13"/>
        <v/>
      </c>
      <c r="K74" s="55">
        <f t="shared" si="14"/>
        <v>0</v>
      </c>
      <c r="L74" s="55">
        <f t="shared" si="15"/>
        <v>27500</v>
      </c>
      <c r="M74" s="67">
        <f>IF(A74="",0,(IF(ISNUMBER(FEB_26!G74),FEB_26!G74,0)+IF(ISNUMBER(MAR_26!G74),MAR_26!G74,0)+IF(ISNUMBER(APR_26!G74),APR_26!G74,0))/3)</f>
        <v>0</v>
      </c>
      <c r="N74" s="67">
        <f t="shared" si="16"/>
        <v>0</v>
      </c>
      <c r="O74" s="67">
        <f t="shared" si="17"/>
        <v>0</v>
      </c>
      <c r="P74" s="67">
        <f t="shared" si="18"/>
        <v>0</v>
      </c>
      <c r="Q74" s="68" t="str">
        <f t="shared" si="19"/>
        <v/>
      </c>
      <c r="R74" s="69" t="str">
        <f t="shared" si="20"/>
        <v>OVERSTOCK</v>
      </c>
      <c r="S74" s="69" t="str">
        <f t="shared" si="21"/>
        <v>N/A</v>
      </c>
      <c r="T74" s="60"/>
    </row>
    <row r="75" spans="1:20" ht="16.5" customHeight="1" x14ac:dyDescent="0.35">
      <c r="A75" s="71" t="str">
        <f>IF(JAN_26!A75="","",JAN_26!A75)</f>
        <v>Co-trimaxole</v>
      </c>
      <c r="B75" s="71" t="str">
        <f>IF(JAN_26!B75="","",JAN_26!B75)</f>
        <v>tablet</v>
      </c>
      <c r="C75" s="53">
        <f>IF(JAN_26!C75="","",JAN_26!C75)</f>
        <v>15</v>
      </c>
      <c r="D75" s="53">
        <f>IF(MAR_26!A75="","",MAR_26!F75)</f>
        <v>660</v>
      </c>
      <c r="E75" s="61"/>
      <c r="F75" s="53">
        <f t="shared" si="11"/>
        <v>660</v>
      </c>
      <c r="G75" s="61"/>
      <c r="H75" s="61"/>
      <c r="I75" s="53">
        <f t="shared" si="12"/>
        <v>0</v>
      </c>
      <c r="J75" s="53" t="str">
        <f t="shared" si="13"/>
        <v/>
      </c>
      <c r="K75" s="53">
        <f t="shared" si="14"/>
        <v>0</v>
      </c>
      <c r="L75" s="53">
        <f t="shared" si="15"/>
        <v>9900</v>
      </c>
      <c r="M75" s="64">
        <f>IF(A75="",0,(IF(ISNUMBER(FEB_26!G75),FEB_26!G75,0)+IF(ISNUMBER(MAR_26!G75),MAR_26!G75,0)+IF(ISNUMBER(APR_26!G75),APR_26!G75,0))/3)</f>
        <v>0</v>
      </c>
      <c r="N75" s="64">
        <f t="shared" si="16"/>
        <v>0</v>
      </c>
      <c r="O75" s="64">
        <f t="shared" si="17"/>
        <v>0</v>
      </c>
      <c r="P75" s="64">
        <f t="shared" si="18"/>
        <v>0</v>
      </c>
      <c r="Q75" s="65" t="str">
        <f t="shared" si="19"/>
        <v/>
      </c>
      <c r="R75" s="66" t="str">
        <f t="shared" si="20"/>
        <v>OVERSTOCK</v>
      </c>
      <c r="S75" s="66" t="str">
        <f t="shared" si="21"/>
        <v>N/A</v>
      </c>
      <c r="T75" s="60"/>
    </row>
    <row r="76" spans="1:20" ht="16.5" customHeight="1" x14ac:dyDescent="0.35">
      <c r="A76" s="72" t="str">
        <f>IF(JAN_26!A76="","",JAN_26!A76)</f>
        <v>cofflin</v>
      </c>
      <c r="B76" s="72" t="str">
        <f>IF(JAN_26!B76="","",JAN_26!B76)</f>
        <v>item</v>
      </c>
      <c r="C76" s="55">
        <f>IF(JAN_26!C76="","",JAN_26!C76)</f>
        <v>1500</v>
      </c>
      <c r="D76" s="55">
        <f>IF(MAR_26!A76="","",MAR_26!F76)</f>
        <v>0</v>
      </c>
      <c r="E76" s="61"/>
      <c r="F76" s="55">
        <f t="shared" si="11"/>
        <v>0</v>
      </c>
      <c r="G76" s="61"/>
      <c r="H76" s="61"/>
      <c r="I76" s="55">
        <f t="shared" si="12"/>
        <v>0</v>
      </c>
      <c r="J76" s="55" t="str">
        <f t="shared" si="13"/>
        <v/>
      </c>
      <c r="K76" s="55">
        <f t="shared" si="14"/>
        <v>0</v>
      </c>
      <c r="L76" s="55">
        <f t="shared" si="15"/>
        <v>0</v>
      </c>
      <c r="M76" s="67">
        <f>IF(A76="",0,(IF(ISNUMBER(FEB_26!G76),FEB_26!G76,0)+IF(ISNUMBER(MAR_26!G76),MAR_26!G76,0)+IF(ISNUMBER(APR_26!G76),APR_26!G76,0))/3)</f>
        <v>0</v>
      </c>
      <c r="N76" s="67">
        <f t="shared" si="16"/>
        <v>0</v>
      </c>
      <c r="O76" s="67">
        <f t="shared" si="17"/>
        <v>0</v>
      </c>
      <c r="P76" s="67">
        <f t="shared" si="18"/>
        <v>0</v>
      </c>
      <c r="Q76" s="68" t="str">
        <f t="shared" si="19"/>
        <v/>
      </c>
      <c r="R76" s="69" t="str">
        <f t="shared" si="20"/>
        <v>STOCKOUT</v>
      </c>
      <c r="S76" s="69" t="str">
        <f t="shared" si="21"/>
        <v>N/A</v>
      </c>
      <c r="T76" s="60"/>
    </row>
    <row r="77" spans="1:20" ht="16.5" customHeight="1" x14ac:dyDescent="0.35">
      <c r="A77" s="71" t="str">
        <f>IF(JAN_26!A77="","",JAN_26!A77)</f>
        <v>cold cap</v>
      </c>
      <c r="B77" s="71" t="str">
        <f>IF(JAN_26!B77="","",JAN_26!B77)</f>
        <v>syrup</v>
      </c>
      <c r="C77" s="53">
        <f>IF(JAN_26!C77="","",JAN_26!C77)</f>
        <v>25</v>
      </c>
      <c r="D77" s="53">
        <f>IF(MAR_26!A77="","",MAR_26!F77)</f>
        <v>0</v>
      </c>
      <c r="E77" s="61"/>
      <c r="F77" s="53">
        <f t="shared" si="11"/>
        <v>0</v>
      </c>
      <c r="G77" s="61"/>
      <c r="H77" s="61"/>
      <c r="I77" s="53">
        <f t="shared" si="12"/>
        <v>0</v>
      </c>
      <c r="J77" s="53" t="str">
        <f t="shared" si="13"/>
        <v/>
      </c>
      <c r="K77" s="53">
        <f t="shared" si="14"/>
        <v>0</v>
      </c>
      <c r="L77" s="53">
        <f t="shared" si="15"/>
        <v>0</v>
      </c>
      <c r="M77" s="64">
        <f>IF(A77="",0,(IF(ISNUMBER(FEB_26!G77),FEB_26!G77,0)+IF(ISNUMBER(MAR_26!G77),MAR_26!G77,0)+IF(ISNUMBER(APR_26!G77),APR_26!G77,0))/3)</f>
        <v>0</v>
      </c>
      <c r="N77" s="64">
        <f t="shared" si="16"/>
        <v>0</v>
      </c>
      <c r="O77" s="64">
        <f t="shared" si="17"/>
        <v>0</v>
      </c>
      <c r="P77" s="64">
        <f t="shared" si="18"/>
        <v>0</v>
      </c>
      <c r="Q77" s="65" t="str">
        <f t="shared" si="19"/>
        <v/>
      </c>
      <c r="R77" s="66" t="str">
        <f t="shared" si="20"/>
        <v>STOCKOUT</v>
      </c>
      <c r="S77" s="66" t="str">
        <f t="shared" si="21"/>
        <v>N/A</v>
      </c>
      <c r="T77" s="60"/>
    </row>
    <row r="78" spans="1:20" ht="16.5" customHeight="1" x14ac:dyDescent="0.35">
      <c r="A78" s="72" t="str">
        <f>IF(JAN_26!A78="","",JAN_26!A78)</f>
        <v>combiart 20/120 - 12</v>
      </c>
      <c r="B78" s="72" t="str">
        <f>IF(JAN_26!B78="","",JAN_26!B78)</f>
        <v>tablet</v>
      </c>
      <c r="C78" s="55">
        <f>IF(JAN_26!C78="","",JAN_26!C78)</f>
        <v>80</v>
      </c>
      <c r="D78" s="55">
        <f>IF(MAR_26!A78="","",MAR_26!F78)</f>
        <v>157</v>
      </c>
      <c r="E78" s="61"/>
      <c r="F78" s="55">
        <f t="shared" si="11"/>
        <v>157</v>
      </c>
      <c r="G78" s="61"/>
      <c r="H78" s="61"/>
      <c r="I78" s="55">
        <f t="shared" si="12"/>
        <v>0</v>
      </c>
      <c r="J78" s="55" t="str">
        <f t="shared" si="13"/>
        <v/>
      </c>
      <c r="K78" s="55">
        <f t="shared" si="14"/>
        <v>0</v>
      </c>
      <c r="L78" s="55">
        <f t="shared" si="15"/>
        <v>12560</v>
      </c>
      <c r="M78" s="67">
        <f>IF(A78="",0,(IF(ISNUMBER(FEB_26!G78),FEB_26!G78,0)+IF(ISNUMBER(MAR_26!G78),MAR_26!G78,0)+IF(ISNUMBER(APR_26!G78),APR_26!G78,0))/3)</f>
        <v>0</v>
      </c>
      <c r="N78" s="67">
        <f t="shared" si="16"/>
        <v>0</v>
      </c>
      <c r="O78" s="67">
        <f t="shared" si="17"/>
        <v>0</v>
      </c>
      <c r="P78" s="67">
        <f t="shared" si="18"/>
        <v>0</v>
      </c>
      <c r="Q78" s="68" t="str">
        <f t="shared" si="19"/>
        <v/>
      </c>
      <c r="R78" s="69" t="str">
        <f t="shared" si="20"/>
        <v>OVERSTOCK</v>
      </c>
      <c r="S78" s="69" t="str">
        <f t="shared" si="21"/>
        <v>N/A</v>
      </c>
      <c r="T78" s="60"/>
    </row>
    <row r="79" spans="1:20" ht="16.5" customHeight="1" x14ac:dyDescent="0.35">
      <c r="A79" s="71" t="str">
        <f>IF(JAN_26!A79="","",JAN_26!A79)</f>
        <v>combiart 20/120 - 18</v>
      </c>
      <c r="B79" s="71" t="str">
        <f>IF(JAN_26!B79="","",JAN_26!B79)</f>
        <v>tablet</v>
      </c>
      <c r="C79" s="53">
        <f>IF(JAN_26!C79="","",JAN_26!C79)</f>
        <v>55</v>
      </c>
      <c r="D79" s="53">
        <f>IF(MAR_26!A79="","",MAR_26!F79)</f>
        <v>179</v>
      </c>
      <c r="E79" s="61"/>
      <c r="F79" s="53">
        <f t="shared" si="11"/>
        <v>179</v>
      </c>
      <c r="G79" s="61"/>
      <c r="H79" s="61"/>
      <c r="I79" s="53">
        <f t="shared" si="12"/>
        <v>0</v>
      </c>
      <c r="J79" s="53" t="str">
        <f t="shared" si="13"/>
        <v/>
      </c>
      <c r="K79" s="53">
        <f t="shared" si="14"/>
        <v>0</v>
      </c>
      <c r="L79" s="53">
        <f t="shared" si="15"/>
        <v>9845</v>
      </c>
      <c r="M79" s="64">
        <f>IF(A79="",0,(IF(ISNUMBER(FEB_26!G79),FEB_26!G79,0)+IF(ISNUMBER(MAR_26!G79),MAR_26!G79,0)+IF(ISNUMBER(APR_26!G79),APR_26!G79,0))/3)</f>
        <v>0</v>
      </c>
      <c r="N79" s="64">
        <f t="shared" si="16"/>
        <v>0</v>
      </c>
      <c r="O79" s="64">
        <f t="shared" si="17"/>
        <v>0</v>
      </c>
      <c r="P79" s="64">
        <f t="shared" si="18"/>
        <v>0</v>
      </c>
      <c r="Q79" s="65" t="str">
        <f t="shared" si="19"/>
        <v/>
      </c>
      <c r="R79" s="66" t="str">
        <f t="shared" si="20"/>
        <v>OVERSTOCK</v>
      </c>
      <c r="S79" s="66" t="str">
        <f t="shared" si="21"/>
        <v>N/A</v>
      </c>
      <c r="T79" s="60"/>
    </row>
    <row r="80" spans="1:20" ht="16.5" customHeight="1" x14ac:dyDescent="0.35">
      <c r="A80" s="72" t="str">
        <f>IF(JAN_26!A80="","",JAN_26!A80)</f>
        <v>combiart 20/120 - 24</v>
      </c>
      <c r="B80" s="72" t="str">
        <f>IF(JAN_26!B80="","",JAN_26!B80)</f>
        <v>tablet</v>
      </c>
      <c r="C80" s="55">
        <f>IF(JAN_26!C80="","",JAN_26!C80)</f>
        <v>41</v>
      </c>
      <c r="D80" s="55">
        <f>IF(MAR_26!A80="","",MAR_26!F80)</f>
        <v>379</v>
      </c>
      <c r="E80" s="61"/>
      <c r="F80" s="55">
        <f t="shared" si="11"/>
        <v>379</v>
      </c>
      <c r="G80" s="61"/>
      <c r="H80" s="61"/>
      <c r="I80" s="55">
        <f t="shared" si="12"/>
        <v>0</v>
      </c>
      <c r="J80" s="55" t="str">
        <f t="shared" si="13"/>
        <v/>
      </c>
      <c r="K80" s="55">
        <f t="shared" si="14"/>
        <v>0</v>
      </c>
      <c r="L80" s="55">
        <f t="shared" si="15"/>
        <v>15539</v>
      </c>
      <c r="M80" s="67">
        <f>IF(A80="",0,(IF(ISNUMBER(FEB_26!G80),FEB_26!G80,0)+IF(ISNUMBER(MAR_26!G80),MAR_26!G80,0)+IF(ISNUMBER(APR_26!G80),APR_26!G80,0))/3)</f>
        <v>0</v>
      </c>
      <c r="N80" s="67">
        <f t="shared" si="16"/>
        <v>0</v>
      </c>
      <c r="O80" s="67">
        <f t="shared" si="17"/>
        <v>0</v>
      </c>
      <c r="P80" s="67">
        <f t="shared" si="18"/>
        <v>0</v>
      </c>
      <c r="Q80" s="68" t="str">
        <f t="shared" si="19"/>
        <v/>
      </c>
      <c r="R80" s="69" t="str">
        <f t="shared" si="20"/>
        <v>OVERSTOCK</v>
      </c>
      <c r="S80" s="69" t="str">
        <f t="shared" si="21"/>
        <v>N/A</v>
      </c>
      <c r="T80" s="60"/>
    </row>
    <row r="81" spans="1:20" ht="16.5" customHeight="1" x14ac:dyDescent="0.35">
      <c r="A81" s="71" t="str">
        <f>IF(JAN_26!A81="","",JAN_26!A81)</f>
        <v>combiart 20/120 - 6</v>
      </c>
      <c r="B81" s="71" t="str">
        <f>IF(JAN_26!B81="","",JAN_26!B81)</f>
        <v>tablet</v>
      </c>
      <c r="C81" s="53" t="str">
        <f>IF(JAN_26!C81="","",JAN_26!C81)</f>
        <v/>
      </c>
      <c r="D81" s="53">
        <f>IF(MAR_26!A81="","",MAR_26!F81)</f>
        <v>150</v>
      </c>
      <c r="E81" s="61"/>
      <c r="F81" s="53">
        <f t="shared" si="11"/>
        <v>150</v>
      </c>
      <c r="G81" s="61"/>
      <c r="H81" s="61"/>
      <c r="I81" s="53">
        <f t="shared" si="12"/>
        <v>0</v>
      </c>
      <c r="J81" s="53" t="str">
        <f t="shared" si="13"/>
        <v/>
      </c>
      <c r="K81" s="53">
        <f t="shared" si="14"/>
        <v>0</v>
      </c>
      <c r="L81" s="53">
        <f t="shared" si="15"/>
        <v>0</v>
      </c>
      <c r="M81" s="64">
        <f>IF(A81="",0,(IF(ISNUMBER(FEB_26!G81),FEB_26!G81,0)+IF(ISNUMBER(MAR_26!G81),MAR_26!G81,0)+IF(ISNUMBER(APR_26!G81),APR_26!G81,0))/3)</f>
        <v>0</v>
      </c>
      <c r="N81" s="64">
        <f t="shared" si="16"/>
        <v>0</v>
      </c>
      <c r="O81" s="64">
        <f t="shared" si="17"/>
        <v>0</v>
      </c>
      <c r="P81" s="64">
        <f t="shared" si="18"/>
        <v>0</v>
      </c>
      <c r="Q81" s="65" t="str">
        <f t="shared" si="19"/>
        <v/>
      </c>
      <c r="R81" s="66" t="str">
        <f t="shared" si="20"/>
        <v>OVERSTOCK</v>
      </c>
      <c r="S81" s="66" t="str">
        <f t="shared" si="21"/>
        <v>N/A</v>
      </c>
      <c r="T81" s="60"/>
    </row>
    <row r="82" spans="1:20" ht="16.5" customHeight="1" x14ac:dyDescent="0.35">
      <c r="A82" s="72" t="str">
        <f>IF(JAN_26!A82="","",JAN_26!A82)</f>
        <v>combiart 80/480</v>
      </c>
      <c r="B82" s="72" t="str">
        <f>IF(JAN_26!B82="","",JAN_26!B82)</f>
        <v>tablet</v>
      </c>
      <c r="C82" s="55">
        <f>IF(JAN_26!C82="","",JAN_26!C82)</f>
        <v>250</v>
      </c>
      <c r="D82" s="55">
        <f>IF(MAR_26!A82="","",MAR_26!F82)</f>
        <v>0</v>
      </c>
      <c r="E82" s="61"/>
      <c r="F82" s="55">
        <f t="shared" si="11"/>
        <v>0</v>
      </c>
      <c r="G82" s="61"/>
      <c r="H82" s="61"/>
      <c r="I82" s="55">
        <f t="shared" si="12"/>
        <v>0</v>
      </c>
      <c r="J82" s="55" t="str">
        <f t="shared" si="13"/>
        <v/>
      </c>
      <c r="K82" s="55">
        <f t="shared" si="14"/>
        <v>0</v>
      </c>
      <c r="L82" s="55">
        <f t="shared" si="15"/>
        <v>0</v>
      </c>
      <c r="M82" s="67">
        <f>IF(A82="",0,(IF(ISNUMBER(FEB_26!G82),FEB_26!G82,0)+IF(ISNUMBER(MAR_26!G82),MAR_26!G82,0)+IF(ISNUMBER(APR_26!G82),APR_26!G82,0))/3)</f>
        <v>0</v>
      </c>
      <c r="N82" s="67">
        <f t="shared" si="16"/>
        <v>0</v>
      </c>
      <c r="O82" s="67">
        <f t="shared" si="17"/>
        <v>0</v>
      </c>
      <c r="P82" s="67">
        <f t="shared" si="18"/>
        <v>0</v>
      </c>
      <c r="Q82" s="68" t="str">
        <f t="shared" si="19"/>
        <v/>
      </c>
      <c r="R82" s="69" t="str">
        <f t="shared" si="20"/>
        <v>STOCKOUT</v>
      </c>
      <c r="S82" s="69" t="str">
        <f t="shared" si="21"/>
        <v>N/A</v>
      </c>
      <c r="T82" s="60"/>
    </row>
    <row r="83" spans="1:20" ht="16.5" customHeight="1" x14ac:dyDescent="0.35">
      <c r="A83" s="71" t="str">
        <f>IF(JAN_26!A83="","",JAN_26!A83)</f>
        <v>Condom (male)</v>
      </c>
      <c r="B83" s="71" t="str">
        <f>IF(JAN_26!B83="","",JAN_26!B83)</f>
        <v/>
      </c>
      <c r="C83" s="53" t="str">
        <f>IF(JAN_26!C83="","",JAN_26!C83)</f>
        <v/>
      </c>
      <c r="D83" s="53">
        <f>IF(MAR_26!A83="","",MAR_26!F83)</f>
        <v>0</v>
      </c>
      <c r="E83" s="61"/>
      <c r="F83" s="53">
        <f t="shared" si="11"/>
        <v>0</v>
      </c>
      <c r="G83" s="61"/>
      <c r="H83" s="61"/>
      <c r="I83" s="53">
        <f t="shared" si="12"/>
        <v>0</v>
      </c>
      <c r="J83" s="53" t="str">
        <f t="shared" si="13"/>
        <v/>
      </c>
      <c r="K83" s="53">
        <f t="shared" si="14"/>
        <v>0</v>
      </c>
      <c r="L83" s="53">
        <f t="shared" si="15"/>
        <v>0</v>
      </c>
      <c r="M83" s="64">
        <f>IF(A83="",0,(IF(ISNUMBER(FEB_26!G83),FEB_26!G83,0)+IF(ISNUMBER(MAR_26!G83),MAR_26!G83,0)+IF(ISNUMBER(APR_26!G83),APR_26!G83,0))/3)</f>
        <v>0</v>
      </c>
      <c r="N83" s="64">
        <f t="shared" si="16"/>
        <v>0</v>
      </c>
      <c r="O83" s="64">
        <f t="shared" si="17"/>
        <v>0</v>
      </c>
      <c r="P83" s="64">
        <f t="shared" si="18"/>
        <v>0</v>
      </c>
      <c r="Q83" s="65" t="str">
        <f t="shared" si="19"/>
        <v/>
      </c>
      <c r="R83" s="66" t="str">
        <f t="shared" si="20"/>
        <v>STOCKOUT</v>
      </c>
      <c r="S83" s="66" t="str">
        <f t="shared" si="21"/>
        <v>N/A</v>
      </c>
      <c r="T83" s="60"/>
    </row>
    <row r="84" spans="1:20" ht="16.5" customHeight="1" x14ac:dyDescent="0.35">
      <c r="A84" s="72" t="str">
        <f>IF(JAN_26!A84="","",JAN_26!A84)</f>
        <v>cord clamp</v>
      </c>
      <c r="B84" s="72" t="str">
        <f>IF(JAN_26!B84="","",JAN_26!B84)</f>
        <v>item</v>
      </c>
      <c r="C84" s="55">
        <f>IF(JAN_26!C84="","",JAN_26!C84)</f>
        <v>300</v>
      </c>
      <c r="D84" s="55">
        <f>IF(MAR_26!A84="","",MAR_26!F84)</f>
        <v>0</v>
      </c>
      <c r="E84" s="61"/>
      <c r="F84" s="55">
        <f t="shared" si="11"/>
        <v>0</v>
      </c>
      <c r="G84" s="61"/>
      <c r="H84" s="61"/>
      <c r="I84" s="55">
        <f t="shared" si="12"/>
        <v>0</v>
      </c>
      <c r="J84" s="55" t="str">
        <f t="shared" si="13"/>
        <v/>
      </c>
      <c r="K84" s="55">
        <f t="shared" si="14"/>
        <v>0</v>
      </c>
      <c r="L84" s="55">
        <f t="shared" si="15"/>
        <v>0</v>
      </c>
      <c r="M84" s="67">
        <f>IF(A84="",0,(IF(ISNUMBER(FEB_26!G84),FEB_26!G84,0)+IF(ISNUMBER(MAR_26!G84),MAR_26!G84,0)+IF(ISNUMBER(APR_26!G84),APR_26!G84,0))/3)</f>
        <v>0</v>
      </c>
      <c r="N84" s="67">
        <f t="shared" si="16"/>
        <v>0</v>
      </c>
      <c r="O84" s="67">
        <f t="shared" si="17"/>
        <v>0</v>
      </c>
      <c r="P84" s="67">
        <f t="shared" si="18"/>
        <v>0</v>
      </c>
      <c r="Q84" s="68" t="str">
        <f t="shared" si="19"/>
        <v/>
      </c>
      <c r="R84" s="69" t="str">
        <f t="shared" si="20"/>
        <v>STOCKOUT</v>
      </c>
      <c r="S84" s="69" t="str">
        <f t="shared" si="21"/>
        <v>N/A</v>
      </c>
      <c r="T84" s="60"/>
    </row>
    <row r="85" spans="1:20" ht="16.5" customHeight="1" x14ac:dyDescent="0.35">
      <c r="A85" s="71" t="str">
        <f>IF(JAN_26!A85="","",JAN_26!A85)</f>
        <v>cotrim sp</v>
      </c>
      <c r="B85" s="71" t="str">
        <f>IF(JAN_26!B85="","",JAN_26!B85)</f>
        <v>syrup</v>
      </c>
      <c r="C85" s="53">
        <f>IF(JAN_26!C85="","",JAN_26!C85)</f>
        <v>1000</v>
      </c>
      <c r="D85" s="53">
        <f>IF(MAR_26!A85="","",MAR_26!F85)</f>
        <v>100</v>
      </c>
      <c r="E85" s="61"/>
      <c r="F85" s="53">
        <f t="shared" si="11"/>
        <v>100</v>
      </c>
      <c r="G85" s="61"/>
      <c r="H85" s="61"/>
      <c r="I85" s="53">
        <f t="shared" si="12"/>
        <v>0</v>
      </c>
      <c r="J85" s="53" t="str">
        <f t="shared" si="13"/>
        <v/>
      </c>
      <c r="K85" s="53">
        <f t="shared" si="14"/>
        <v>0</v>
      </c>
      <c r="L85" s="53">
        <f t="shared" si="15"/>
        <v>100000</v>
      </c>
      <c r="M85" s="64">
        <f>IF(A85="",0,(IF(ISNUMBER(FEB_26!G85),FEB_26!G85,0)+IF(ISNUMBER(MAR_26!G85),MAR_26!G85,0)+IF(ISNUMBER(APR_26!G85),APR_26!G85,0))/3)</f>
        <v>0</v>
      </c>
      <c r="N85" s="64">
        <f t="shared" si="16"/>
        <v>0</v>
      </c>
      <c r="O85" s="64">
        <f t="shared" si="17"/>
        <v>0</v>
      </c>
      <c r="P85" s="64">
        <f t="shared" si="18"/>
        <v>0</v>
      </c>
      <c r="Q85" s="65" t="str">
        <f t="shared" si="19"/>
        <v/>
      </c>
      <c r="R85" s="66" t="str">
        <f t="shared" si="20"/>
        <v>OVERSTOCK</v>
      </c>
      <c r="S85" s="66" t="str">
        <f t="shared" si="21"/>
        <v>N/A</v>
      </c>
      <c r="T85" s="60"/>
    </row>
    <row r="86" spans="1:20" ht="16.5" customHeight="1" x14ac:dyDescent="0.35">
      <c r="A86" s="72" t="str">
        <f>IF(JAN_26!A86="","",JAN_26!A86)</f>
        <v>Cotton Absorbent  500g roll</v>
      </c>
      <c r="B86" s="72" t="str">
        <f>IF(JAN_26!B86="","",JAN_26!B86)</f>
        <v>roll</v>
      </c>
      <c r="C86" s="55" t="str">
        <f>IF(JAN_26!C86="","",JAN_26!C86)</f>
        <v/>
      </c>
      <c r="D86" s="55">
        <f>IF(MAR_26!A86="","",MAR_26!F86)</f>
        <v>0</v>
      </c>
      <c r="E86" s="61"/>
      <c r="F86" s="55">
        <f t="shared" si="11"/>
        <v>0</v>
      </c>
      <c r="G86" s="61"/>
      <c r="H86" s="61"/>
      <c r="I86" s="55">
        <f t="shared" si="12"/>
        <v>0</v>
      </c>
      <c r="J86" s="55" t="str">
        <f t="shared" si="13"/>
        <v/>
      </c>
      <c r="K86" s="55">
        <f t="shared" si="14"/>
        <v>0</v>
      </c>
      <c r="L86" s="55">
        <f t="shared" si="15"/>
        <v>0</v>
      </c>
      <c r="M86" s="67">
        <f>IF(A86="",0,(IF(ISNUMBER(FEB_26!G86),FEB_26!G86,0)+IF(ISNUMBER(MAR_26!G86),MAR_26!G86,0)+IF(ISNUMBER(APR_26!G86),APR_26!G86,0))/3)</f>
        <v>0</v>
      </c>
      <c r="N86" s="67">
        <f t="shared" si="16"/>
        <v>0</v>
      </c>
      <c r="O86" s="67">
        <f t="shared" si="17"/>
        <v>0</v>
      </c>
      <c r="P86" s="67">
        <f t="shared" si="18"/>
        <v>0</v>
      </c>
      <c r="Q86" s="68" t="str">
        <f t="shared" si="19"/>
        <v/>
      </c>
      <c r="R86" s="69" t="str">
        <f t="shared" si="20"/>
        <v>STOCKOUT</v>
      </c>
      <c r="S86" s="69" t="str">
        <f t="shared" si="21"/>
        <v>N/A</v>
      </c>
      <c r="T86" s="60"/>
    </row>
    <row r="87" spans="1:20" ht="16.5" customHeight="1" x14ac:dyDescent="0.35">
      <c r="A87" s="71" t="str">
        <f>IF(JAN_26!A87="","",JAN_26!A87)</f>
        <v>Crepe bandage 10cm x 4m</v>
      </c>
      <c r="B87" s="71" t="str">
        <f>IF(JAN_26!B87="","",JAN_26!B87)</f>
        <v>roll</v>
      </c>
      <c r="C87" s="53">
        <f>IF(JAN_26!C87="","",JAN_26!C87)</f>
        <v>500</v>
      </c>
      <c r="D87" s="53">
        <f>IF(MAR_26!A87="","",MAR_26!F87)</f>
        <v>88</v>
      </c>
      <c r="E87" s="61"/>
      <c r="F87" s="53">
        <f t="shared" si="11"/>
        <v>88</v>
      </c>
      <c r="G87" s="61"/>
      <c r="H87" s="61"/>
      <c r="I87" s="53">
        <f t="shared" si="12"/>
        <v>0</v>
      </c>
      <c r="J87" s="53" t="str">
        <f t="shared" si="13"/>
        <v/>
      </c>
      <c r="K87" s="53">
        <f t="shared" si="14"/>
        <v>0</v>
      </c>
      <c r="L87" s="53">
        <f t="shared" si="15"/>
        <v>44000</v>
      </c>
      <c r="M87" s="64">
        <f>IF(A87="",0,(IF(ISNUMBER(FEB_26!G87),FEB_26!G87,0)+IF(ISNUMBER(MAR_26!G87),MAR_26!G87,0)+IF(ISNUMBER(APR_26!G87),APR_26!G87,0))/3)</f>
        <v>0</v>
      </c>
      <c r="N87" s="64">
        <f t="shared" si="16"/>
        <v>0</v>
      </c>
      <c r="O87" s="64">
        <f t="shared" si="17"/>
        <v>0</v>
      </c>
      <c r="P87" s="64">
        <f t="shared" si="18"/>
        <v>0</v>
      </c>
      <c r="Q87" s="65" t="str">
        <f t="shared" si="19"/>
        <v/>
      </c>
      <c r="R87" s="66" t="str">
        <f t="shared" si="20"/>
        <v>OVERSTOCK</v>
      </c>
      <c r="S87" s="66" t="str">
        <f t="shared" si="21"/>
        <v>N/A</v>
      </c>
      <c r="T87" s="60"/>
    </row>
    <row r="88" spans="1:20" ht="16.5" customHeight="1" x14ac:dyDescent="0.35">
      <c r="A88" s="72" t="str">
        <f>IF(JAN_26!A88="","",JAN_26!A88)</f>
        <v>Cromsol</v>
      </c>
      <c r="B88" s="72" t="str">
        <f>IF(JAN_26!B88="","",JAN_26!B88)</f>
        <v>item</v>
      </c>
      <c r="C88" s="55">
        <f>IF(JAN_26!C88="","",JAN_26!C88)</f>
        <v>1500</v>
      </c>
      <c r="D88" s="55">
        <f>IF(MAR_26!A88="","",MAR_26!F88)</f>
        <v>0</v>
      </c>
      <c r="E88" s="61"/>
      <c r="F88" s="55">
        <f t="shared" si="11"/>
        <v>0</v>
      </c>
      <c r="G88" s="61"/>
      <c r="H88" s="61"/>
      <c r="I88" s="55">
        <f t="shared" si="12"/>
        <v>0</v>
      </c>
      <c r="J88" s="55" t="str">
        <f t="shared" si="13"/>
        <v/>
      </c>
      <c r="K88" s="55">
        <f t="shared" si="14"/>
        <v>0</v>
      </c>
      <c r="L88" s="55">
        <f t="shared" si="15"/>
        <v>0</v>
      </c>
      <c r="M88" s="67">
        <f>IF(A88="",0,(IF(ISNUMBER(FEB_26!G88),FEB_26!G88,0)+IF(ISNUMBER(MAR_26!G88),MAR_26!G88,0)+IF(ISNUMBER(APR_26!G88),APR_26!G88,0))/3)</f>
        <v>0</v>
      </c>
      <c r="N88" s="67">
        <f t="shared" si="16"/>
        <v>0</v>
      </c>
      <c r="O88" s="67">
        <f t="shared" si="17"/>
        <v>0</v>
      </c>
      <c r="P88" s="67">
        <f t="shared" si="18"/>
        <v>0</v>
      </c>
      <c r="Q88" s="68" t="str">
        <f t="shared" si="19"/>
        <v/>
      </c>
      <c r="R88" s="69" t="str">
        <f t="shared" si="20"/>
        <v>STOCKOUT</v>
      </c>
      <c r="S88" s="69" t="str">
        <f t="shared" si="21"/>
        <v>N/A</v>
      </c>
      <c r="T88" s="60"/>
    </row>
    <row r="89" spans="1:20" ht="16.5" customHeight="1" x14ac:dyDescent="0.35">
      <c r="A89" s="71" t="str">
        <f>IF(JAN_26!A89="","",JAN_26!A89)</f>
        <v>Cytotex</v>
      </c>
      <c r="B89" s="71" t="str">
        <f>IF(JAN_26!B89="","",JAN_26!B89)</f>
        <v>tablet</v>
      </c>
      <c r="C89" s="53">
        <f>IF(JAN_26!C89="","",JAN_26!C89)</f>
        <v>700</v>
      </c>
      <c r="D89" s="53">
        <f>IF(MAR_26!A89="","",MAR_26!F89)</f>
        <v>0</v>
      </c>
      <c r="E89" s="61"/>
      <c r="F89" s="53">
        <f t="shared" si="11"/>
        <v>0</v>
      </c>
      <c r="G89" s="61"/>
      <c r="H89" s="61"/>
      <c r="I89" s="53">
        <f t="shared" si="12"/>
        <v>0</v>
      </c>
      <c r="J89" s="53" t="str">
        <f t="shared" si="13"/>
        <v/>
      </c>
      <c r="K89" s="53">
        <f t="shared" si="14"/>
        <v>0</v>
      </c>
      <c r="L89" s="53">
        <f t="shared" si="15"/>
        <v>0</v>
      </c>
      <c r="M89" s="64">
        <f>IF(A89="",0,(IF(ISNUMBER(FEB_26!G89),FEB_26!G89,0)+IF(ISNUMBER(MAR_26!G89),MAR_26!G89,0)+IF(ISNUMBER(APR_26!G89),APR_26!G89,0))/3)</f>
        <v>0</v>
      </c>
      <c r="N89" s="64">
        <f t="shared" si="16"/>
        <v>0</v>
      </c>
      <c r="O89" s="64">
        <f t="shared" si="17"/>
        <v>0</v>
      </c>
      <c r="P89" s="64">
        <f t="shared" si="18"/>
        <v>0</v>
      </c>
      <c r="Q89" s="65" t="str">
        <f t="shared" si="19"/>
        <v/>
      </c>
      <c r="R89" s="66" t="str">
        <f t="shared" si="20"/>
        <v>STOCKOUT</v>
      </c>
      <c r="S89" s="66" t="str">
        <f t="shared" si="21"/>
        <v>N/A</v>
      </c>
      <c r="T89" s="60"/>
    </row>
    <row r="90" spans="1:20" ht="16.5" customHeight="1" x14ac:dyDescent="0.35">
      <c r="A90" s="72" t="str">
        <f>IF(JAN_26!A90="","",JAN_26!A90)</f>
        <v>Delivery Kit</v>
      </c>
      <c r="B90" s="72" t="str">
        <f>IF(JAN_26!B90="","",JAN_26!B90)</f>
        <v>item</v>
      </c>
      <c r="C90" s="55">
        <f>IF(JAN_26!C90="","",JAN_26!C90)</f>
        <v>6000</v>
      </c>
      <c r="D90" s="55">
        <f>IF(MAR_26!A90="","",MAR_26!F90)</f>
        <v>0</v>
      </c>
      <c r="E90" s="61"/>
      <c r="F90" s="55">
        <f t="shared" si="11"/>
        <v>0</v>
      </c>
      <c r="G90" s="61"/>
      <c r="H90" s="61"/>
      <c r="I90" s="55">
        <f t="shared" si="12"/>
        <v>0</v>
      </c>
      <c r="J90" s="55" t="str">
        <f t="shared" si="13"/>
        <v/>
      </c>
      <c r="K90" s="55">
        <f t="shared" si="14"/>
        <v>0</v>
      </c>
      <c r="L90" s="55">
        <f t="shared" si="15"/>
        <v>0</v>
      </c>
      <c r="M90" s="67">
        <f>IF(A90="",0,(IF(ISNUMBER(FEB_26!G90),FEB_26!G90,0)+IF(ISNUMBER(MAR_26!G90),MAR_26!G90,0)+IF(ISNUMBER(APR_26!G90),APR_26!G90,0))/3)</f>
        <v>0</v>
      </c>
      <c r="N90" s="67">
        <f t="shared" si="16"/>
        <v>0</v>
      </c>
      <c r="O90" s="67">
        <f t="shared" si="17"/>
        <v>0</v>
      </c>
      <c r="P90" s="67">
        <f t="shared" si="18"/>
        <v>0</v>
      </c>
      <c r="Q90" s="68" t="str">
        <f t="shared" si="19"/>
        <v/>
      </c>
      <c r="R90" s="69" t="str">
        <f t="shared" si="20"/>
        <v>STOCKOUT</v>
      </c>
      <c r="S90" s="69" t="str">
        <f t="shared" si="21"/>
        <v>N/A</v>
      </c>
      <c r="T90" s="60"/>
    </row>
    <row r="91" spans="1:20" ht="16.5" customHeight="1" x14ac:dyDescent="0.35">
      <c r="A91" s="71" t="str">
        <f>IF(JAN_26!A91="","",JAN_26!A91)</f>
        <v>depo</v>
      </c>
      <c r="B91" s="71" t="str">
        <f>IF(JAN_26!B91="","",JAN_26!B91)</f>
        <v>amp</v>
      </c>
      <c r="C91" s="53">
        <f>IF(JAN_26!C91="","",JAN_26!C91)</f>
        <v>1500</v>
      </c>
      <c r="D91" s="53">
        <f>IF(MAR_26!A91="","",MAR_26!F91)</f>
        <v>0</v>
      </c>
      <c r="E91" s="61"/>
      <c r="F91" s="53">
        <f t="shared" si="11"/>
        <v>0</v>
      </c>
      <c r="G91" s="61"/>
      <c r="H91" s="61"/>
      <c r="I91" s="53">
        <f t="shared" si="12"/>
        <v>0</v>
      </c>
      <c r="J91" s="53" t="str">
        <f t="shared" si="13"/>
        <v/>
      </c>
      <c r="K91" s="53">
        <f t="shared" si="14"/>
        <v>0</v>
      </c>
      <c r="L91" s="53">
        <f t="shared" si="15"/>
        <v>0</v>
      </c>
      <c r="M91" s="64">
        <f>IF(A91="",0,(IF(ISNUMBER(FEB_26!G91),FEB_26!G91,0)+IF(ISNUMBER(MAR_26!G91),MAR_26!G91,0)+IF(ISNUMBER(APR_26!G91),APR_26!G91,0))/3)</f>
        <v>0</v>
      </c>
      <c r="N91" s="64">
        <f t="shared" si="16"/>
        <v>0</v>
      </c>
      <c r="O91" s="64">
        <f t="shared" si="17"/>
        <v>0</v>
      </c>
      <c r="P91" s="64">
        <f t="shared" si="18"/>
        <v>0</v>
      </c>
      <c r="Q91" s="65" t="str">
        <f t="shared" si="19"/>
        <v/>
      </c>
      <c r="R91" s="66" t="str">
        <f t="shared" si="20"/>
        <v>STOCKOUT</v>
      </c>
      <c r="S91" s="66" t="str">
        <f t="shared" si="21"/>
        <v>N/A</v>
      </c>
      <c r="T91" s="60"/>
    </row>
    <row r="92" spans="1:20" ht="16.5" customHeight="1" x14ac:dyDescent="0.35">
      <c r="A92" s="72" t="str">
        <f>IF(JAN_26!A92="","",JAN_26!A92)</f>
        <v>Dermobacter Solution 300 ml</v>
      </c>
      <c r="B92" s="72" t="str">
        <f>IF(JAN_26!B92="","",JAN_26!B92)</f>
        <v/>
      </c>
      <c r="C92" s="55" t="str">
        <f>IF(JAN_26!C92="","",JAN_26!C92)</f>
        <v/>
      </c>
      <c r="D92" s="55">
        <f>IF(MAR_26!A92="","",MAR_26!F92)</f>
        <v>0</v>
      </c>
      <c r="E92" s="61"/>
      <c r="F92" s="55">
        <f t="shared" si="11"/>
        <v>0</v>
      </c>
      <c r="G92" s="61"/>
      <c r="H92" s="61"/>
      <c r="I92" s="55">
        <f t="shared" si="12"/>
        <v>0</v>
      </c>
      <c r="J92" s="55" t="str">
        <f t="shared" si="13"/>
        <v/>
      </c>
      <c r="K92" s="55">
        <f t="shared" si="14"/>
        <v>0</v>
      </c>
      <c r="L92" s="55">
        <f t="shared" si="15"/>
        <v>0</v>
      </c>
      <c r="M92" s="67">
        <f>IF(A92="",0,(IF(ISNUMBER(FEB_26!G92),FEB_26!G92,0)+IF(ISNUMBER(MAR_26!G92),MAR_26!G92,0)+IF(ISNUMBER(APR_26!G92),APR_26!G92,0))/3)</f>
        <v>0</v>
      </c>
      <c r="N92" s="67">
        <f t="shared" si="16"/>
        <v>0</v>
      </c>
      <c r="O92" s="67">
        <f t="shared" si="17"/>
        <v>0</v>
      </c>
      <c r="P92" s="67">
        <f t="shared" si="18"/>
        <v>0</v>
      </c>
      <c r="Q92" s="68" t="str">
        <f t="shared" si="19"/>
        <v/>
      </c>
      <c r="R92" s="69" t="str">
        <f t="shared" si="20"/>
        <v>STOCKOUT</v>
      </c>
      <c r="S92" s="69" t="str">
        <f t="shared" si="21"/>
        <v>N/A</v>
      </c>
      <c r="T92" s="60"/>
    </row>
    <row r="93" spans="1:20" ht="16.5" customHeight="1" x14ac:dyDescent="0.35">
      <c r="A93" s="71" t="str">
        <f>IF(JAN_26!A93="","",JAN_26!A93)</f>
        <v>Dexamethazone injection</v>
      </c>
      <c r="B93" s="71" t="str">
        <f>IF(JAN_26!B93="","",JAN_26!B93)</f>
        <v>amp</v>
      </c>
      <c r="C93" s="53">
        <f>IF(JAN_26!C93="","",JAN_26!C93)</f>
        <v>200</v>
      </c>
      <c r="D93" s="53">
        <f>IF(MAR_26!A93="","",MAR_26!F93)</f>
        <v>5</v>
      </c>
      <c r="E93" s="61"/>
      <c r="F93" s="53">
        <f t="shared" si="11"/>
        <v>5</v>
      </c>
      <c r="G93" s="61"/>
      <c r="H93" s="61"/>
      <c r="I93" s="53">
        <f t="shared" si="12"/>
        <v>0</v>
      </c>
      <c r="J93" s="53" t="str">
        <f t="shared" si="13"/>
        <v/>
      </c>
      <c r="K93" s="53">
        <f t="shared" si="14"/>
        <v>0</v>
      </c>
      <c r="L93" s="53">
        <f t="shared" si="15"/>
        <v>1000</v>
      </c>
      <c r="M93" s="64">
        <f>IF(A93="",0,(IF(ISNUMBER(FEB_26!G93),FEB_26!G93,0)+IF(ISNUMBER(MAR_26!G93),MAR_26!G93,0)+IF(ISNUMBER(APR_26!G93),APR_26!G93,0))/3)</f>
        <v>0</v>
      </c>
      <c r="N93" s="64">
        <f t="shared" si="16"/>
        <v>0</v>
      </c>
      <c r="O93" s="64">
        <f t="shared" si="17"/>
        <v>0</v>
      </c>
      <c r="P93" s="64">
        <f t="shared" si="18"/>
        <v>0</v>
      </c>
      <c r="Q93" s="65" t="str">
        <f t="shared" si="19"/>
        <v/>
      </c>
      <c r="R93" s="66" t="str">
        <f t="shared" si="20"/>
        <v>OVERSTOCK</v>
      </c>
      <c r="S93" s="66" t="str">
        <f t="shared" si="21"/>
        <v>N/A</v>
      </c>
      <c r="T93" s="60"/>
    </row>
    <row r="94" spans="1:20" ht="16.5" customHeight="1" x14ac:dyDescent="0.35">
      <c r="A94" s="72" t="str">
        <f>IF(JAN_26!A94="","",JAN_26!A94)</f>
        <v>Dexamethazone tablet</v>
      </c>
      <c r="B94" s="72" t="str">
        <f>IF(JAN_26!B94="","",JAN_26!B94)</f>
        <v>tablet</v>
      </c>
      <c r="C94" s="55">
        <f>IF(JAN_26!C94="","",JAN_26!C94)</f>
        <v>10</v>
      </c>
      <c r="D94" s="55">
        <f>IF(MAR_26!A94="","",MAR_26!F94)</f>
        <v>0</v>
      </c>
      <c r="E94" s="61"/>
      <c r="F94" s="55">
        <f t="shared" si="11"/>
        <v>0</v>
      </c>
      <c r="G94" s="61"/>
      <c r="H94" s="61"/>
      <c r="I94" s="55">
        <f t="shared" si="12"/>
        <v>0</v>
      </c>
      <c r="J94" s="55" t="str">
        <f t="shared" si="13"/>
        <v/>
      </c>
      <c r="K94" s="55">
        <f t="shared" si="14"/>
        <v>0</v>
      </c>
      <c r="L94" s="55">
        <f t="shared" si="15"/>
        <v>0</v>
      </c>
      <c r="M94" s="67">
        <f>IF(A94="",0,(IF(ISNUMBER(FEB_26!G94),FEB_26!G94,0)+IF(ISNUMBER(MAR_26!G94),MAR_26!G94,0)+IF(ISNUMBER(APR_26!G94),APR_26!G94,0))/3)</f>
        <v>0</v>
      </c>
      <c r="N94" s="67">
        <f t="shared" si="16"/>
        <v>0</v>
      </c>
      <c r="O94" s="67">
        <f t="shared" si="17"/>
        <v>0</v>
      </c>
      <c r="P94" s="67">
        <f t="shared" si="18"/>
        <v>0</v>
      </c>
      <c r="Q94" s="68" t="str">
        <f t="shared" si="19"/>
        <v/>
      </c>
      <c r="R94" s="69" t="str">
        <f t="shared" si="20"/>
        <v>STOCKOUT</v>
      </c>
      <c r="S94" s="69" t="str">
        <f t="shared" si="21"/>
        <v>N/A</v>
      </c>
      <c r="T94" s="60"/>
    </row>
    <row r="95" spans="1:20" ht="16.5" customHeight="1" x14ac:dyDescent="0.35">
      <c r="A95" s="71" t="str">
        <f>IF(JAN_26!A95="","",JAN_26!A95)</f>
        <v>Dextrose  5% 250ml</v>
      </c>
      <c r="B95" s="71" t="str">
        <f>IF(JAN_26!B95="","",JAN_26!B95)</f>
        <v/>
      </c>
      <c r="C95" s="53">
        <f>IF(JAN_26!C95="","",JAN_26!C95)</f>
        <v>1000</v>
      </c>
      <c r="D95" s="53">
        <f>IF(MAR_26!A95="","",MAR_26!F95)</f>
        <v>114</v>
      </c>
      <c r="E95" s="61"/>
      <c r="F95" s="53">
        <f t="shared" si="11"/>
        <v>114</v>
      </c>
      <c r="G95" s="61"/>
      <c r="H95" s="61"/>
      <c r="I95" s="53">
        <f t="shared" si="12"/>
        <v>0</v>
      </c>
      <c r="J95" s="53" t="str">
        <f t="shared" si="13"/>
        <v/>
      </c>
      <c r="K95" s="53">
        <f t="shared" si="14"/>
        <v>0</v>
      </c>
      <c r="L95" s="53">
        <f t="shared" si="15"/>
        <v>114000</v>
      </c>
      <c r="M95" s="64">
        <f>IF(A95="",0,(IF(ISNUMBER(FEB_26!G95),FEB_26!G95,0)+IF(ISNUMBER(MAR_26!G95),MAR_26!G95,0)+IF(ISNUMBER(APR_26!G95),APR_26!G95,0))/3)</f>
        <v>0</v>
      </c>
      <c r="N95" s="64">
        <f t="shared" si="16"/>
        <v>0</v>
      </c>
      <c r="O95" s="64">
        <f t="shared" si="17"/>
        <v>0</v>
      </c>
      <c r="P95" s="64">
        <f t="shared" si="18"/>
        <v>0</v>
      </c>
      <c r="Q95" s="65" t="str">
        <f t="shared" si="19"/>
        <v/>
      </c>
      <c r="R95" s="66" t="str">
        <f t="shared" si="20"/>
        <v>OVERSTOCK</v>
      </c>
      <c r="S95" s="66" t="str">
        <f t="shared" si="21"/>
        <v>N/A</v>
      </c>
      <c r="T95" s="60"/>
    </row>
    <row r="96" spans="1:20" ht="16.5" customHeight="1" x14ac:dyDescent="0.35">
      <c r="A96" s="72" t="str">
        <f>IF(JAN_26!A96="","",JAN_26!A96)</f>
        <v>diazepam inj</v>
      </c>
      <c r="B96" s="72" t="str">
        <f>IF(JAN_26!B96="","",JAN_26!B96)</f>
        <v>amp</v>
      </c>
      <c r="C96" s="55">
        <f>IF(JAN_26!C96="","",JAN_26!C96)</f>
        <v>500</v>
      </c>
      <c r="D96" s="55">
        <f>IF(MAR_26!A96="","",MAR_26!F96)</f>
        <v>98</v>
      </c>
      <c r="E96" s="61"/>
      <c r="F96" s="55">
        <f t="shared" si="11"/>
        <v>98</v>
      </c>
      <c r="G96" s="61"/>
      <c r="H96" s="61"/>
      <c r="I96" s="55">
        <f t="shared" si="12"/>
        <v>0</v>
      </c>
      <c r="J96" s="55" t="str">
        <f t="shared" si="13"/>
        <v/>
      </c>
      <c r="K96" s="55">
        <f t="shared" si="14"/>
        <v>0</v>
      </c>
      <c r="L96" s="55">
        <f t="shared" si="15"/>
        <v>49000</v>
      </c>
      <c r="M96" s="67">
        <f>IF(A96="",0,(IF(ISNUMBER(FEB_26!G96),FEB_26!G96,0)+IF(ISNUMBER(MAR_26!G96),MAR_26!G96,0)+IF(ISNUMBER(APR_26!G96),APR_26!G96,0))/3)</f>
        <v>0</v>
      </c>
      <c r="N96" s="67">
        <f t="shared" si="16"/>
        <v>0</v>
      </c>
      <c r="O96" s="67">
        <f t="shared" si="17"/>
        <v>0</v>
      </c>
      <c r="P96" s="67">
        <f t="shared" si="18"/>
        <v>0</v>
      </c>
      <c r="Q96" s="68" t="str">
        <f t="shared" si="19"/>
        <v/>
      </c>
      <c r="R96" s="69" t="str">
        <f t="shared" si="20"/>
        <v>OVERSTOCK</v>
      </c>
      <c r="S96" s="69" t="str">
        <f t="shared" si="21"/>
        <v>N/A</v>
      </c>
      <c r="T96" s="60"/>
    </row>
    <row r="97" spans="1:20" ht="16.5" customHeight="1" x14ac:dyDescent="0.35">
      <c r="A97" s="71" t="str">
        <f>IF(JAN_26!A97="","",JAN_26!A97)</f>
        <v>Diclofena tablets</v>
      </c>
      <c r="B97" s="71" t="str">
        <f>IF(JAN_26!B97="","",JAN_26!B97)</f>
        <v>tablet</v>
      </c>
      <c r="C97" s="53">
        <f>IF(JAN_26!C97="","",JAN_26!C97)</f>
        <v>15</v>
      </c>
      <c r="D97" s="53">
        <f>IF(MAR_26!A97="","",MAR_26!F97)</f>
        <v>630</v>
      </c>
      <c r="E97" s="61"/>
      <c r="F97" s="53">
        <f t="shared" si="11"/>
        <v>630</v>
      </c>
      <c r="G97" s="61"/>
      <c r="H97" s="61"/>
      <c r="I97" s="53">
        <f t="shared" si="12"/>
        <v>0</v>
      </c>
      <c r="J97" s="53" t="str">
        <f t="shared" si="13"/>
        <v/>
      </c>
      <c r="K97" s="53">
        <f t="shared" si="14"/>
        <v>0</v>
      </c>
      <c r="L97" s="53">
        <f t="shared" si="15"/>
        <v>9450</v>
      </c>
      <c r="M97" s="64">
        <f>IF(A97="",0,(IF(ISNUMBER(FEB_26!G97),FEB_26!G97,0)+IF(ISNUMBER(MAR_26!G97),MAR_26!G97,0)+IF(ISNUMBER(APR_26!G97),APR_26!G97,0))/3)</f>
        <v>0</v>
      </c>
      <c r="N97" s="64">
        <f t="shared" si="16"/>
        <v>0</v>
      </c>
      <c r="O97" s="64">
        <f t="shared" si="17"/>
        <v>0</v>
      </c>
      <c r="P97" s="64">
        <f t="shared" si="18"/>
        <v>0</v>
      </c>
      <c r="Q97" s="65" t="str">
        <f t="shared" si="19"/>
        <v/>
      </c>
      <c r="R97" s="66" t="str">
        <f t="shared" si="20"/>
        <v>OVERSTOCK</v>
      </c>
      <c r="S97" s="66" t="str">
        <f t="shared" si="21"/>
        <v>N/A</v>
      </c>
      <c r="T97" s="60"/>
    </row>
    <row r="98" spans="1:20" ht="16.5" customHeight="1" x14ac:dyDescent="0.35">
      <c r="A98" s="72" t="str">
        <f>IF(JAN_26!A98="","",JAN_26!A98)</f>
        <v>Diclofenac gel</v>
      </c>
      <c r="B98" s="72" t="str">
        <f>IF(JAN_26!B98="","",JAN_26!B98)</f>
        <v>pomade</v>
      </c>
      <c r="C98" s="55">
        <f>IF(JAN_26!C98="","",JAN_26!C98)</f>
        <v>1000</v>
      </c>
      <c r="D98" s="55">
        <f>IF(MAR_26!A98="","",MAR_26!F98)</f>
        <v>0</v>
      </c>
      <c r="E98" s="61"/>
      <c r="F98" s="55">
        <f t="shared" si="11"/>
        <v>0</v>
      </c>
      <c r="G98" s="61"/>
      <c r="H98" s="61"/>
      <c r="I98" s="55">
        <f t="shared" si="12"/>
        <v>0</v>
      </c>
      <c r="J98" s="55" t="str">
        <f t="shared" si="13"/>
        <v/>
      </c>
      <c r="K98" s="55">
        <f t="shared" si="14"/>
        <v>0</v>
      </c>
      <c r="L98" s="55">
        <f t="shared" si="15"/>
        <v>0</v>
      </c>
      <c r="M98" s="67">
        <f>IF(A98="",0,(IF(ISNUMBER(FEB_26!G98),FEB_26!G98,0)+IF(ISNUMBER(MAR_26!G98),MAR_26!G98,0)+IF(ISNUMBER(APR_26!G98),APR_26!G98,0))/3)</f>
        <v>0</v>
      </c>
      <c r="N98" s="67">
        <f t="shared" si="16"/>
        <v>0</v>
      </c>
      <c r="O98" s="67">
        <f t="shared" si="17"/>
        <v>0</v>
      </c>
      <c r="P98" s="67">
        <f t="shared" si="18"/>
        <v>0</v>
      </c>
      <c r="Q98" s="68" t="str">
        <f t="shared" si="19"/>
        <v/>
      </c>
      <c r="R98" s="69" t="str">
        <f t="shared" si="20"/>
        <v>STOCKOUT</v>
      </c>
      <c r="S98" s="69" t="str">
        <f t="shared" si="21"/>
        <v>N/A</v>
      </c>
      <c r="T98" s="60"/>
    </row>
    <row r="99" spans="1:20" ht="16.5" customHeight="1" x14ac:dyDescent="0.35">
      <c r="A99" s="71" t="str">
        <f>IF(JAN_26!A99="","",JAN_26!A99)</f>
        <v>Diclofenac injection</v>
      </c>
      <c r="B99" s="71" t="str">
        <f>IF(JAN_26!B99="","",JAN_26!B99)</f>
        <v>amps</v>
      </c>
      <c r="C99" s="53">
        <f>IF(JAN_26!C99="","",JAN_26!C99)</f>
        <v>200</v>
      </c>
      <c r="D99" s="53">
        <f>IF(MAR_26!A99="","",MAR_26!F99)</f>
        <v>501</v>
      </c>
      <c r="E99" s="61"/>
      <c r="F99" s="53">
        <f t="shared" si="11"/>
        <v>501</v>
      </c>
      <c r="G99" s="61"/>
      <c r="H99" s="61"/>
      <c r="I99" s="53">
        <f t="shared" si="12"/>
        <v>0</v>
      </c>
      <c r="J99" s="53" t="str">
        <f t="shared" si="13"/>
        <v/>
      </c>
      <c r="K99" s="53">
        <f t="shared" si="14"/>
        <v>0</v>
      </c>
      <c r="L99" s="53">
        <f t="shared" si="15"/>
        <v>100200</v>
      </c>
      <c r="M99" s="64">
        <f>IF(A99="",0,(IF(ISNUMBER(FEB_26!G99),FEB_26!G99,0)+IF(ISNUMBER(MAR_26!G99),MAR_26!G99,0)+IF(ISNUMBER(APR_26!G99),APR_26!G99,0))/3)</f>
        <v>0</v>
      </c>
      <c r="N99" s="64">
        <f t="shared" si="16"/>
        <v>0</v>
      </c>
      <c r="O99" s="64">
        <f t="shared" si="17"/>
        <v>0</v>
      </c>
      <c r="P99" s="64">
        <f t="shared" si="18"/>
        <v>0</v>
      </c>
      <c r="Q99" s="65" t="str">
        <f t="shared" si="19"/>
        <v/>
      </c>
      <c r="R99" s="66" t="str">
        <f t="shared" si="20"/>
        <v>OVERSTOCK</v>
      </c>
      <c r="S99" s="66" t="str">
        <f t="shared" si="21"/>
        <v>N/A</v>
      </c>
      <c r="T99" s="60"/>
    </row>
    <row r="100" spans="1:20" ht="16.5" customHeight="1" x14ac:dyDescent="0.35">
      <c r="A100" s="72" t="str">
        <f>IF(JAN_26!A100="","",JAN_26!A100)</f>
        <v>diprostene</v>
      </c>
      <c r="B100" s="72" t="str">
        <f>IF(JAN_26!B100="","",JAN_26!B100)</f>
        <v>amp</v>
      </c>
      <c r="C100" s="55">
        <f>IF(JAN_26!C100="","",JAN_26!C100)</f>
        <v>4500</v>
      </c>
      <c r="D100" s="55">
        <f>IF(MAR_26!A100="","",MAR_26!F100)</f>
        <v>0</v>
      </c>
      <c r="E100" s="61"/>
      <c r="F100" s="55">
        <f t="shared" si="11"/>
        <v>0</v>
      </c>
      <c r="G100" s="61"/>
      <c r="H100" s="61"/>
      <c r="I100" s="55">
        <f t="shared" si="12"/>
        <v>0</v>
      </c>
      <c r="J100" s="55" t="str">
        <f t="shared" si="13"/>
        <v/>
      </c>
      <c r="K100" s="55">
        <f t="shared" si="14"/>
        <v>0</v>
      </c>
      <c r="L100" s="55">
        <f t="shared" si="15"/>
        <v>0</v>
      </c>
      <c r="M100" s="67">
        <f>IF(A100="",0,(IF(ISNUMBER(FEB_26!G100),FEB_26!G100,0)+IF(ISNUMBER(MAR_26!G100),MAR_26!G100,0)+IF(ISNUMBER(APR_26!G100),APR_26!G100,0))/3)</f>
        <v>0</v>
      </c>
      <c r="N100" s="67">
        <f t="shared" si="16"/>
        <v>0</v>
      </c>
      <c r="O100" s="67">
        <f t="shared" si="17"/>
        <v>0</v>
      </c>
      <c r="P100" s="67">
        <f t="shared" si="18"/>
        <v>0</v>
      </c>
      <c r="Q100" s="68" t="str">
        <f t="shared" si="19"/>
        <v/>
      </c>
      <c r="R100" s="69" t="str">
        <f t="shared" si="20"/>
        <v>STOCKOUT</v>
      </c>
      <c r="S100" s="69" t="str">
        <f t="shared" si="21"/>
        <v>N/A</v>
      </c>
      <c r="T100" s="60"/>
    </row>
    <row r="101" spans="1:20" ht="16.5" customHeight="1" x14ac:dyDescent="0.35">
      <c r="A101" s="71" t="str">
        <f>IF(JAN_26!A101="","",JAN_26!A101)</f>
        <v>disposable gloves</v>
      </c>
      <c r="B101" s="71" t="str">
        <f>IF(JAN_26!B101="","",JAN_26!B101)</f>
        <v>box</v>
      </c>
      <c r="C101" s="53">
        <f>IF(JAN_26!C101="","",JAN_26!C101)</f>
        <v>100</v>
      </c>
      <c r="D101" s="53">
        <f>IF(MAR_26!A101="","",MAR_26!F101)</f>
        <v>300</v>
      </c>
      <c r="E101" s="61"/>
      <c r="F101" s="53">
        <f t="shared" si="11"/>
        <v>300</v>
      </c>
      <c r="G101" s="61"/>
      <c r="H101" s="61"/>
      <c r="I101" s="53">
        <f t="shared" si="12"/>
        <v>0</v>
      </c>
      <c r="J101" s="53" t="str">
        <f t="shared" si="13"/>
        <v/>
      </c>
      <c r="K101" s="53">
        <f t="shared" si="14"/>
        <v>0</v>
      </c>
      <c r="L101" s="53">
        <f t="shared" si="15"/>
        <v>30000</v>
      </c>
      <c r="M101" s="64">
        <f>IF(A101="",0,(IF(ISNUMBER(FEB_26!G101),FEB_26!G101,0)+IF(ISNUMBER(MAR_26!G101),MAR_26!G101,0)+IF(ISNUMBER(APR_26!G101),APR_26!G101,0))/3)</f>
        <v>0</v>
      </c>
      <c r="N101" s="64">
        <f t="shared" si="16"/>
        <v>0</v>
      </c>
      <c r="O101" s="64">
        <f t="shared" si="17"/>
        <v>0</v>
      </c>
      <c r="P101" s="64">
        <f t="shared" si="18"/>
        <v>0</v>
      </c>
      <c r="Q101" s="65" t="str">
        <f t="shared" si="19"/>
        <v/>
      </c>
      <c r="R101" s="66" t="str">
        <f t="shared" si="20"/>
        <v>OVERSTOCK</v>
      </c>
      <c r="S101" s="66" t="str">
        <f t="shared" si="21"/>
        <v>N/A</v>
      </c>
      <c r="T101" s="60"/>
    </row>
    <row r="102" spans="1:20" ht="16.5" customHeight="1" x14ac:dyDescent="0.35">
      <c r="A102" s="72" t="str">
        <f>IF(JAN_26!A102="","",JAN_26!A102)</f>
        <v>Disposable syringe 10ml</v>
      </c>
      <c r="B102" s="72" t="str">
        <f>IF(JAN_26!B102="","",JAN_26!B102)</f>
        <v>piece</v>
      </c>
      <c r="C102" s="55">
        <f>IF(JAN_26!C102="","",JAN_26!C102)</f>
        <v>100</v>
      </c>
      <c r="D102" s="55">
        <f>IF(MAR_26!A102="","",MAR_26!F102)</f>
        <v>18</v>
      </c>
      <c r="E102" s="61"/>
      <c r="F102" s="55">
        <f t="shared" si="11"/>
        <v>18</v>
      </c>
      <c r="G102" s="61"/>
      <c r="H102" s="61"/>
      <c r="I102" s="55">
        <f t="shared" si="12"/>
        <v>0</v>
      </c>
      <c r="J102" s="55" t="str">
        <f t="shared" si="13"/>
        <v/>
      </c>
      <c r="K102" s="55">
        <f t="shared" si="14"/>
        <v>0</v>
      </c>
      <c r="L102" s="55">
        <f t="shared" si="15"/>
        <v>1800</v>
      </c>
      <c r="M102" s="67">
        <f>IF(A102="",0,(IF(ISNUMBER(FEB_26!G102),FEB_26!G102,0)+IF(ISNUMBER(MAR_26!G102),MAR_26!G102,0)+IF(ISNUMBER(APR_26!G102),APR_26!G102,0))/3)</f>
        <v>0</v>
      </c>
      <c r="N102" s="67">
        <f t="shared" si="16"/>
        <v>0</v>
      </c>
      <c r="O102" s="67">
        <f t="shared" si="17"/>
        <v>0</v>
      </c>
      <c r="P102" s="67">
        <f t="shared" si="18"/>
        <v>0</v>
      </c>
      <c r="Q102" s="68" t="str">
        <f t="shared" si="19"/>
        <v/>
      </c>
      <c r="R102" s="69" t="str">
        <f t="shared" si="20"/>
        <v>OVERSTOCK</v>
      </c>
      <c r="S102" s="69" t="str">
        <f t="shared" si="21"/>
        <v>N/A</v>
      </c>
      <c r="T102" s="60"/>
    </row>
    <row r="103" spans="1:20" ht="16.5" customHeight="1" x14ac:dyDescent="0.35">
      <c r="A103" s="71" t="str">
        <f>IF(JAN_26!A103="","",JAN_26!A103)</f>
        <v>Disposable syringe 2.5ml</v>
      </c>
      <c r="B103" s="71" t="str">
        <f>IF(JAN_26!B103="","",JAN_26!B103)</f>
        <v>piece</v>
      </c>
      <c r="C103" s="53">
        <f>IF(JAN_26!C103="","",JAN_26!C103)</f>
        <v>100</v>
      </c>
      <c r="D103" s="53">
        <f>IF(MAR_26!A103="","",MAR_26!F103)</f>
        <v>157</v>
      </c>
      <c r="E103" s="61"/>
      <c r="F103" s="53">
        <f t="shared" si="11"/>
        <v>157</v>
      </c>
      <c r="G103" s="61"/>
      <c r="H103" s="61"/>
      <c r="I103" s="53">
        <f t="shared" si="12"/>
        <v>0</v>
      </c>
      <c r="J103" s="53" t="str">
        <f t="shared" si="13"/>
        <v/>
      </c>
      <c r="K103" s="53">
        <f t="shared" si="14"/>
        <v>0</v>
      </c>
      <c r="L103" s="53">
        <f t="shared" si="15"/>
        <v>15700</v>
      </c>
      <c r="M103" s="64">
        <f>IF(A103="",0,(IF(ISNUMBER(FEB_26!G103),FEB_26!G103,0)+IF(ISNUMBER(MAR_26!G103),MAR_26!G103,0)+IF(ISNUMBER(APR_26!G103),APR_26!G103,0))/3)</f>
        <v>0</v>
      </c>
      <c r="N103" s="64">
        <f t="shared" si="16"/>
        <v>0</v>
      </c>
      <c r="O103" s="64">
        <f t="shared" si="17"/>
        <v>0</v>
      </c>
      <c r="P103" s="64">
        <f t="shared" si="18"/>
        <v>0</v>
      </c>
      <c r="Q103" s="65" t="str">
        <f t="shared" si="19"/>
        <v/>
      </c>
      <c r="R103" s="66" t="str">
        <f t="shared" si="20"/>
        <v>OVERSTOCK</v>
      </c>
      <c r="S103" s="66" t="str">
        <f t="shared" si="21"/>
        <v>N/A</v>
      </c>
      <c r="T103" s="60"/>
    </row>
    <row r="104" spans="1:20" ht="16.5" customHeight="1" x14ac:dyDescent="0.35">
      <c r="A104" s="72" t="str">
        <f>IF(JAN_26!A104="","",JAN_26!A104)</f>
        <v>Disposable syringe 5ml</v>
      </c>
      <c r="B104" s="72" t="str">
        <f>IF(JAN_26!B104="","",JAN_26!B104)</f>
        <v>piece</v>
      </c>
      <c r="C104" s="55">
        <f>IF(JAN_26!C104="","",JAN_26!C104)</f>
        <v>100</v>
      </c>
      <c r="D104" s="55">
        <f>IF(MAR_26!A104="","",MAR_26!F104)</f>
        <v>128</v>
      </c>
      <c r="E104" s="61"/>
      <c r="F104" s="55">
        <f t="shared" si="11"/>
        <v>128</v>
      </c>
      <c r="G104" s="61"/>
      <c r="H104" s="61"/>
      <c r="I104" s="55">
        <f t="shared" si="12"/>
        <v>0</v>
      </c>
      <c r="J104" s="55" t="str">
        <f t="shared" si="13"/>
        <v/>
      </c>
      <c r="K104" s="55">
        <f t="shared" si="14"/>
        <v>0</v>
      </c>
      <c r="L104" s="55">
        <f t="shared" si="15"/>
        <v>12800</v>
      </c>
      <c r="M104" s="67">
        <f>IF(A104="",0,(IF(ISNUMBER(FEB_26!G104),FEB_26!G104,0)+IF(ISNUMBER(MAR_26!G104),MAR_26!G104,0)+IF(ISNUMBER(APR_26!G104),APR_26!G104,0))/3)</f>
        <v>0</v>
      </c>
      <c r="N104" s="67">
        <f t="shared" si="16"/>
        <v>0</v>
      </c>
      <c r="O104" s="67">
        <f t="shared" si="17"/>
        <v>0</v>
      </c>
      <c r="P104" s="67">
        <f t="shared" si="18"/>
        <v>0</v>
      </c>
      <c r="Q104" s="68" t="str">
        <f t="shared" si="19"/>
        <v/>
      </c>
      <c r="R104" s="69" t="str">
        <f t="shared" si="20"/>
        <v>OVERSTOCK</v>
      </c>
      <c r="S104" s="69" t="str">
        <f t="shared" si="21"/>
        <v>N/A</v>
      </c>
      <c r="T104" s="60"/>
    </row>
    <row r="105" spans="1:20" ht="16.5" customHeight="1" x14ac:dyDescent="0.35">
      <c r="A105" s="71" t="str">
        <f>IF(JAN_26!A105="","",JAN_26!A105)</f>
        <v>distem</v>
      </c>
      <c r="B105" s="71" t="str">
        <f>IF(JAN_26!B105="","",JAN_26!B105)</f>
        <v>tablet</v>
      </c>
      <c r="C105" s="53">
        <f>IF(JAN_26!C105="","",JAN_26!C105)</f>
        <v>90</v>
      </c>
      <c r="D105" s="53">
        <f>IF(MAR_26!A105="","",MAR_26!F105)</f>
        <v>0</v>
      </c>
      <c r="E105" s="61"/>
      <c r="F105" s="53">
        <f t="shared" si="11"/>
        <v>0</v>
      </c>
      <c r="G105" s="61"/>
      <c r="H105" s="61"/>
      <c r="I105" s="53">
        <f t="shared" si="12"/>
        <v>0</v>
      </c>
      <c r="J105" s="53" t="str">
        <f t="shared" si="13"/>
        <v/>
      </c>
      <c r="K105" s="53">
        <f t="shared" si="14"/>
        <v>0</v>
      </c>
      <c r="L105" s="53">
        <f t="shared" si="15"/>
        <v>0</v>
      </c>
      <c r="M105" s="64">
        <f>IF(A105="",0,(IF(ISNUMBER(FEB_26!G105),FEB_26!G105,0)+IF(ISNUMBER(MAR_26!G105),MAR_26!G105,0)+IF(ISNUMBER(APR_26!G105),APR_26!G105,0))/3)</f>
        <v>0</v>
      </c>
      <c r="N105" s="64">
        <f t="shared" si="16"/>
        <v>0</v>
      </c>
      <c r="O105" s="64">
        <f t="shared" si="17"/>
        <v>0</v>
      </c>
      <c r="P105" s="64">
        <f t="shared" si="18"/>
        <v>0</v>
      </c>
      <c r="Q105" s="65" t="str">
        <f t="shared" si="19"/>
        <v/>
      </c>
      <c r="R105" s="66" t="str">
        <f t="shared" si="20"/>
        <v>STOCKOUT</v>
      </c>
      <c r="S105" s="66" t="str">
        <f t="shared" si="21"/>
        <v>N/A</v>
      </c>
      <c r="T105" s="60"/>
    </row>
    <row r="106" spans="1:20" ht="16.5" customHeight="1" x14ac:dyDescent="0.35">
      <c r="A106" s="72" t="str">
        <f>IF(JAN_26!A106="","",JAN_26!A106)</f>
        <v>dolospam</v>
      </c>
      <c r="B106" s="72" t="str">
        <f>IF(JAN_26!B106="","",JAN_26!B106)</f>
        <v>tabs</v>
      </c>
      <c r="C106" s="55">
        <f>IF(JAN_26!C106="","",JAN_26!C106)</f>
        <v>200</v>
      </c>
      <c r="D106" s="55">
        <f>IF(MAR_26!A106="","",MAR_26!F106)</f>
        <v>0</v>
      </c>
      <c r="E106" s="61"/>
      <c r="F106" s="55">
        <f t="shared" si="11"/>
        <v>0</v>
      </c>
      <c r="G106" s="61"/>
      <c r="H106" s="61"/>
      <c r="I106" s="55">
        <f t="shared" si="12"/>
        <v>0</v>
      </c>
      <c r="J106" s="55" t="str">
        <f t="shared" si="13"/>
        <v/>
      </c>
      <c r="K106" s="55">
        <f t="shared" si="14"/>
        <v>0</v>
      </c>
      <c r="L106" s="55">
        <f t="shared" si="15"/>
        <v>0</v>
      </c>
      <c r="M106" s="67">
        <f>IF(A106="",0,(IF(ISNUMBER(FEB_26!G106),FEB_26!G106,0)+IF(ISNUMBER(MAR_26!G106),MAR_26!G106,0)+IF(ISNUMBER(APR_26!G106),APR_26!G106,0))/3)</f>
        <v>0</v>
      </c>
      <c r="N106" s="67">
        <f t="shared" si="16"/>
        <v>0</v>
      </c>
      <c r="O106" s="67">
        <f t="shared" si="17"/>
        <v>0</v>
      </c>
      <c r="P106" s="67">
        <f t="shared" si="18"/>
        <v>0</v>
      </c>
      <c r="Q106" s="68" t="str">
        <f t="shared" si="19"/>
        <v/>
      </c>
      <c r="R106" s="69" t="str">
        <f t="shared" si="20"/>
        <v>STOCKOUT</v>
      </c>
      <c r="S106" s="69" t="str">
        <f t="shared" si="21"/>
        <v>N/A</v>
      </c>
      <c r="T106" s="60"/>
    </row>
    <row r="107" spans="1:20" ht="16.5" customHeight="1" x14ac:dyDescent="0.35">
      <c r="A107" s="71" t="str">
        <f>IF(JAN_26!A107="","",JAN_26!A107)</f>
        <v>Doxycicline</v>
      </c>
      <c r="B107" s="71" t="str">
        <f>IF(JAN_26!B107="","",JAN_26!B107)</f>
        <v>tablet</v>
      </c>
      <c r="C107" s="53">
        <f>IF(JAN_26!C107="","",JAN_26!C107)</f>
        <v>30</v>
      </c>
      <c r="D107" s="53">
        <f>IF(MAR_26!A107="","",MAR_26!F107)</f>
        <v>390</v>
      </c>
      <c r="E107" s="61"/>
      <c r="F107" s="53">
        <f t="shared" si="11"/>
        <v>390</v>
      </c>
      <c r="G107" s="61"/>
      <c r="H107" s="61"/>
      <c r="I107" s="53">
        <f t="shared" si="12"/>
        <v>0</v>
      </c>
      <c r="J107" s="53" t="str">
        <f t="shared" si="13"/>
        <v/>
      </c>
      <c r="K107" s="53">
        <f t="shared" si="14"/>
        <v>0</v>
      </c>
      <c r="L107" s="53">
        <f t="shared" si="15"/>
        <v>11700</v>
      </c>
      <c r="M107" s="64">
        <f>IF(A107="",0,(IF(ISNUMBER(FEB_26!G107),FEB_26!G107,0)+IF(ISNUMBER(MAR_26!G107),MAR_26!G107,0)+IF(ISNUMBER(APR_26!G107),APR_26!G107,0))/3)</f>
        <v>0</v>
      </c>
      <c r="N107" s="64">
        <f t="shared" si="16"/>
        <v>0</v>
      </c>
      <c r="O107" s="64">
        <f t="shared" si="17"/>
        <v>0</v>
      </c>
      <c r="P107" s="64">
        <f t="shared" si="18"/>
        <v>0</v>
      </c>
      <c r="Q107" s="65" t="str">
        <f t="shared" si="19"/>
        <v/>
      </c>
      <c r="R107" s="66" t="str">
        <f t="shared" si="20"/>
        <v>OVERSTOCK</v>
      </c>
      <c r="S107" s="66" t="str">
        <f t="shared" si="21"/>
        <v>N/A</v>
      </c>
      <c r="T107" s="60"/>
    </row>
    <row r="108" spans="1:20" ht="16.5" customHeight="1" x14ac:dyDescent="0.35">
      <c r="A108" s="72" t="str">
        <f>IF(JAN_26!A108="","",JAN_26!A108)</f>
        <v>Drip set</v>
      </c>
      <c r="B108" s="72" t="str">
        <f>IF(JAN_26!B108="","",JAN_26!B108)</f>
        <v>Item</v>
      </c>
      <c r="C108" s="55">
        <f>IF(JAN_26!C108="","",JAN_26!C108)</f>
        <v>300</v>
      </c>
      <c r="D108" s="55">
        <f>IF(MAR_26!A108="","",MAR_26!F108)</f>
        <v>76</v>
      </c>
      <c r="E108" s="61"/>
      <c r="F108" s="55">
        <f t="shared" si="11"/>
        <v>76</v>
      </c>
      <c r="G108" s="61"/>
      <c r="H108" s="61"/>
      <c r="I108" s="55">
        <f t="shared" si="12"/>
        <v>0</v>
      </c>
      <c r="J108" s="55" t="str">
        <f t="shared" si="13"/>
        <v/>
      </c>
      <c r="K108" s="55">
        <f t="shared" si="14"/>
        <v>0</v>
      </c>
      <c r="L108" s="55">
        <f t="shared" si="15"/>
        <v>22800</v>
      </c>
      <c r="M108" s="67">
        <f>IF(A108="",0,(IF(ISNUMBER(FEB_26!G108),FEB_26!G108,0)+IF(ISNUMBER(MAR_26!G108),MAR_26!G108,0)+IF(ISNUMBER(APR_26!G108),APR_26!G108,0))/3)</f>
        <v>0</v>
      </c>
      <c r="N108" s="67">
        <f t="shared" si="16"/>
        <v>0</v>
      </c>
      <c r="O108" s="67">
        <f t="shared" si="17"/>
        <v>0</v>
      </c>
      <c r="P108" s="67">
        <f t="shared" si="18"/>
        <v>0</v>
      </c>
      <c r="Q108" s="68" t="str">
        <f t="shared" si="19"/>
        <v/>
      </c>
      <c r="R108" s="69" t="str">
        <f t="shared" si="20"/>
        <v>OVERSTOCK</v>
      </c>
      <c r="S108" s="69" t="str">
        <f t="shared" si="21"/>
        <v>N/A</v>
      </c>
      <c r="T108" s="60"/>
    </row>
    <row r="109" spans="1:20" ht="16.5" customHeight="1" x14ac:dyDescent="0.35">
      <c r="A109" s="71" t="str">
        <f>IF(JAN_26!A109="","",JAN_26!A109)</f>
        <v>Drug envelope</v>
      </c>
      <c r="B109" s="71" t="str">
        <f>IF(JAN_26!B109="","",JAN_26!B109)</f>
        <v>item</v>
      </c>
      <c r="C109" s="53" t="str">
        <f>IF(JAN_26!C109="","",JAN_26!C109)</f>
        <v/>
      </c>
      <c r="D109" s="53">
        <f>IF(MAR_26!A109="","",MAR_26!F109)</f>
        <v>0</v>
      </c>
      <c r="E109" s="61"/>
      <c r="F109" s="53">
        <f t="shared" si="11"/>
        <v>0</v>
      </c>
      <c r="G109" s="61"/>
      <c r="H109" s="61"/>
      <c r="I109" s="53">
        <f t="shared" si="12"/>
        <v>0</v>
      </c>
      <c r="J109" s="53" t="str">
        <f t="shared" si="13"/>
        <v/>
      </c>
      <c r="K109" s="53">
        <f t="shared" si="14"/>
        <v>0</v>
      </c>
      <c r="L109" s="53">
        <f t="shared" si="15"/>
        <v>0</v>
      </c>
      <c r="M109" s="64">
        <f>IF(A109="",0,(IF(ISNUMBER(FEB_26!G109),FEB_26!G109,0)+IF(ISNUMBER(MAR_26!G109),MAR_26!G109,0)+IF(ISNUMBER(APR_26!G109),APR_26!G109,0))/3)</f>
        <v>0</v>
      </c>
      <c r="N109" s="64">
        <f t="shared" si="16"/>
        <v>0</v>
      </c>
      <c r="O109" s="64">
        <f t="shared" si="17"/>
        <v>0</v>
      </c>
      <c r="P109" s="64">
        <f t="shared" si="18"/>
        <v>0</v>
      </c>
      <c r="Q109" s="65" t="str">
        <f t="shared" si="19"/>
        <v/>
      </c>
      <c r="R109" s="66" t="str">
        <f t="shared" si="20"/>
        <v>STOCKOUT</v>
      </c>
      <c r="S109" s="66" t="str">
        <f t="shared" si="21"/>
        <v>N/A</v>
      </c>
      <c r="T109" s="60"/>
    </row>
    <row r="110" spans="1:20" ht="16.5" customHeight="1" x14ac:dyDescent="0.35">
      <c r="A110" s="72" t="str">
        <f>IF(JAN_26!A110="","",JAN_26!A110)</f>
        <v>Duphalax (Microlax)</v>
      </c>
      <c r="B110" s="72" t="str">
        <f>IF(JAN_26!B110="","",JAN_26!B110)</f>
        <v>sachet</v>
      </c>
      <c r="C110" s="55">
        <f>IF(JAN_26!C110="","",JAN_26!C110)</f>
        <v>250</v>
      </c>
      <c r="D110" s="55">
        <f>IF(MAR_26!A110="","",MAR_26!F110)</f>
        <v>0</v>
      </c>
      <c r="E110" s="61"/>
      <c r="F110" s="55">
        <f t="shared" si="11"/>
        <v>0</v>
      </c>
      <c r="G110" s="61"/>
      <c r="H110" s="61"/>
      <c r="I110" s="55">
        <f t="shared" si="12"/>
        <v>0</v>
      </c>
      <c r="J110" s="55" t="str">
        <f t="shared" si="13"/>
        <v/>
      </c>
      <c r="K110" s="55">
        <f t="shared" si="14"/>
        <v>0</v>
      </c>
      <c r="L110" s="55">
        <f t="shared" si="15"/>
        <v>0</v>
      </c>
      <c r="M110" s="67">
        <f>IF(A110="",0,(IF(ISNUMBER(FEB_26!G110),FEB_26!G110,0)+IF(ISNUMBER(MAR_26!G110),MAR_26!G110,0)+IF(ISNUMBER(APR_26!G110),APR_26!G110,0))/3)</f>
        <v>0</v>
      </c>
      <c r="N110" s="67">
        <f t="shared" si="16"/>
        <v>0</v>
      </c>
      <c r="O110" s="67">
        <f t="shared" si="17"/>
        <v>0</v>
      </c>
      <c r="P110" s="67">
        <f t="shared" si="18"/>
        <v>0</v>
      </c>
      <c r="Q110" s="68" t="str">
        <f t="shared" si="19"/>
        <v/>
      </c>
      <c r="R110" s="69" t="str">
        <f t="shared" si="20"/>
        <v>STOCKOUT</v>
      </c>
      <c r="S110" s="69" t="str">
        <f t="shared" si="21"/>
        <v>N/A</v>
      </c>
      <c r="T110" s="60"/>
    </row>
    <row r="111" spans="1:20" ht="16.5" customHeight="1" x14ac:dyDescent="0.35">
      <c r="A111" s="71" t="str">
        <f>IF(JAN_26!A111="","",JAN_26!A111)</f>
        <v>Entamizole</v>
      </c>
      <c r="B111" s="71" t="str">
        <f>IF(JAN_26!B111="","",JAN_26!B111)</f>
        <v>tab</v>
      </c>
      <c r="C111" s="53">
        <f>IF(JAN_26!C111="","",JAN_26!C111)</f>
        <v>110</v>
      </c>
      <c r="D111" s="53">
        <f>IF(MAR_26!A111="","",MAR_26!F111)</f>
        <v>0</v>
      </c>
      <c r="E111" s="61"/>
      <c r="F111" s="53">
        <f t="shared" si="11"/>
        <v>0</v>
      </c>
      <c r="G111" s="61"/>
      <c r="H111" s="61"/>
      <c r="I111" s="53">
        <f t="shared" si="12"/>
        <v>0</v>
      </c>
      <c r="J111" s="53" t="str">
        <f t="shared" si="13"/>
        <v/>
      </c>
      <c r="K111" s="53">
        <f t="shared" si="14"/>
        <v>0</v>
      </c>
      <c r="L111" s="53">
        <f t="shared" si="15"/>
        <v>0</v>
      </c>
      <c r="M111" s="64">
        <f>IF(A111="",0,(IF(ISNUMBER(FEB_26!G111),FEB_26!G111,0)+IF(ISNUMBER(MAR_26!G111),MAR_26!G111,0)+IF(ISNUMBER(APR_26!G111),APR_26!G111,0))/3)</f>
        <v>0</v>
      </c>
      <c r="N111" s="64">
        <f t="shared" si="16"/>
        <v>0</v>
      </c>
      <c r="O111" s="64">
        <f t="shared" si="17"/>
        <v>0</v>
      </c>
      <c r="P111" s="64">
        <f t="shared" si="18"/>
        <v>0</v>
      </c>
      <c r="Q111" s="65" t="str">
        <f t="shared" si="19"/>
        <v/>
      </c>
      <c r="R111" s="66" t="str">
        <f t="shared" si="20"/>
        <v>STOCKOUT</v>
      </c>
      <c r="S111" s="66" t="str">
        <f t="shared" si="21"/>
        <v>N/A</v>
      </c>
      <c r="T111" s="60"/>
    </row>
    <row r="112" spans="1:20" ht="16.5" customHeight="1" x14ac:dyDescent="0.35">
      <c r="A112" s="72" t="str">
        <f>IF(JAN_26!A112="","",JAN_26!A112)</f>
        <v>ergometrin</v>
      </c>
      <c r="B112" s="72" t="str">
        <f>IF(JAN_26!B112="","",JAN_26!B112)</f>
        <v>amp</v>
      </c>
      <c r="C112" s="55">
        <f>IF(JAN_26!C112="","",JAN_26!C112)</f>
        <v>500</v>
      </c>
      <c r="D112" s="55">
        <f>IF(MAR_26!A112="","",MAR_26!F112)</f>
        <v>0</v>
      </c>
      <c r="E112" s="61"/>
      <c r="F112" s="55">
        <f t="shared" si="11"/>
        <v>0</v>
      </c>
      <c r="G112" s="61"/>
      <c r="H112" s="61"/>
      <c r="I112" s="55">
        <f t="shared" si="12"/>
        <v>0</v>
      </c>
      <c r="J112" s="55" t="str">
        <f t="shared" si="13"/>
        <v/>
      </c>
      <c r="K112" s="55">
        <f t="shared" si="14"/>
        <v>0</v>
      </c>
      <c r="L112" s="55">
        <f t="shared" si="15"/>
        <v>0</v>
      </c>
      <c r="M112" s="67">
        <f>IF(A112="",0,(IF(ISNUMBER(FEB_26!G112),FEB_26!G112,0)+IF(ISNUMBER(MAR_26!G112),MAR_26!G112,0)+IF(ISNUMBER(APR_26!G112),APR_26!G112,0))/3)</f>
        <v>0</v>
      </c>
      <c r="N112" s="67">
        <f t="shared" si="16"/>
        <v>0</v>
      </c>
      <c r="O112" s="67">
        <f t="shared" si="17"/>
        <v>0</v>
      </c>
      <c r="P112" s="67">
        <f t="shared" si="18"/>
        <v>0</v>
      </c>
      <c r="Q112" s="68" t="str">
        <f t="shared" si="19"/>
        <v/>
      </c>
      <c r="R112" s="69" t="str">
        <f t="shared" si="20"/>
        <v>STOCKOUT</v>
      </c>
      <c r="S112" s="69" t="str">
        <f t="shared" si="21"/>
        <v>N/A</v>
      </c>
      <c r="T112" s="60"/>
    </row>
    <row r="113" spans="1:20" ht="16.5" customHeight="1" x14ac:dyDescent="0.35">
      <c r="A113" s="71" t="str">
        <f>IF(JAN_26!A113="","",JAN_26!A113)</f>
        <v>Erythromycin</v>
      </c>
      <c r="B113" s="71" t="str">
        <f>IF(JAN_26!B113="","",JAN_26!B113)</f>
        <v>inj</v>
      </c>
      <c r="C113" s="53">
        <f>IF(JAN_26!C113="","",JAN_26!C113)</f>
        <v>500</v>
      </c>
      <c r="D113" s="53">
        <f>IF(MAR_26!A113="","",MAR_26!F113)</f>
        <v>0</v>
      </c>
      <c r="E113" s="61"/>
      <c r="F113" s="53">
        <f t="shared" si="11"/>
        <v>0</v>
      </c>
      <c r="G113" s="61"/>
      <c r="H113" s="61"/>
      <c r="I113" s="53">
        <f t="shared" si="12"/>
        <v>0</v>
      </c>
      <c r="J113" s="53" t="str">
        <f t="shared" si="13"/>
        <v/>
      </c>
      <c r="K113" s="53">
        <f t="shared" si="14"/>
        <v>0</v>
      </c>
      <c r="L113" s="53">
        <f t="shared" si="15"/>
        <v>0</v>
      </c>
      <c r="M113" s="64">
        <f>IF(A113="",0,(IF(ISNUMBER(FEB_26!G113),FEB_26!G113,0)+IF(ISNUMBER(MAR_26!G113),MAR_26!G113,0)+IF(ISNUMBER(APR_26!G113),APR_26!G113,0))/3)</f>
        <v>0</v>
      </c>
      <c r="N113" s="64">
        <f t="shared" si="16"/>
        <v>0</v>
      </c>
      <c r="O113" s="64">
        <f t="shared" si="17"/>
        <v>0</v>
      </c>
      <c r="P113" s="64">
        <f t="shared" si="18"/>
        <v>0</v>
      </c>
      <c r="Q113" s="65" t="str">
        <f t="shared" si="19"/>
        <v/>
      </c>
      <c r="R113" s="66" t="str">
        <f t="shared" si="20"/>
        <v>STOCKOUT</v>
      </c>
      <c r="S113" s="66" t="str">
        <f t="shared" si="21"/>
        <v>N/A</v>
      </c>
      <c r="T113" s="60"/>
    </row>
    <row r="114" spans="1:20" ht="16.5" customHeight="1" x14ac:dyDescent="0.35">
      <c r="A114" s="72" t="str">
        <f>IF(JAN_26!A114="","",JAN_26!A114)</f>
        <v>Erythromycine 500mg</v>
      </c>
      <c r="B114" s="72" t="str">
        <f>IF(JAN_26!B114="","",JAN_26!B114)</f>
        <v>tabs</v>
      </c>
      <c r="C114" s="55">
        <f>IF(JAN_26!C114="","",JAN_26!C114)</f>
        <v>80</v>
      </c>
      <c r="D114" s="55">
        <f>IF(MAR_26!A114="","",MAR_26!F114)</f>
        <v>150</v>
      </c>
      <c r="E114" s="61"/>
      <c r="F114" s="55">
        <f t="shared" si="11"/>
        <v>150</v>
      </c>
      <c r="G114" s="61"/>
      <c r="H114" s="61"/>
      <c r="I114" s="55">
        <f t="shared" si="12"/>
        <v>0</v>
      </c>
      <c r="J114" s="55" t="str">
        <f t="shared" si="13"/>
        <v/>
      </c>
      <c r="K114" s="55">
        <f t="shared" si="14"/>
        <v>0</v>
      </c>
      <c r="L114" s="55">
        <f t="shared" si="15"/>
        <v>12000</v>
      </c>
      <c r="M114" s="67">
        <f>IF(A114="",0,(IF(ISNUMBER(FEB_26!G114),FEB_26!G114,0)+IF(ISNUMBER(MAR_26!G114),MAR_26!G114,0)+IF(ISNUMBER(APR_26!G114),APR_26!G114,0))/3)</f>
        <v>0</v>
      </c>
      <c r="N114" s="67">
        <f t="shared" si="16"/>
        <v>0</v>
      </c>
      <c r="O114" s="67">
        <f t="shared" si="17"/>
        <v>0</v>
      </c>
      <c r="P114" s="67">
        <f t="shared" si="18"/>
        <v>0</v>
      </c>
      <c r="Q114" s="68" t="str">
        <f t="shared" si="19"/>
        <v/>
      </c>
      <c r="R114" s="69" t="str">
        <f t="shared" si="20"/>
        <v>OVERSTOCK</v>
      </c>
      <c r="S114" s="69" t="str">
        <f t="shared" si="21"/>
        <v>N/A</v>
      </c>
      <c r="T114" s="60"/>
    </row>
    <row r="115" spans="1:20" ht="16.5" customHeight="1" x14ac:dyDescent="0.35">
      <c r="A115" s="71" t="str">
        <f>IF(JAN_26!A115="","",JAN_26!A115)</f>
        <v>FENA</v>
      </c>
      <c r="B115" s="71" t="str">
        <f>IF(JAN_26!B115="","",JAN_26!B115)</f>
        <v>tabs</v>
      </c>
      <c r="C115" s="53">
        <f>IF(JAN_26!C115="","",JAN_26!C115)</f>
        <v>200</v>
      </c>
      <c r="D115" s="53">
        <f>IF(MAR_26!A115="","",MAR_26!F115)</f>
        <v>0</v>
      </c>
      <c r="E115" s="61"/>
      <c r="F115" s="53">
        <f t="shared" si="11"/>
        <v>0</v>
      </c>
      <c r="G115" s="61"/>
      <c r="H115" s="61"/>
      <c r="I115" s="53">
        <f t="shared" si="12"/>
        <v>0</v>
      </c>
      <c r="J115" s="53" t="str">
        <f t="shared" si="13"/>
        <v/>
      </c>
      <c r="K115" s="53">
        <f t="shared" si="14"/>
        <v>0</v>
      </c>
      <c r="L115" s="53">
        <f t="shared" si="15"/>
        <v>0</v>
      </c>
      <c r="M115" s="64">
        <f>IF(A115="",0,(IF(ISNUMBER(FEB_26!G115),FEB_26!G115,0)+IF(ISNUMBER(MAR_26!G115),MAR_26!G115,0)+IF(ISNUMBER(APR_26!G115),APR_26!G115,0))/3)</f>
        <v>0</v>
      </c>
      <c r="N115" s="64">
        <f t="shared" si="16"/>
        <v>0</v>
      </c>
      <c r="O115" s="64">
        <f t="shared" si="17"/>
        <v>0</v>
      </c>
      <c r="P115" s="64">
        <f t="shared" si="18"/>
        <v>0</v>
      </c>
      <c r="Q115" s="65" t="str">
        <f t="shared" si="19"/>
        <v/>
      </c>
      <c r="R115" s="66" t="str">
        <f t="shared" si="20"/>
        <v>STOCKOUT</v>
      </c>
      <c r="S115" s="66" t="str">
        <f t="shared" si="21"/>
        <v>N/A</v>
      </c>
      <c r="T115" s="60"/>
    </row>
    <row r="116" spans="1:20" ht="16.5" customHeight="1" x14ac:dyDescent="0.35">
      <c r="A116" s="72" t="str">
        <f>IF(JAN_26!A116="","",JAN_26!A116)</f>
        <v>Ferosulphate</v>
      </c>
      <c r="B116" s="72" t="str">
        <f>IF(JAN_26!B116="","",JAN_26!B116)</f>
        <v>tab</v>
      </c>
      <c r="C116" s="55">
        <f>IF(JAN_26!C116="","",JAN_26!C116)</f>
        <v>10</v>
      </c>
      <c r="D116" s="55">
        <f>IF(MAR_26!A116="","",MAR_26!F116)</f>
        <v>0</v>
      </c>
      <c r="E116" s="61"/>
      <c r="F116" s="55">
        <f t="shared" si="11"/>
        <v>0</v>
      </c>
      <c r="G116" s="61"/>
      <c r="H116" s="61"/>
      <c r="I116" s="55">
        <f t="shared" si="12"/>
        <v>0</v>
      </c>
      <c r="J116" s="55" t="str">
        <f t="shared" si="13"/>
        <v/>
      </c>
      <c r="K116" s="55">
        <f t="shared" si="14"/>
        <v>0</v>
      </c>
      <c r="L116" s="55">
        <f t="shared" si="15"/>
        <v>0</v>
      </c>
      <c r="M116" s="67">
        <f>IF(A116="",0,(IF(ISNUMBER(FEB_26!G116),FEB_26!G116,0)+IF(ISNUMBER(MAR_26!G116),MAR_26!G116,0)+IF(ISNUMBER(APR_26!G116),APR_26!G116,0))/3)</f>
        <v>0</v>
      </c>
      <c r="N116" s="67">
        <f t="shared" si="16"/>
        <v>0</v>
      </c>
      <c r="O116" s="67">
        <f t="shared" si="17"/>
        <v>0</v>
      </c>
      <c r="P116" s="67">
        <f t="shared" si="18"/>
        <v>0</v>
      </c>
      <c r="Q116" s="68" t="str">
        <f t="shared" si="19"/>
        <v/>
      </c>
      <c r="R116" s="69" t="str">
        <f t="shared" si="20"/>
        <v>STOCKOUT</v>
      </c>
      <c r="S116" s="69" t="str">
        <f t="shared" si="21"/>
        <v>N/A</v>
      </c>
      <c r="T116" s="60"/>
    </row>
    <row r="117" spans="1:20" ht="16.5" customHeight="1" x14ac:dyDescent="0.35">
      <c r="A117" s="71" t="str">
        <f>IF(JAN_26!A117="","",JAN_26!A117)</f>
        <v>ferrous sulfate</v>
      </c>
      <c r="B117" s="71" t="str">
        <f>IF(JAN_26!B117="","",JAN_26!B117)</f>
        <v>tab</v>
      </c>
      <c r="C117" s="53">
        <f>IF(JAN_26!C117="","",JAN_26!C117)</f>
        <v>10</v>
      </c>
      <c r="D117" s="53">
        <f>IF(MAR_26!A117="","",MAR_26!F117)</f>
        <v>0</v>
      </c>
      <c r="E117" s="61"/>
      <c r="F117" s="53">
        <f t="shared" si="11"/>
        <v>0</v>
      </c>
      <c r="G117" s="61"/>
      <c r="H117" s="61"/>
      <c r="I117" s="53">
        <f t="shared" si="12"/>
        <v>0</v>
      </c>
      <c r="J117" s="53" t="str">
        <f t="shared" si="13"/>
        <v/>
      </c>
      <c r="K117" s="53">
        <f t="shared" si="14"/>
        <v>0</v>
      </c>
      <c r="L117" s="53">
        <f t="shared" si="15"/>
        <v>0</v>
      </c>
      <c r="M117" s="64">
        <f>IF(A117="",0,(IF(ISNUMBER(FEB_26!G117),FEB_26!G117,0)+IF(ISNUMBER(MAR_26!G117),MAR_26!G117,0)+IF(ISNUMBER(APR_26!G117),APR_26!G117,0))/3)</f>
        <v>0</v>
      </c>
      <c r="N117" s="64">
        <f t="shared" si="16"/>
        <v>0</v>
      </c>
      <c r="O117" s="64">
        <f t="shared" si="17"/>
        <v>0</v>
      </c>
      <c r="P117" s="64">
        <f t="shared" si="18"/>
        <v>0</v>
      </c>
      <c r="Q117" s="65" t="str">
        <f t="shared" si="19"/>
        <v/>
      </c>
      <c r="R117" s="66" t="str">
        <f t="shared" si="20"/>
        <v>STOCKOUT</v>
      </c>
      <c r="S117" s="66" t="str">
        <f t="shared" si="21"/>
        <v>N/A</v>
      </c>
      <c r="T117" s="60"/>
    </row>
    <row r="118" spans="1:20" ht="16.5" customHeight="1" x14ac:dyDescent="0.35">
      <c r="A118" s="72" t="str">
        <f>IF(JAN_26!A118="","",JAN_26!A118)</f>
        <v>files</v>
      </c>
      <c r="B118" s="72" t="str">
        <f>IF(JAN_26!B118="","",JAN_26!B118)</f>
        <v>item</v>
      </c>
      <c r="C118" s="55">
        <f>IF(JAN_26!C118="","",JAN_26!C118)</f>
        <v>1000</v>
      </c>
      <c r="D118" s="55">
        <f>IF(MAR_26!A118="","",MAR_26!F118)</f>
        <v>0</v>
      </c>
      <c r="E118" s="61"/>
      <c r="F118" s="55">
        <f t="shared" si="11"/>
        <v>0</v>
      </c>
      <c r="G118" s="61"/>
      <c r="H118" s="61"/>
      <c r="I118" s="55">
        <f t="shared" si="12"/>
        <v>0</v>
      </c>
      <c r="J118" s="55" t="str">
        <f t="shared" si="13"/>
        <v/>
      </c>
      <c r="K118" s="55">
        <f t="shared" si="14"/>
        <v>0</v>
      </c>
      <c r="L118" s="55">
        <f t="shared" si="15"/>
        <v>0</v>
      </c>
      <c r="M118" s="67">
        <f>IF(A118="",0,(IF(ISNUMBER(FEB_26!G118),FEB_26!G118,0)+IF(ISNUMBER(MAR_26!G118),MAR_26!G118,0)+IF(ISNUMBER(APR_26!G118),APR_26!G118,0))/3)</f>
        <v>0</v>
      </c>
      <c r="N118" s="67">
        <f t="shared" si="16"/>
        <v>0</v>
      </c>
      <c r="O118" s="67">
        <f t="shared" si="17"/>
        <v>0</v>
      </c>
      <c r="P118" s="67">
        <f t="shared" si="18"/>
        <v>0</v>
      </c>
      <c r="Q118" s="68" t="str">
        <f t="shared" si="19"/>
        <v/>
      </c>
      <c r="R118" s="69" t="str">
        <f t="shared" si="20"/>
        <v>STOCKOUT</v>
      </c>
      <c r="S118" s="69" t="str">
        <f t="shared" si="21"/>
        <v>N/A</v>
      </c>
      <c r="T118" s="60"/>
    </row>
    <row r="119" spans="1:20" ht="16.5" customHeight="1" x14ac:dyDescent="0.35">
      <c r="A119" s="71" t="str">
        <f>IF(JAN_26!A119="","",JAN_26!A119)</f>
        <v>Fluconazole 200mg</v>
      </c>
      <c r="B119" s="71" t="str">
        <f>IF(JAN_26!B119="","",JAN_26!B119)</f>
        <v>tablet</v>
      </c>
      <c r="C119" s="53">
        <f>IF(JAN_26!C119="","",JAN_26!C119)</f>
        <v>400</v>
      </c>
      <c r="D119" s="53">
        <f>IF(MAR_26!A119="","",MAR_26!F119)</f>
        <v>0</v>
      </c>
      <c r="E119" s="61"/>
      <c r="F119" s="53">
        <f t="shared" si="11"/>
        <v>0</v>
      </c>
      <c r="G119" s="61"/>
      <c r="H119" s="61"/>
      <c r="I119" s="53">
        <f t="shared" si="12"/>
        <v>0</v>
      </c>
      <c r="J119" s="53" t="str">
        <f t="shared" si="13"/>
        <v/>
      </c>
      <c r="K119" s="53">
        <f t="shared" si="14"/>
        <v>0</v>
      </c>
      <c r="L119" s="53">
        <f t="shared" si="15"/>
        <v>0</v>
      </c>
      <c r="M119" s="64">
        <f>IF(A119="",0,(IF(ISNUMBER(FEB_26!G119),FEB_26!G119,0)+IF(ISNUMBER(MAR_26!G119),MAR_26!G119,0)+IF(ISNUMBER(APR_26!G119),APR_26!G119,0))/3)</f>
        <v>0</v>
      </c>
      <c r="N119" s="64">
        <f t="shared" si="16"/>
        <v>0</v>
      </c>
      <c r="O119" s="64">
        <f t="shared" si="17"/>
        <v>0</v>
      </c>
      <c r="P119" s="64">
        <f t="shared" si="18"/>
        <v>0</v>
      </c>
      <c r="Q119" s="65" t="str">
        <f t="shared" si="19"/>
        <v/>
      </c>
      <c r="R119" s="66" t="str">
        <f t="shared" si="20"/>
        <v>STOCKOUT</v>
      </c>
      <c r="S119" s="66" t="str">
        <f t="shared" si="21"/>
        <v>N/A</v>
      </c>
      <c r="T119" s="60"/>
    </row>
    <row r="120" spans="1:20" ht="16.5" customHeight="1" x14ac:dyDescent="0.35">
      <c r="A120" s="72" t="str">
        <f>IF(JAN_26!A120="","",JAN_26!A120)</f>
        <v>Fluconazole syrup</v>
      </c>
      <c r="B120" s="72" t="str">
        <f>IF(JAN_26!B120="","",JAN_26!B120)</f>
        <v>syrup</v>
      </c>
      <c r="C120" s="55">
        <f>IF(JAN_26!C120="","",JAN_26!C120)</f>
        <v>2150</v>
      </c>
      <c r="D120" s="55">
        <f>IF(MAR_26!A120="","",MAR_26!F120)</f>
        <v>0</v>
      </c>
      <c r="E120" s="61"/>
      <c r="F120" s="55">
        <f t="shared" si="11"/>
        <v>0</v>
      </c>
      <c r="G120" s="61"/>
      <c r="H120" s="61"/>
      <c r="I120" s="55">
        <f t="shared" si="12"/>
        <v>0</v>
      </c>
      <c r="J120" s="55" t="str">
        <f t="shared" si="13"/>
        <v/>
      </c>
      <c r="K120" s="55">
        <f t="shared" si="14"/>
        <v>0</v>
      </c>
      <c r="L120" s="55">
        <f t="shared" si="15"/>
        <v>0</v>
      </c>
      <c r="M120" s="67">
        <f>IF(A120="",0,(IF(ISNUMBER(FEB_26!G120),FEB_26!G120,0)+IF(ISNUMBER(MAR_26!G120),MAR_26!G120,0)+IF(ISNUMBER(APR_26!G120),APR_26!G120,0))/3)</f>
        <v>0</v>
      </c>
      <c r="N120" s="67">
        <f t="shared" si="16"/>
        <v>0</v>
      </c>
      <c r="O120" s="67">
        <f t="shared" si="17"/>
        <v>0</v>
      </c>
      <c r="P120" s="67">
        <f t="shared" si="18"/>
        <v>0</v>
      </c>
      <c r="Q120" s="68" t="str">
        <f t="shared" si="19"/>
        <v/>
      </c>
      <c r="R120" s="69" t="str">
        <f t="shared" si="20"/>
        <v>STOCKOUT</v>
      </c>
      <c r="S120" s="69" t="str">
        <f t="shared" si="21"/>
        <v>N/A</v>
      </c>
      <c r="T120" s="60"/>
    </row>
    <row r="121" spans="1:20" ht="16.5" customHeight="1" x14ac:dyDescent="0.35">
      <c r="A121" s="71" t="str">
        <f>IF(JAN_26!A121="","",JAN_26!A121)</f>
        <v>Frusemide injection</v>
      </c>
      <c r="B121" s="71" t="str">
        <f>IF(JAN_26!B121="","",JAN_26!B121)</f>
        <v>amp</v>
      </c>
      <c r="C121" s="53">
        <f>IF(JAN_26!C121="","",JAN_26!C121)</f>
        <v>100</v>
      </c>
      <c r="D121" s="53">
        <f>IF(MAR_26!A121="","",MAR_26!F121)</f>
        <v>100</v>
      </c>
      <c r="E121" s="61"/>
      <c r="F121" s="53">
        <f t="shared" si="11"/>
        <v>100</v>
      </c>
      <c r="G121" s="61"/>
      <c r="H121" s="61"/>
      <c r="I121" s="53">
        <f t="shared" si="12"/>
        <v>0</v>
      </c>
      <c r="J121" s="53" t="str">
        <f t="shared" si="13"/>
        <v/>
      </c>
      <c r="K121" s="53">
        <f t="shared" si="14"/>
        <v>0</v>
      </c>
      <c r="L121" s="53">
        <f t="shared" si="15"/>
        <v>10000</v>
      </c>
      <c r="M121" s="64">
        <f>IF(A121="",0,(IF(ISNUMBER(FEB_26!G121),FEB_26!G121,0)+IF(ISNUMBER(MAR_26!G121),MAR_26!G121,0)+IF(ISNUMBER(APR_26!G121),APR_26!G121,0))/3)</f>
        <v>0</v>
      </c>
      <c r="N121" s="64">
        <f t="shared" si="16"/>
        <v>0</v>
      </c>
      <c r="O121" s="64">
        <f t="shared" si="17"/>
        <v>0</v>
      </c>
      <c r="P121" s="64">
        <f t="shared" si="18"/>
        <v>0</v>
      </c>
      <c r="Q121" s="65" t="str">
        <f t="shared" si="19"/>
        <v/>
      </c>
      <c r="R121" s="66" t="str">
        <f t="shared" si="20"/>
        <v>OVERSTOCK</v>
      </c>
      <c r="S121" s="66" t="str">
        <f t="shared" si="21"/>
        <v>N/A</v>
      </c>
      <c r="T121" s="60"/>
    </row>
    <row r="122" spans="1:20" ht="16.5" customHeight="1" x14ac:dyDescent="0.35">
      <c r="A122" s="72" t="str">
        <f>IF(JAN_26!A122="","",JAN_26!A122)</f>
        <v>Frusemide tablets</v>
      </c>
      <c r="B122" s="72" t="str">
        <f>IF(JAN_26!B122="","",JAN_26!B122)</f>
        <v>tablet</v>
      </c>
      <c r="C122" s="55">
        <f>IF(JAN_26!C122="","",JAN_26!C122)</f>
        <v>10</v>
      </c>
      <c r="D122" s="55">
        <f>IF(MAR_26!A122="","",MAR_26!F122)</f>
        <v>300</v>
      </c>
      <c r="E122" s="61"/>
      <c r="F122" s="55">
        <f t="shared" si="11"/>
        <v>300</v>
      </c>
      <c r="G122" s="61"/>
      <c r="H122" s="61"/>
      <c r="I122" s="55">
        <f t="shared" si="12"/>
        <v>0</v>
      </c>
      <c r="J122" s="55" t="str">
        <f t="shared" si="13"/>
        <v/>
      </c>
      <c r="K122" s="55">
        <f t="shared" si="14"/>
        <v>0</v>
      </c>
      <c r="L122" s="55">
        <f t="shared" si="15"/>
        <v>3000</v>
      </c>
      <c r="M122" s="67">
        <f>IF(A122="",0,(IF(ISNUMBER(FEB_26!G122),FEB_26!G122,0)+IF(ISNUMBER(MAR_26!G122),MAR_26!G122,0)+IF(ISNUMBER(APR_26!G122),APR_26!G122,0))/3)</f>
        <v>0</v>
      </c>
      <c r="N122" s="67">
        <f t="shared" si="16"/>
        <v>0</v>
      </c>
      <c r="O122" s="67">
        <f t="shared" si="17"/>
        <v>0</v>
      </c>
      <c r="P122" s="67">
        <f t="shared" si="18"/>
        <v>0</v>
      </c>
      <c r="Q122" s="68" t="str">
        <f t="shared" si="19"/>
        <v/>
      </c>
      <c r="R122" s="69" t="str">
        <f t="shared" si="20"/>
        <v>OVERSTOCK</v>
      </c>
      <c r="S122" s="69" t="str">
        <f t="shared" si="21"/>
        <v>N/A</v>
      </c>
      <c r="T122" s="60"/>
    </row>
    <row r="123" spans="1:20" ht="16.5" customHeight="1" x14ac:dyDescent="0.35">
      <c r="A123" s="71" t="str">
        <f>IF(JAN_26!A123="","",JAN_26!A123)</f>
        <v>G- tablets</v>
      </c>
      <c r="B123" s="71" t="str">
        <f>IF(JAN_26!B123="","",JAN_26!B123)</f>
        <v>tablet</v>
      </c>
      <c r="C123" s="53">
        <f>IF(JAN_26!C123="","",JAN_26!C123)</f>
        <v>15</v>
      </c>
      <c r="D123" s="53">
        <f>IF(MAR_26!A123="","",MAR_26!F123)</f>
        <v>0</v>
      </c>
      <c r="E123" s="61"/>
      <c r="F123" s="53">
        <f t="shared" si="11"/>
        <v>0</v>
      </c>
      <c r="G123" s="61"/>
      <c r="H123" s="61"/>
      <c r="I123" s="53">
        <f t="shared" si="12"/>
        <v>0</v>
      </c>
      <c r="J123" s="53" t="str">
        <f t="shared" si="13"/>
        <v/>
      </c>
      <c r="K123" s="53">
        <f t="shared" si="14"/>
        <v>0</v>
      </c>
      <c r="L123" s="53">
        <f t="shared" si="15"/>
        <v>0</v>
      </c>
      <c r="M123" s="64">
        <f>IF(A123="",0,(IF(ISNUMBER(FEB_26!G123),FEB_26!G123,0)+IF(ISNUMBER(MAR_26!G123),MAR_26!G123,0)+IF(ISNUMBER(APR_26!G123),APR_26!G123,0))/3)</f>
        <v>0</v>
      </c>
      <c r="N123" s="64">
        <f t="shared" si="16"/>
        <v>0</v>
      </c>
      <c r="O123" s="64">
        <f t="shared" si="17"/>
        <v>0</v>
      </c>
      <c r="P123" s="64">
        <f t="shared" si="18"/>
        <v>0</v>
      </c>
      <c r="Q123" s="65" t="str">
        <f t="shared" si="19"/>
        <v/>
      </c>
      <c r="R123" s="66" t="str">
        <f t="shared" si="20"/>
        <v>STOCKOUT</v>
      </c>
      <c r="S123" s="66" t="str">
        <f t="shared" si="21"/>
        <v>N/A</v>
      </c>
      <c r="T123" s="60"/>
    </row>
    <row r="124" spans="1:20" ht="16.5" customHeight="1" x14ac:dyDescent="0.35">
      <c r="A124" s="72" t="str">
        <f>IF(JAN_26!A124="","",JAN_26!A124)</f>
        <v>gastrokit</v>
      </c>
      <c r="B124" s="72" t="str">
        <f>IF(JAN_26!B124="","",JAN_26!B124)</f>
        <v>tablet</v>
      </c>
      <c r="C124" s="55">
        <f>IF(JAN_26!C124="","",JAN_26!C124)</f>
        <v>1150</v>
      </c>
      <c r="D124" s="55">
        <f>IF(MAR_26!A124="","",MAR_26!F124)</f>
        <v>0</v>
      </c>
      <c r="E124" s="61"/>
      <c r="F124" s="55">
        <f t="shared" si="11"/>
        <v>0</v>
      </c>
      <c r="G124" s="61"/>
      <c r="H124" s="61"/>
      <c r="I124" s="55">
        <f t="shared" si="12"/>
        <v>0</v>
      </c>
      <c r="J124" s="55" t="str">
        <f t="shared" si="13"/>
        <v/>
      </c>
      <c r="K124" s="55">
        <f t="shared" si="14"/>
        <v>0</v>
      </c>
      <c r="L124" s="55">
        <f t="shared" si="15"/>
        <v>0</v>
      </c>
      <c r="M124" s="67">
        <f>IF(A124="",0,(IF(ISNUMBER(FEB_26!G124),FEB_26!G124,0)+IF(ISNUMBER(MAR_26!G124),MAR_26!G124,0)+IF(ISNUMBER(APR_26!G124),APR_26!G124,0))/3)</f>
        <v>0</v>
      </c>
      <c r="N124" s="67">
        <f t="shared" si="16"/>
        <v>0</v>
      </c>
      <c r="O124" s="67">
        <f t="shared" si="17"/>
        <v>0</v>
      </c>
      <c r="P124" s="67">
        <f t="shared" si="18"/>
        <v>0</v>
      </c>
      <c r="Q124" s="68" t="str">
        <f t="shared" si="19"/>
        <v/>
      </c>
      <c r="R124" s="69" t="str">
        <f t="shared" si="20"/>
        <v>STOCKOUT</v>
      </c>
      <c r="S124" s="69" t="str">
        <f t="shared" si="21"/>
        <v>N/A</v>
      </c>
      <c r="T124" s="60"/>
    </row>
    <row r="125" spans="1:20" ht="16.5" customHeight="1" x14ac:dyDescent="0.35">
      <c r="A125" s="71" t="str">
        <f>IF(JAN_26!A125="","",JAN_26!A125)</f>
        <v>Genta (250mg)</v>
      </c>
      <c r="B125" s="71" t="str">
        <f>IF(JAN_26!B125="","",JAN_26!B125)</f>
        <v>amp</v>
      </c>
      <c r="C125" s="53">
        <f>IF(JAN_26!C125="","",JAN_26!C125)</f>
        <v>250</v>
      </c>
      <c r="D125" s="53">
        <f>IF(MAR_26!A125="","",MAR_26!F125)</f>
        <v>0</v>
      </c>
      <c r="E125" s="61"/>
      <c r="F125" s="53">
        <f t="shared" si="11"/>
        <v>0</v>
      </c>
      <c r="G125" s="61"/>
      <c r="H125" s="61"/>
      <c r="I125" s="53">
        <f t="shared" si="12"/>
        <v>0</v>
      </c>
      <c r="J125" s="53" t="str">
        <f t="shared" si="13"/>
        <v/>
      </c>
      <c r="K125" s="53">
        <f t="shared" si="14"/>
        <v>0</v>
      </c>
      <c r="L125" s="53">
        <f t="shared" si="15"/>
        <v>0</v>
      </c>
      <c r="M125" s="64">
        <f>IF(A125="",0,(IF(ISNUMBER(FEB_26!G125),FEB_26!G125,0)+IF(ISNUMBER(MAR_26!G125),MAR_26!G125,0)+IF(ISNUMBER(APR_26!G125),APR_26!G125,0))/3)</f>
        <v>0</v>
      </c>
      <c r="N125" s="64">
        <f t="shared" si="16"/>
        <v>0</v>
      </c>
      <c r="O125" s="64">
        <f t="shared" si="17"/>
        <v>0</v>
      </c>
      <c r="P125" s="64">
        <f t="shared" si="18"/>
        <v>0</v>
      </c>
      <c r="Q125" s="65" t="str">
        <f t="shared" si="19"/>
        <v/>
      </c>
      <c r="R125" s="66" t="str">
        <f t="shared" si="20"/>
        <v>STOCKOUT</v>
      </c>
      <c r="S125" s="66" t="str">
        <f t="shared" si="21"/>
        <v>N/A</v>
      </c>
      <c r="T125" s="60"/>
    </row>
    <row r="126" spans="1:20" ht="16.5" customHeight="1" x14ac:dyDescent="0.35">
      <c r="A126" s="72" t="str">
        <f>IF(JAN_26!A126="","",JAN_26!A126)</f>
        <v>genta eydrop</v>
      </c>
      <c r="B126" s="72" t="str">
        <f>IF(JAN_26!B126="","",JAN_26!B126)</f>
        <v>syrup</v>
      </c>
      <c r="C126" s="55">
        <f>IF(JAN_26!C126="","",JAN_26!C126)</f>
        <v>500</v>
      </c>
      <c r="D126" s="55">
        <f>IF(MAR_26!A126="","",MAR_26!F126)</f>
        <v>0</v>
      </c>
      <c r="E126" s="61"/>
      <c r="F126" s="55">
        <f t="shared" si="11"/>
        <v>0</v>
      </c>
      <c r="G126" s="61"/>
      <c r="H126" s="61"/>
      <c r="I126" s="55">
        <f t="shared" si="12"/>
        <v>0</v>
      </c>
      <c r="J126" s="55" t="str">
        <f t="shared" si="13"/>
        <v/>
      </c>
      <c r="K126" s="55">
        <f t="shared" si="14"/>
        <v>0</v>
      </c>
      <c r="L126" s="55">
        <f t="shared" si="15"/>
        <v>0</v>
      </c>
      <c r="M126" s="67">
        <f>IF(A126="",0,(IF(ISNUMBER(FEB_26!G126),FEB_26!G126,0)+IF(ISNUMBER(MAR_26!G126),MAR_26!G126,0)+IF(ISNUMBER(APR_26!G126),APR_26!G126,0))/3)</f>
        <v>0</v>
      </c>
      <c r="N126" s="67">
        <f t="shared" si="16"/>
        <v>0</v>
      </c>
      <c r="O126" s="67">
        <f t="shared" si="17"/>
        <v>0</v>
      </c>
      <c r="P126" s="67">
        <f t="shared" si="18"/>
        <v>0</v>
      </c>
      <c r="Q126" s="68" t="str">
        <f t="shared" si="19"/>
        <v/>
      </c>
      <c r="R126" s="69" t="str">
        <f t="shared" si="20"/>
        <v>STOCKOUT</v>
      </c>
      <c r="S126" s="69" t="str">
        <f t="shared" si="21"/>
        <v>N/A</v>
      </c>
      <c r="T126" s="60"/>
    </row>
    <row r="127" spans="1:20" ht="16.5" customHeight="1" x14ac:dyDescent="0.35">
      <c r="A127" s="71" t="str">
        <f>IF(JAN_26!A127="","",JAN_26!A127)</f>
        <v>Gentamycine Injection</v>
      </c>
      <c r="B127" s="71" t="str">
        <f>IF(JAN_26!B127="","",JAN_26!B127)</f>
        <v>amp</v>
      </c>
      <c r="C127" s="53">
        <f>IF(JAN_26!C127="","",JAN_26!C127)</f>
        <v>200</v>
      </c>
      <c r="D127" s="53">
        <f>IF(MAR_26!A127="","",MAR_26!F127)</f>
        <v>355</v>
      </c>
      <c r="E127" s="61"/>
      <c r="F127" s="53">
        <f t="shared" si="11"/>
        <v>355</v>
      </c>
      <c r="G127" s="61"/>
      <c r="H127" s="61"/>
      <c r="I127" s="53">
        <f t="shared" si="12"/>
        <v>0</v>
      </c>
      <c r="J127" s="53" t="str">
        <f t="shared" si="13"/>
        <v/>
      </c>
      <c r="K127" s="53">
        <f t="shared" si="14"/>
        <v>0</v>
      </c>
      <c r="L127" s="53">
        <f t="shared" si="15"/>
        <v>71000</v>
      </c>
      <c r="M127" s="64">
        <f>IF(A127="",0,(IF(ISNUMBER(FEB_26!G127),FEB_26!G127,0)+IF(ISNUMBER(MAR_26!G127),MAR_26!G127,0)+IF(ISNUMBER(APR_26!G127),APR_26!G127,0))/3)</f>
        <v>0</v>
      </c>
      <c r="N127" s="64">
        <f t="shared" si="16"/>
        <v>0</v>
      </c>
      <c r="O127" s="64">
        <f t="shared" si="17"/>
        <v>0</v>
      </c>
      <c r="P127" s="64">
        <f t="shared" si="18"/>
        <v>0</v>
      </c>
      <c r="Q127" s="65" t="str">
        <f t="shared" si="19"/>
        <v/>
      </c>
      <c r="R127" s="66" t="str">
        <f t="shared" si="20"/>
        <v>OVERSTOCK</v>
      </c>
      <c r="S127" s="66" t="str">
        <f t="shared" si="21"/>
        <v>N/A</v>
      </c>
      <c r="T127" s="60"/>
    </row>
    <row r="128" spans="1:20" ht="16.5" customHeight="1" x14ac:dyDescent="0.35">
      <c r="A128" s="72" t="str">
        <f>IF(JAN_26!A128="","",JAN_26!A128)</f>
        <v>Gentian violet</v>
      </c>
      <c r="B128" s="72" t="str">
        <f>IF(JAN_26!B128="","",JAN_26!B128)</f>
        <v>bottle</v>
      </c>
      <c r="C128" s="55">
        <f>IF(JAN_26!C128="","",JAN_26!C128)</f>
        <v>1000</v>
      </c>
      <c r="D128" s="55">
        <f>IF(MAR_26!A128="","",MAR_26!F128)</f>
        <v>0</v>
      </c>
      <c r="E128" s="61"/>
      <c r="F128" s="55">
        <f t="shared" si="11"/>
        <v>0</v>
      </c>
      <c r="G128" s="61"/>
      <c r="H128" s="61"/>
      <c r="I128" s="55">
        <f t="shared" si="12"/>
        <v>0</v>
      </c>
      <c r="J128" s="55" t="str">
        <f t="shared" si="13"/>
        <v/>
      </c>
      <c r="K128" s="55">
        <f t="shared" si="14"/>
        <v>0</v>
      </c>
      <c r="L128" s="55">
        <f t="shared" si="15"/>
        <v>0</v>
      </c>
      <c r="M128" s="67">
        <f>IF(A128="",0,(IF(ISNUMBER(FEB_26!G128),FEB_26!G128,0)+IF(ISNUMBER(MAR_26!G128),MAR_26!G128,0)+IF(ISNUMBER(APR_26!G128),APR_26!G128,0))/3)</f>
        <v>0</v>
      </c>
      <c r="N128" s="67">
        <f t="shared" si="16"/>
        <v>0</v>
      </c>
      <c r="O128" s="67">
        <f t="shared" si="17"/>
        <v>0</v>
      </c>
      <c r="P128" s="67">
        <f t="shared" si="18"/>
        <v>0</v>
      </c>
      <c r="Q128" s="68" t="str">
        <f t="shared" si="19"/>
        <v/>
      </c>
      <c r="R128" s="69" t="str">
        <f t="shared" si="20"/>
        <v>STOCKOUT</v>
      </c>
      <c r="S128" s="69" t="str">
        <f t="shared" si="21"/>
        <v>N/A</v>
      </c>
      <c r="T128" s="60"/>
    </row>
    <row r="129" spans="1:20" ht="16.5" customHeight="1" x14ac:dyDescent="0.35">
      <c r="A129" s="71" t="str">
        <f>IF(JAN_26!A129="","",JAN_26!A129)</f>
        <v>Glibenclamide</v>
      </c>
      <c r="B129" s="71" t="str">
        <f>IF(JAN_26!B129="","",JAN_26!B129)</f>
        <v>tab</v>
      </c>
      <c r="C129" s="53">
        <f>IF(JAN_26!C129="","",JAN_26!C129)</f>
        <v>10</v>
      </c>
      <c r="D129" s="53">
        <f>IF(MAR_26!A129="","",MAR_26!F129)</f>
        <v>100</v>
      </c>
      <c r="E129" s="61"/>
      <c r="F129" s="53">
        <f t="shared" si="11"/>
        <v>100</v>
      </c>
      <c r="G129" s="61"/>
      <c r="H129" s="61"/>
      <c r="I129" s="53">
        <f t="shared" si="12"/>
        <v>0</v>
      </c>
      <c r="J129" s="53" t="str">
        <f t="shared" si="13"/>
        <v/>
      </c>
      <c r="K129" s="53">
        <f t="shared" si="14"/>
        <v>0</v>
      </c>
      <c r="L129" s="53">
        <f t="shared" si="15"/>
        <v>1000</v>
      </c>
      <c r="M129" s="64">
        <f>IF(A129="",0,(IF(ISNUMBER(FEB_26!G129),FEB_26!G129,0)+IF(ISNUMBER(MAR_26!G129),MAR_26!G129,0)+IF(ISNUMBER(APR_26!G129),APR_26!G129,0))/3)</f>
        <v>0</v>
      </c>
      <c r="N129" s="64">
        <f t="shared" si="16"/>
        <v>0</v>
      </c>
      <c r="O129" s="64">
        <f t="shared" si="17"/>
        <v>0</v>
      </c>
      <c r="P129" s="64">
        <f t="shared" si="18"/>
        <v>0</v>
      </c>
      <c r="Q129" s="65" t="str">
        <f t="shared" si="19"/>
        <v/>
      </c>
      <c r="R129" s="66" t="str">
        <f t="shared" si="20"/>
        <v>OVERSTOCK</v>
      </c>
      <c r="S129" s="66" t="str">
        <f t="shared" si="21"/>
        <v>N/A</v>
      </c>
      <c r="T129" s="60"/>
    </row>
    <row r="130" spans="1:20" ht="16.5" customHeight="1" x14ac:dyDescent="0.35">
      <c r="A130" s="72" t="str">
        <f>IF(JAN_26!A130="","",JAN_26!A130)</f>
        <v>Glocuse 10%</v>
      </c>
      <c r="B130" s="72" t="str">
        <f>IF(JAN_26!B130="","",JAN_26!B130)</f>
        <v>Item</v>
      </c>
      <c r="C130" s="55">
        <f>IF(JAN_26!C130="","",JAN_26!C130)</f>
        <v>1000</v>
      </c>
      <c r="D130" s="55">
        <f>IF(MAR_26!A130="","",MAR_26!F130)</f>
        <v>10</v>
      </c>
      <c r="E130" s="61"/>
      <c r="F130" s="55">
        <f t="shared" si="11"/>
        <v>10</v>
      </c>
      <c r="G130" s="61"/>
      <c r="H130" s="61"/>
      <c r="I130" s="55">
        <f t="shared" si="12"/>
        <v>0</v>
      </c>
      <c r="J130" s="55" t="str">
        <f t="shared" si="13"/>
        <v/>
      </c>
      <c r="K130" s="55">
        <f t="shared" si="14"/>
        <v>0</v>
      </c>
      <c r="L130" s="55">
        <f t="shared" si="15"/>
        <v>10000</v>
      </c>
      <c r="M130" s="67">
        <f>IF(A130="",0,(IF(ISNUMBER(FEB_26!G130),FEB_26!G130,0)+IF(ISNUMBER(MAR_26!G130),MAR_26!G130,0)+IF(ISNUMBER(APR_26!G130),APR_26!G130,0))/3)</f>
        <v>0</v>
      </c>
      <c r="N130" s="67">
        <f t="shared" si="16"/>
        <v>0</v>
      </c>
      <c r="O130" s="67">
        <f t="shared" si="17"/>
        <v>0</v>
      </c>
      <c r="P130" s="67">
        <f t="shared" si="18"/>
        <v>0</v>
      </c>
      <c r="Q130" s="68" t="str">
        <f t="shared" si="19"/>
        <v/>
      </c>
      <c r="R130" s="69" t="str">
        <f t="shared" si="20"/>
        <v>OVERSTOCK</v>
      </c>
      <c r="S130" s="69" t="str">
        <f t="shared" si="21"/>
        <v>N/A</v>
      </c>
      <c r="T130" s="60"/>
    </row>
    <row r="131" spans="1:20" ht="16.5" customHeight="1" x14ac:dyDescent="0.35">
      <c r="A131" s="71" t="str">
        <f>IF(JAN_26!A131="","",JAN_26!A131)</f>
        <v>Glovessterile size 7.5 (pair)</v>
      </c>
      <c r="B131" s="71" t="str">
        <f>IF(JAN_26!B131="","",JAN_26!B131)</f>
        <v>pair/piece</v>
      </c>
      <c r="C131" s="53">
        <f>IF(JAN_26!C131="","",JAN_26!C131)</f>
        <v>300</v>
      </c>
      <c r="D131" s="53">
        <f>IF(MAR_26!A131="","",MAR_26!F131)</f>
        <v>123</v>
      </c>
      <c r="E131" s="61"/>
      <c r="F131" s="53">
        <f t="shared" ref="F131:F194" si="22">IF(A131="","",D131+IF(ISNUMBER(E131),E131,0)-IF(ISNUMBER(G131),G131,0))</f>
        <v>123</v>
      </c>
      <c r="G131" s="61"/>
      <c r="H131" s="61"/>
      <c r="I131" s="53">
        <f t="shared" ref="I131:I194" si="23">IF(AND(ISNUMBER(G131),ISNUMBER(C131)),G131*C131,0)</f>
        <v>0</v>
      </c>
      <c r="J131" s="53" t="str">
        <f t="shared" ref="J131:J194" si="24">IF(AND(ISNUMBER(G131),ISNUMBER(H131)),H131-I131,"")</f>
        <v/>
      </c>
      <c r="K131" s="53">
        <f t="shared" ref="K131:K194" si="25">IF(OR(A131="",M131=0),0,MAX(O131-F131,0))</f>
        <v>0</v>
      </c>
      <c r="L131" s="53">
        <f t="shared" ref="L131:L194" si="26">IF(AND(ISNUMBER(C131),ISNUMBER(F131)),F131*C131,0)</f>
        <v>36900</v>
      </c>
      <c r="M131" s="64">
        <f>IF(A131="",0,(IF(ISNUMBER(FEB_26!G131),FEB_26!G131,0)+IF(ISNUMBER(MAR_26!G131),MAR_26!G131,0)+IF(ISNUMBER(APR_26!G131),APR_26!G131,0))/3)</f>
        <v>0</v>
      </c>
      <c r="N131" s="64">
        <f t="shared" ref="N131:N194" si="27">IF(M131=0,0,M131*Lead_Time_Months)</f>
        <v>0</v>
      </c>
      <c r="O131" s="64">
        <f t="shared" ref="O131:O194" si="28">IF(M131=0,0,M131*Max_Stock_Months)</f>
        <v>0</v>
      </c>
      <c r="P131" s="64">
        <f t="shared" ref="P131:P194" si="29">IF(M131=0,0,M131*Security_Stock_Months)</f>
        <v>0</v>
      </c>
      <c r="Q131" s="65" t="str">
        <f t="shared" ref="Q131:Q194" si="30">IF(OR(A131="",M131=0,F131&lt;=0),"",ROUND(F131/M131,1))</f>
        <v/>
      </c>
      <c r="R131" s="66" t="str">
        <f t="shared" ref="R131:R194" si="31">IF(A131="","",IF(F131&lt;=0,"STOCKOUT",IF(F131&lt;=P131,"LOW STOCK",IF(F131&gt;O131,"OVERSTOCK","ADEQUATE"))))</f>
        <v>OVERSTOCK</v>
      </c>
      <c r="S131" s="66" t="str">
        <f t="shared" ref="S131:S194" si="32">IF(AND(ISNUMBER(G131),ISNUMBER(H131)),IF(J131&gt;=0,"BALANCED","DEFICIT"),"N/A")</f>
        <v>N/A</v>
      </c>
      <c r="T131" s="60"/>
    </row>
    <row r="132" spans="1:20" ht="16.5" customHeight="1" x14ac:dyDescent="0.35">
      <c r="A132" s="72" t="str">
        <f>IF(JAN_26!A132="","",JAN_26!A132)</f>
        <v>Glovessterile size 8 (pair)</v>
      </c>
      <c r="B132" s="72" t="str">
        <f>IF(JAN_26!B132="","",JAN_26!B132)</f>
        <v>pair/piece</v>
      </c>
      <c r="C132" s="55">
        <f>IF(JAN_26!C132="","",JAN_26!C132)</f>
        <v>300</v>
      </c>
      <c r="D132" s="55">
        <f>IF(MAR_26!A132="","",MAR_26!F132)</f>
        <v>100</v>
      </c>
      <c r="E132" s="61"/>
      <c r="F132" s="55">
        <f t="shared" si="22"/>
        <v>100</v>
      </c>
      <c r="G132" s="61"/>
      <c r="H132" s="61"/>
      <c r="I132" s="55">
        <f t="shared" si="23"/>
        <v>0</v>
      </c>
      <c r="J132" s="55" t="str">
        <f t="shared" si="24"/>
        <v/>
      </c>
      <c r="K132" s="55">
        <f t="shared" si="25"/>
        <v>0</v>
      </c>
      <c r="L132" s="55">
        <f t="shared" si="26"/>
        <v>30000</v>
      </c>
      <c r="M132" s="67">
        <f>IF(A132="",0,(IF(ISNUMBER(FEB_26!G132),FEB_26!G132,0)+IF(ISNUMBER(MAR_26!G132),MAR_26!G132,0)+IF(ISNUMBER(APR_26!G132),APR_26!G132,0))/3)</f>
        <v>0</v>
      </c>
      <c r="N132" s="67">
        <f t="shared" si="27"/>
        <v>0</v>
      </c>
      <c r="O132" s="67">
        <f t="shared" si="28"/>
        <v>0</v>
      </c>
      <c r="P132" s="67">
        <f t="shared" si="29"/>
        <v>0</v>
      </c>
      <c r="Q132" s="68" t="str">
        <f t="shared" si="30"/>
        <v/>
      </c>
      <c r="R132" s="69" t="str">
        <f t="shared" si="31"/>
        <v>OVERSTOCK</v>
      </c>
      <c r="S132" s="69" t="str">
        <f t="shared" si="32"/>
        <v>N/A</v>
      </c>
      <c r="T132" s="60"/>
    </row>
    <row r="133" spans="1:20" ht="16.5" customHeight="1" x14ac:dyDescent="0.35">
      <c r="A133" s="71" t="str">
        <f>IF(JAN_26!A133="","",JAN_26!A133)</f>
        <v>Glucose 5%</v>
      </c>
      <c r="B133" s="71" t="str">
        <f>IF(JAN_26!B133="","",JAN_26!B133)</f>
        <v>Item</v>
      </c>
      <c r="C133" s="53">
        <f>IF(JAN_26!C133="","",JAN_26!C133)</f>
        <v>1000</v>
      </c>
      <c r="D133" s="53">
        <f>IF(MAR_26!A133="","",MAR_26!F133)</f>
        <v>420</v>
      </c>
      <c r="E133" s="61"/>
      <c r="F133" s="53">
        <f t="shared" si="22"/>
        <v>420</v>
      </c>
      <c r="G133" s="61"/>
      <c r="H133" s="61"/>
      <c r="I133" s="53">
        <f t="shared" si="23"/>
        <v>0</v>
      </c>
      <c r="J133" s="53" t="str">
        <f t="shared" si="24"/>
        <v/>
      </c>
      <c r="K133" s="53">
        <f t="shared" si="25"/>
        <v>0</v>
      </c>
      <c r="L133" s="53">
        <f t="shared" si="26"/>
        <v>420000</v>
      </c>
      <c r="M133" s="64">
        <f>IF(A133="",0,(IF(ISNUMBER(FEB_26!G133),FEB_26!G133,0)+IF(ISNUMBER(MAR_26!G133),MAR_26!G133,0)+IF(ISNUMBER(APR_26!G133),APR_26!G133,0))/3)</f>
        <v>0</v>
      </c>
      <c r="N133" s="64">
        <f t="shared" si="27"/>
        <v>0</v>
      </c>
      <c r="O133" s="64">
        <f t="shared" si="28"/>
        <v>0</v>
      </c>
      <c r="P133" s="64">
        <f t="shared" si="29"/>
        <v>0</v>
      </c>
      <c r="Q133" s="65" t="str">
        <f t="shared" si="30"/>
        <v/>
      </c>
      <c r="R133" s="66" t="str">
        <f t="shared" si="31"/>
        <v>OVERSTOCK</v>
      </c>
      <c r="S133" s="66" t="str">
        <f t="shared" si="32"/>
        <v>N/A</v>
      </c>
      <c r="T133" s="60"/>
    </row>
    <row r="134" spans="1:20" ht="16.5" customHeight="1" x14ac:dyDescent="0.35">
      <c r="A134" s="72" t="str">
        <f>IF(JAN_26!A134="","",JAN_26!A134)</f>
        <v>Griseoflovine</v>
      </c>
      <c r="B134" s="72" t="str">
        <f>IF(JAN_26!B134="","",JAN_26!B134)</f>
        <v>tablet</v>
      </c>
      <c r="C134" s="55">
        <f>IF(JAN_26!C134="","",JAN_26!C134)</f>
        <v>50</v>
      </c>
      <c r="D134" s="55">
        <f>IF(MAR_26!A134="","",MAR_26!F134)</f>
        <v>70</v>
      </c>
      <c r="E134" s="61"/>
      <c r="F134" s="55">
        <f t="shared" si="22"/>
        <v>70</v>
      </c>
      <c r="G134" s="61"/>
      <c r="H134" s="61"/>
      <c r="I134" s="55">
        <f t="shared" si="23"/>
        <v>0</v>
      </c>
      <c r="J134" s="55" t="str">
        <f t="shared" si="24"/>
        <v/>
      </c>
      <c r="K134" s="55">
        <f t="shared" si="25"/>
        <v>0</v>
      </c>
      <c r="L134" s="55">
        <f t="shared" si="26"/>
        <v>3500</v>
      </c>
      <c r="M134" s="67">
        <f>IF(A134="",0,(IF(ISNUMBER(FEB_26!G134),FEB_26!G134,0)+IF(ISNUMBER(MAR_26!G134),MAR_26!G134,0)+IF(ISNUMBER(APR_26!G134),APR_26!G134,0))/3)</f>
        <v>0</v>
      </c>
      <c r="N134" s="67">
        <f t="shared" si="27"/>
        <v>0</v>
      </c>
      <c r="O134" s="67">
        <f t="shared" si="28"/>
        <v>0</v>
      </c>
      <c r="P134" s="67">
        <f t="shared" si="29"/>
        <v>0</v>
      </c>
      <c r="Q134" s="68" t="str">
        <f t="shared" si="30"/>
        <v/>
      </c>
      <c r="R134" s="69" t="str">
        <f t="shared" si="31"/>
        <v>OVERSTOCK</v>
      </c>
      <c r="S134" s="69" t="str">
        <f t="shared" si="32"/>
        <v>N/A</v>
      </c>
      <c r="T134" s="60"/>
    </row>
    <row r="135" spans="1:20" ht="16.5" customHeight="1" x14ac:dyDescent="0.35">
      <c r="A135" s="71" t="str">
        <f>IF(JAN_26!A135="","",JAN_26!A135)</f>
        <v>guaze</v>
      </c>
      <c r="B135" s="71" t="str">
        <f>IF(JAN_26!B135="","",JAN_26!B135)</f>
        <v>item</v>
      </c>
      <c r="C135" s="53">
        <f>IF(JAN_26!C135="","",JAN_26!C135)</f>
        <v>100</v>
      </c>
      <c r="D135" s="53">
        <f>IF(MAR_26!A135="","",MAR_26!F135)</f>
        <v>0</v>
      </c>
      <c r="E135" s="61"/>
      <c r="F135" s="53">
        <f t="shared" si="22"/>
        <v>0</v>
      </c>
      <c r="G135" s="61"/>
      <c r="H135" s="61"/>
      <c r="I135" s="53">
        <f t="shared" si="23"/>
        <v>0</v>
      </c>
      <c r="J135" s="53" t="str">
        <f t="shared" si="24"/>
        <v/>
      </c>
      <c r="K135" s="53">
        <f t="shared" si="25"/>
        <v>0</v>
      </c>
      <c r="L135" s="53">
        <f t="shared" si="26"/>
        <v>0</v>
      </c>
      <c r="M135" s="64">
        <f>IF(A135="",0,(IF(ISNUMBER(FEB_26!G135),FEB_26!G135,0)+IF(ISNUMBER(MAR_26!G135),MAR_26!G135,0)+IF(ISNUMBER(APR_26!G135),APR_26!G135,0))/3)</f>
        <v>0</v>
      </c>
      <c r="N135" s="64">
        <f t="shared" si="27"/>
        <v>0</v>
      </c>
      <c r="O135" s="64">
        <f t="shared" si="28"/>
        <v>0</v>
      </c>
      <c r="P135" s="64">
        <f t="shared" si="29"/>
        <v>0</v>
      </c>
      <c r="Q135" s="65" t="str">
        <f t="shared" si="30"/>
        <v/>
      </c>
      <c r="R135" s="66" t="str">
        <f t="shared" si="31"/>
        <v>STOCKOUT</v>
      </c>
      <c r="S135" s="66" t="str">
        <f t="shared" si="32"/>
        <v>N/A</v>
      </c>
      <c r="T135" s="60"/>
    </row>
    <row r="136" spans="1:20" ht="16.5" customHeight="1" x14ac:dyDescent="0.35">
      <c r="A136" s="72" t="str">
        <f>IF(JAN_26!A136="","",JAN_26!A136)</f>
        <v>GYNANFORT</v>
      </c>
      <c r="B136" s="72" t="str">
        <f>IF(JAN_26!B136="","",JAN_26!B136)</f>
        <v>Ovule</v>
      </c>
      <c r="C136" s="55">
        <f>IF(JAN_26!C136="","",JAN_26!C136)</f>
        <v>350</v>
      </c>
      <c r="D136" s="55">
        <f>IF(MAR_26!A136="","",MAR_26!F136)</f>
        <v>0</v>
      </c>
      <c r="E136" s="61"/>
      <c r="F136" s="55">
        <f t="shared" si="22"/>
        <v>0</v>
      </c>
      <c r="G136" s="61"/>
      <c r="H136" s="61"/>
      <c r="I136" s="55">
        <f t="shared" si="23"/>
        <v>0</v>
      </c>
      <c r="J136" s="55" t="str">
        <f t="shared" si="24"/>
        <v/>
      </c>
      <c r="K136" s="55">
        <f t="shared" si="25"/>
        <v>0</v>
      </c>
      <c r="L136" s="55">
        <f t="shared" si="26"/>
        <v>0</v>
      </c>
      <c r="M136" s="67">
        <f>IF(A136="",0,(IF(ISNUMBER(FEB_26!G136),FEB_26!G136,0)+IF(ISNUMBER(MAR_26!G136),MAR_26!G136,0)+IF(ISNUMBER(APR_26!G136),APR_26!G136,0))/3)</f>
        <v>0</v>
      </c>
      <c r="N136" s="67">
        <f t="shared" si="27"/>
        <v>0</v>
      </c>
      <c r="O136" s="67">
        <f t="shared" si="28"/>
        <v>0</v>
      </c>
      <c r="P136" s="67">
        <f t="shared" si="29"/>
        <v>0</v>
      </c>
      <c r="Q136" s="68" t="str">
        <f t="shared" si="30"/>
        <v/>
      </c>
      <c r="R136" s="69" t="str">
        <f t="shared" si="31"/>
        <v>STOCKOUT</v>
      </c>
      <c r="S136" s="69" t="str">
        <f t="shared" si="32"/>
        <v>N/A</v>
      </c>
      <c r="T136" s="60"/>
    </row>
    <row r="137" spans="1:20" ht="16.5" customHeight="1" x14ac:dyDescent="0.35">
      <c r="A137" s="71" t="str">
        <f>IF(JAN_26!A137="","",JAN_26!A137)</f>
        <v>HCT</v>
      </c>
      <c r="B137" s="71" t="str">
        <f>IF(JAN_26!B137="","",JAN_26!B137)</f>
        <v>tablet</v>
      </c>
      <c r="C137" s="53">
        <f>IF(JAN_26!C137="","",JAN_26!C137)</f>
        <v>10</v>
      </c>
      <c r="D137" s="53">
        <f>IF(MAR_26!A137="","",MAR_26!F137)</f>
        <v>1010</v>
      </c>
      <c r="E137" s="61"/>
      <c r="F137" s="53">
        <f t="shared" si="22"/>
        <v>1010</v>
      </c>
      <c r="G137" s="61"/>
      <c r="H137" s="61"/>
      <c r="I137" s="53">
        <f t="shared" si="23"/>
        <v>0</v>
      </c>
      <c r="J137" s="53" t="str">
        <f t="shared" si="24"/>
        <v/>
      </c>
      <c r="K137" s="53">
        <f t="shared" si="25"/>
        <v>0</v>
      </c>
      <c r="L137" s="53">
        <f t="shared" si="26"/>
        <v>10100</v>
      </c>
      <c r="M137" s="64">
        <f>IF(A137="",0,(IF(ISNUMBER(FEB_26!G137),FEB_26!G137,0)+IF(ISNUMBER(MAR_26!G137),MAR_26!G137,0)+IF(ISNUMBER(APR_26!G137),APR_26!G137,0))/3)</f>
        <v>0</v>
      </c>
      <c r="N137" s="64">
        <f t="shared" si="27"/>
        <v>0</v>
      </c>
      <c r="O137" s="64">
        <f t="shared" si="28"/>
        <v>0</v>
      </c>
      <c r="P137" s="64">
        <f t="shared" si="29"/>
        <v>0</v>
      </c>
      <c r="Q137" s="65" t="str">
        <f t="shared" si="30"/>
        <v/>
      </c>
      <c r="R137" s="66" t="str">
        <f t="shared" si="31"/>
        <v>OVERSTOCK</v>
      </c>
      <c r="S137" s="66" t="str">
        <f t="shared" si="32"/>
        <v>N/A</v>
      </c>
      <c r="T137" s="60"/>
    </row>
    <row r="138" spans="1:20" ht="16.5" customHeight="1" x14ac:dyDescent="0.35">
      <c r="A138" s="72" t="str">
        <f>IF(JAN_26!A138="","",JAN_26!A138)</f>
        <v>hydrogen peroxide</v>
      </c>
      <c r="B138" s="72" t="str">
        <f>IF(JAN_26!B138="","",JAN_26!B138)</f>
        <v>bottle</v>
      </c>
      <c r="C138" s="55">
        <f>IF(JAN_26!C138="","",JAN_26!C138)</f>
        <v>1500</v>
      </c>
      <c r="D138" s="55">
        <f>IF(MAR_26!A138="","",MAR_26!F138)</f>
        <v>0</v>
      </c>
      <c r="E138" s="61"/>
      <c r="F138" s="55">
        <f t="shared" si="22"/>
        <v>0</v>
      </c>
      <c r="G138" s="61"/>
      <c r="H138" s="61"/>
      <c r="I138" s="55">
        <f t="shared" si="23"/>
        <v>0</v>
      </c>
      <c r="J138" s="55" t="str">
        <f t="shared" si="24"/>
        <v/>
      </c>
      <c r="K138" s="55">
        <f t="shared" si="25"/>
        <v>0</v>
      </c>
      <c r="L138" s="55">
        <f t="shared" si="26"/>
        <v>0</v>
      </c>
      <c r="M138" s="67">
        <f>IF(A138="",0,(IF(ISNUMBER(FEB_26!G138),FEB_26!G138,0)+IF(ISNUMBER(MAR_26!G138),MAR_26!G138,0)+IF(ISNUMBER(APR_26!G138),APR_26!G138,0))/3)</f>
        <v>0</v>
      </c>
      <c r="N138" s="67">
        <f t="shared" si="27"/>
        <v>0</v>
      </c>
      <c r="O138" s="67">
        <f t="shared" si="28"/>
        <v>0</v>
      </c>
      <c r="P138" s="67">
        <f t="shared" si="29"/>
        <v>0</v>
      </c>
      <c r="Q138" s="68" t="str">
        <f t="shared" si="30"/>
        <v/>
      </c>
      <c r="R138" s="69" t="str">
        <f t="shared" si="31"/>
        <v>STOCKOUT</v>
      </c>
      <c r="S138" s="69" t="str">
        <f t="shared" si="32"/>
        <v>N/A</v>
      </c>
      <c r="T138" s="60"/>
    </row>
    <row r="139" spans="1:20" ht="16.5" customHeight="1" x14ac:dyDescent="0.35">
      <c r="A139" s="71" t="str">
        <f>IF(JAN_26!A139="","",JAN_26!A139)</f>
        <v>hyoscine inject</v>
      </c>
      <c r="B139" s="71" t="str">
        <f>IF(JAN_26!B139="","",JAN_26!B139)</f>
        <v>amp</v>
      </c>
      <c r="C139" s="53">
        <f>IF(JAN_26!C139="","",JAN_26!C139)</f>
        <v>400</v>
      </c>
      <c r="D139" s="53">
        <f>IF(MAR_26!A139="","",MAR_26!F139)</f>
        <v>0</v>
      </c>
      <c r="E139" s="61"/>
      <c r="F139" s="53">
        <f t="shared" si="22"/>
        <v>0</v>
      </c>
      <c r="G139" s="61"/>
      <c r="H139" s="61"/>
      <c r="I139" s="53">
        <f t="shared" si="23"/>
        <v>0</v>
      </c>
      <c r="J139" s="53" t="str">
        <f t="shared" si="24"/>
        <v/>
      </c>
      <c r="K139" s="53">
        <f t="shared" si="25"/>
        <v>0</v>
      </c>
      <c r="L139" s="53">
        <f t="shared" si="26"/>
        <v>0</v>
      </c>
      <c r="M139" s="64">
        <f>IF(A139="",0,(IF(ISNUMBER(FEB_26!G139),FEB_26!G139,0)+IF(ISNUMBER(MAR_26!G139),MAR_26!G139,0)+IF(ISNUMBER(APR_26!G139),APR_26!G139,0))/3)</f>
        <v>0</v>
      </c>
      <c r="N139" s="64">
        <f t="shared" si="27"/>
        <v>0</v>
      </c>
      <c r="O139" s="64">
        <f t="shared" si="28"/>
        <v>0</v>
      </c>
      <c r="P139" s="64">
        <f t="shared" si="29"/>
        <v>0</v>
      </c>
      <c r="Q139" s="65" t="str">
        <f t="shared" si="30"/>
        <v/>
      </c>
      <c r="R139" s="66" t="str">
        <f t="shared" si="31"/>
        <v>STOCKOUT</v>
      </c>
      <c r="S139" s="66" t="str">
        <f t="shared" si="32"/>
        <v>N/A</v>
      </c>
      <c r="T139" s="60"/>
    </row>
    <row r="140" spans="1:20" ht="16.5" customHeight="1" x14ac:dyDescent="0.35">
      <c r="A140" s="72" t="str">
        <f>IF(JAN_26!A140="","",JAN_26!A140)</f>
        <v>hyoscine tabs</v>
      </c>
      <c r="B140" s="72" t="str">
        <f>IF(JAN_26!B140="","",JAN_26!B140)</f>
        <v>tablet</v>
      </c>
      <c r="C140" s="55">
        <f>IF(JAN_26!C140="","",JAN_26!C140)</f>
        <v>25</v>
      </c>
      <c r="D140" s="55">
        <f>IF(MAR_26!A140="","",MAR_26!F140)</f>
        <v>0</v>
      </c>
      <c r="E140" s="61"/>
      <c r="F140" s="55">
        <f t="shared" si="22"/>
        <v>0</v>
      </c>
      <c r="G140" s="61"/>
      <c r="H140" s="61"/>
      <c r="I140" s="55">
        <f t="shared" si="23"/>
        <v>0</v>
      </c>
      <c r="J140" s="55" t="str">
        <f t="shared" si="24"/>
        <v/>
      </c>
      <c r="K140" s="55">
        <f t="shared" si="25"/>
        <v>0</v>
      </c>
      <c r="L140" s="55">
        <f t="shared" si="26"/>
        <v>0</v>
      </c>
      <c r="M140" s="67">
        <f>IF(A140="",0,(IF(ISNUMBER(FEB_26!G140),FEB_26!G140,0)+IF(ISNUMBER(MAR_26!G140),MAR_26!G140,0)+IF(ISNUMBER(APR_26!G140),APR_26!G140,0))/3)</f>
        <v>0</v>
      </c>
      <c r="N140" s="67">
        <f t="shared" si="27"/>
        <v>0</v>
      </c>
      <c r="O140" s="67">
        <f t="shared" si="28"/>
        <v>0</v>
      </c>
      <c r="P140" s="67">
        <f t="shared" si="29"/>
        <v>0</v>
      </c>
      <c r="Q140" s="68" t="str">
        <f t="shared" si="30"/>
        <v/>
      </c>
      <c r="R140" s="69" t="str">
        <f t="shared" si="31"/>
        <v>STOCKOUT</v>
      </c>
      <c r="S140" s="69" t="str">
        <f t="shared" si="32"/>
        <v>N/A</v>
      </c>
      <c r="T140" s="60"/>
    </row>
    <row r="141" spans="1:20" ht="16.5" customHeight="1" x14ac:dyDescent="0.35">
      <c r="A141" s="71" t="str">
        <f>IF(JAN_26!A141="","",JAN_26!A141)</f>
        <v>Ibumol (para + ibu) syrup</v>
      </c>
      <c r="B141" s="71" t="str">
        <f>IF(JAN_26!B141="","",JAN_26!B141)</f>
        <v>syrup</v>
      </c>
      <c r="C141" s="53">
        <f>IF(JAN_26!C141="","",JAN_26!C141)</f>
        <v>1500</v>
      </c>
      <c r="D141" s="53">
        <f>IF(MAR_26!A141="","",MAR_26!F141)</f>
        <v>0</v>
      </c>
      <c r="E141" s="61"/>
      <c r="F141" s="53">
        <f t="shared" si="22"/>
        <v>0</v>
      </c>
      <c r="G141" s="61"/>
      <c r="H141" s="61"/>
      <c r="I141" s="53">
        <f t="shared" si="23"/>
        <v>0</v>
      </c>
      <c r="J141" s="53" t="str">
        <f t="shared" si="24"/>
        <v/>
      </c>
      <c r="K141" s="53">
        <f t="shared" si="25"/>
        <v>0</v>
      </c>
      <c r="L141" s="53">
        <f t="shared" si="26"/>
        <v>0</v>
      </c>
      <c r="M141" s="64">
        <f>IF(A141="",0,(IF(ISNUMBER(FEB_26!G141),FEB_26!G141,0)+IF(ISNUMBER(MAR_26!G141),MAR_26!G141,0)+IF(ISNUMBER(APR_26!G141),APR_26!G141,0))/3)</f>
        <v>0</v>
      </c>
      <c r="N141" s="64">
        <f t="shared" si="27"/>
        <v>0</v>
      </c>
      <c r="O141" s="64">
        <f t="shared" si="28"/>
        <v>0</v>
      </c>
      <c r="P141" s="64">
        <f t="shared" si="29"/>
        <v>0</v>
      </c>
      <c r="Q141" s="65" t="str">
        <f t="shared" si="30"/>
        <v/>
      </c>
      <c r="R141" s="66" t="str">
        <f t="shared" si="31"/>
        <v>STOCKOUT</v>
      </c>
      <c r="S141" s="66" t="str">
        <f t="shared" si="32"/>
        <v>N/A</v>
      </c>
      <c r="T141" s="60"/>
    </row>
    <row r="142" spans="1:20" ht="16.5" customHeight="1" x14ac:dyDescent="0.35">
      <c r="A142" s="72" t="str">
        <f>IF(JAN_26!A142="","",JAN_26!A142)</f>
        <v>ibumol (para + ibu) tab</v>
      </c>
      <c r="B142" s="72" t="str">
        <f>IF(JAN_26!B142="","",JAN_26!B142)</f>
        <v>tablet</v>
      </c>
      <c r="C142" s="55">
        <f>IF(JAN_26!C142="","",JAN_26!C142)</f>
        <v>90</v>
      </c>
      <c r="D142" s="55">
        <f>IF(MAR_26!A142="","",MAR_26!F142)</f>
        <v>0</v>
      </c>
      <c r="E142" s="61"/>
      <c r="F142" s="55">
        <f t="shared" si="22"/>
        <v>0</v>
      </c>
      <c r="G142" s="61"/>
      <c r="H142" s="61"/>
      <c r="I142" s="55">
        <f t="shared" si="23"/>
        <v>0</v>
      </c>
      <c r="J142" s="55" t="str">
        <f t="shared" si="24"/>
        <v/>
      </c>
      <c r="K142" s="55">
        <f t="shared" si="25"/>
        <v>0</v>
      </c>
      <c r="L142" s="55">
        <f t="shared" si="26"/>
        <v>0</v>
      </c>
      <c r="M142" s="67">
        <f>IF(A142="",0,(IF(ISNUMBER(FEB_26!G142),FEB_26!G142,0)+IF(ISNUMBER(MAR_26!G142),MAR_26!G142,0)+IF(ISNUMBER(APR_26!G142),APR_26!G142,0))/3)</f>
        <v>0</v>
      </c>
      <c r="N142" s="67">
        <f t="shared" si="27"/>
        <v>0</v>
      </c>
      <c r="O142" s="67">
        <f t="shared" si="28"/>
        <v>0</v>
      </c>
      <c r="P142" s="67">
        <f t="shared" si="29"/>
        <v>0</v>
      </c>
      <c r="Q142" s="68" t="str">
        <f t="shared" si="30"/>
        <v/>
      </c>
      <c r="R142" s="69" t="str">
        <f t="shared" si="31"/>
        <v>STOCKOUT</v>
      </c>
      <c r="S142" s="69" t="str">
        <f t="shared" si="32"/>
        <v>N/A</v>
      </c>
      <c r="T142" s="60"/>
    </row>
    <row r="143" spans="1:20" ht="16.5" customHeight="1" x14ac:dyDescent="0.35">
      <c r="A143" s="71" t="str">
        <f>IF(JAN_26!A143="","",JAN_26!A143)</f>
        <v>Ibuprofen</v>
      </c>
      <c r="B143" s="71" t="str">
        <f>IF(JAN_26!B143="","",JAN_26!B143)</f>
        <v>tablet</v>
      </c>
      <c r="C143" s="53">
        <f>IF(JAN_26!C143="","",JAN_26!C143)</f>
        <v>15</v>
      </c>
      <c r="D143" s="53">
        <f>IF(MAR_26!A143="","",MAR_26!F143)</f>
        <v>880</v>
      </c>
      <c r="E143" s="61"/>
      <c r="F143" s="53">
        <f t="shared" si="22"/>
        <v>880</v>
      </c>
      <c r="G143" s="61"/>
      <c r="H143" s="61"/>
      <c r="I143" s="53">
        <f t="shared" si="23"/>
        <v>0</v>
      </c>
      <c r="J143" s="53" t="str">
        <f t="shared" si="24"/>
        <v/>
      </c>
      <c r="K143" s="53">
        <f t="shared" si="25"/>
        <v>0</v>
      </c>
      <c r="L143" s="53">
        <f t="shared" si="26"/>
        <v>13200</v>
      </c>
      <c r="M143" s="64">
        <f>IF(A143="",0,(IF(ISNUMBER(FEB_26!G143),FEB_26!G143,0)+IF(ISNUMBER(MAR_26!G143),MAR_26!G143,0)+IF(ISNUMBER(APR_26!G143),APR_26!G143,0))/3)</f>
        <v>0</v>
      </c>
      <c r="N143" s="64">
        <f t="shared" si="27"/>
        <v>0</v>
      </c>
      <c r="O143" s="64">
        <f t="shared" si="28"/>
        <v>0</v>
      </c>
      <c r="P143" s="64">
        <f t="shared" si="29"/>
        <v>0</v>
      </c>
      <c r="Q143" s="65" t="str">
        <f t="shared" si="30"/>
        <v/>
      </c>
      <c r="R143" s="66" t="str">
        <f t="shared" si="31"/>
        <v>OVERSTOCK</v>
      </c>
      <c r="S143" s="66" t="str">
        <f t="shared" si="32"/>
        <v>N/A</v>
      </c>
      <c r="T143" s="60"/>
    </row>
    <row r="144" spans="1:20" ht="16.5" customHeight="1" x14ac:dyDescent="0.35">
      <c r="A144" s="72" t="str">
        <f>IF(JAN_26!A144="","",JAN_26!A144)</f>
        <v>ibuprofen syrup</v>
      </c>
      <c r="B144" s="72" t="str">
        <f>IF(JAN_26!B144="","",JAN_26!B144)</f>
        <v>bottle</v>
      </c>
      <c r="C144" s="55">
        <f>IF(JAN_26!C144="","",JAN_26!C144)</f>
        <v>1500</v>
      </c>
      <c r="D144" s="55">
        <f>IF(MAR_26!A144="","",MAR_26!F144)</f>
        <v>0</v>
      </c>
      <c r="E144" s="61"/>
      <c r="F144" s="55">
        <f t="shared" si="22"/>
        <v>0</v>
      </c>
      <c r="G144" s="61"/>
      <c r="H144" s="61"/>
      <c r="I144" s="55">
        <f t="shared" si="23"/>
        <v>0</v>
      </c>
      <c r="J144" s="55" t="str">
        <f t="shared" si="24"/>
        <v/>
      </c>
      <c r="K144" s="55">
        <f t="shared" si="25"/>
        <v>0</v>
      </c>
      <c r="L144" s="55">
        <f t="shared" si="26"/>
        <v>0</v>
      </c>
      <c r="M144" s="67">
        <f>IF(A144="",0,(IF(ISNUMBER(FEB_26!G144),FEB_26!G144,0)+IF(ISNUMBER(MAR_26!G144),MAR_26!G144,0)+IF(ISNUMBER(APR_26!G144),APR_26!G144,0))/3)</f>
        <v>0</v>
      </c>
      <c r="N144" s="67">
        <f t="shared" si="27"/>
        <v>0</v>
      </c>
      <c r="O144" s="67">
        <f t="shared" si="28"/>
        <v>0</v>
      </c>
      <c r="P144" s="67">
        <f t="shared" si="29"/>
        <v>0</v>
      </c>
      <c r="Q144" s="68" t="str">
        <f t="shared" si="30"/>
        <v/>
      </c>
      <c r="R144" s="69" t="str">
        <f t="shared" si="31"/>
        <v>STOCKOUT</v>
      </c>
      <c r="S144" s="69" t="str">
        <f t="shared" si="32"/>
        <v>N/A</v>
      </c>
      <c r="T144" s="60"/>
    </row>
    <row r="145" spans="1:20" ht="16.5" customHeight="1" x14ac:dyDescent="0.35">
      <c r="A145" s="71" t="str">
        <f>IF(JAN_26!A145="","",JAN_26!A145)</f>
        <v>iodine</v>
      </c>
      <c r="B145" s="71" t="str">
        <f>IF(JAN_26!B145="","",JAN_26!B145)</f>
        <v>bottle</v>
      </c>
      <c r="C145" s="53">
        <f>IF(JAN_26!C145="","",JAN_26!C145)</f>
        <v>1500</v>
      </c>
      <c r="D145" s="53">
        <f>IF(MAR_26!A145="","",MAR_26!F145)</f>
        <v>0</v>
      </c>
      <c r="E145" s="61"/>
      <c r="F145" s="53">
        <f t="shared" si="22"/>
        <v>0</v>
      </c>
      <c r="G145" s="61"/>
      <c r="H145" s="61"/>
      <c r="I145" s="53">
        <f t="shared" si="23"/>
        <v>0</v>
      </c>
      <c r="J145" s="53" t="str">
        <f t="shared" si="24"/>
        <v/>
      </c>
      <c r="K145" s="53">
        <f t="shared" si="25"/>
        <v>0</v>
      </c>
      <c r="L145" s="53">
        <f t="shared" si="26"/>
        <v>0</v>
      </c>
      <c r="M145" s="64">
        <f>IF(A145="",0,(IF(ISNUMBER(FEB_26!G145),FEB_26!G145,0)+IF(ISNUMBER(MAR_26!G145),MAR_26!G145,0)+IF(ISNUMBER(APR_26!G145),APR_26!G145,0))/3)</f>
        <v>0</v>
      </c>
      <c r="N145" s="64">
        <f t="shared" si="27"/>
        <v>0</v>
      </c>
      <c r="O145" s="64">
        <f t="shared" si="28"/>
        <v>0</v>
      </c>
      <c r="P145" s="64">
        <f t="shared" si="29"/>
        <v>0</v>
      </c>
      <c r="Q145" s="65" t="str">
        <f t="shared" si="30"/>
        <v/>
      </c>
      <c r="R145" s="66" t="str">
        <f t="shared" si="31"/>
        <v>STOCKOUT</v>
      </c>
      <c r="S145" s="66" t="str">
        <f t="shared" si="32"/>
        <v>N/A</v>
      </c>
      <c r="T145" s="60"/>
    </row>
    <row r="146" spans="1:20" ht="16.5" customHeight="1" x14ac:dyDescent="0.35">
      <c r="A146" s="72" t="str">
        <f>IF(JAN_26!A146="","",JAN_26!A146)</f>
        <v>Iron/Folicacid/vit B12 Syrup 200ml</v>
      </c>
      <c r="B146" s="72" t="str">
        <f>IF(JAN_26!B146="","",JAN_26!B146)</f>
        <v>bottle</v>
      </c>
      <c r="C146" s="55">
        <f>IF(JAN_26!C146="","",JAN_26!C146)</f>
        <v>1000</v>
      </c>
      <c r="D146" s="55">
        <f>IF(MAR_26!A146="","",MAR_26!F146)</f>
        <v>17</v>
      </c>
      <c r="E146" s="61"/>
      <c r="F146" s="55">
        <f t="shared" si="22"/>
        <v>17</v>
      </c>
      <c r="G146" s="61"/>
      <c r="H146" s="61"/>
      <c r="I146" s="55">
        <f t="shared" si="23"/>
        <v>0</v>
      </c>
      <c r="J146" s="55" t="str">
        <f t="shared" si="24"/>
        <v/>
      </c>
      <c r="K146" s="55">
        <f t="shared" si="25"/>
        <v>0</v>
      </c>
      <c r="L146" s="55">
        <f t="shared" si="26"/>
        <v>17000</v>
      </c>
      <c r="M146" s="67">
        <f>IF(A146="",0,(IF(ISNUMBER(FEB_26!G146),FEB_26!G146,0)+IF(ISNUMBER(MAR_26!G146),MAR_26!G146,0)+IF(ISNUMBER(APR_26!G146),APR_26!G146,0))/3)</f>
        <v>0</v>
      </c>
      <c r="N146" s="67">
        <f t="shared" si="27"/>
        <v>0</v>
      </c>
      <c r="O146" s="67">
        <f t="shared" si="28"/>
        <v>0</v>
      </c>
      <c r="P146" s="67">
        <f t="shared" si="29"/>
        <v>0</v>
      </c>
      <c r="Q146" s="68" t="str">
        <f t="shared" si="30"/>
        <v/>
      </c>
      <c r="R146" s="69" t="str">
        <f t="shared" si="31"/>
        <v>OVERSTOCK</v>
      </c>
      <c r="S146" s="69" t="str">
        <f t="shared" si="32"/>
        <v>N/A</v>
      </c>
      <c r="T146" s="60"/>
    </row>
    <row r="147" spans="1:20" ht="16.5" customHeight="1" x14ac:dyDescent="0.35">
      <c r="A147" s="71" t="str">
        <f>IF(JAN_26!A147="","",JAN_26!A147)</f>
        <v>jadelle</v>
      </c>
      <c r="B147" s="71" t="str">
        <f>IF(JAN_26!B147="","",JAN_26!B147)</f>
        <v>item</v>
      </c>
      <c r="C147" s="53">
        <f>IF(JAN_26!C147="","",JAN_26!C147)</f>
        <v>4000</v>
      </c>
      <c r="D147" s="53">
        <f>IF(MAR_26!A147="","",MAR_26!F147)</f>
        <v>0</v>
      </c>
      <c r="E147" s="61"/>
      <c r="F147" s="53">
        <f t="shared" si="22"/>
        <v>0</v>
      </c>
      <c r="G147" s="61"/>
      <c r="H147" s="61"/>
      <c r="I147" s="53">
        <f t="shared" si="23"/>
        <v>0</v>
      </c>
      <c r="J147" s="53" t="str">
        <f t="shared" si="24"/>
        <v/>
      </c>
      <c r="K147" s="53">
        <f t="shared" si="25"/>
        <v>0</v>
      </c>
      <c r="L147" s="53">
        <f t="shared" si="26"/>
        <v>0</v>
      </c>
      <c r="M147" s="64">
        <f>IF(A147="",0,(IF(ISNUMBER(FEB_26!G147),FEB_26!G147,0)+IF(ISNUMBER(MAR_26!G147),MAR_26!G147,0)+IF(ISNUMBER(APR_26!G147),APR_26!G147,0))/3)</f>
        <v>0</v>
      </c>
      <c r="N147" s="64">
        <f t="shared" si="27"/>
        <v>0</v>
      </c>
      <c r="O147" s="64">
        <f t="shared" si="28"/>
        <v>0</v>
      </c>
      <c r="P147" s="64">
        <f t="shared" si="29"/>
        <v>0</v>
      </c>
      <c r="Q147" s="65" t="str">
        <f t="shared" si="30"/>
        <v/>
      </c>
      <c r="R147" s="66" t="str">
        <f t="shared" si="31"/>
        <v>STOCKOUT</v>
      </c>
      <c r="S147" s="66" t="str">
        <f t="shared" si="32"/>
        <v>N/A</v>
      </c>
      <c r="T147" s="60"/>
    </row>
    <row r="148" spans="1:20" ht="16.5" customHeight="1" x14ac:dyDescent="0.35">
      <c r="A148" s="72" t="str">
        <f>IF(JAN_26!A148="","",JAN_26!A148)</f>
        <v>ketamin</v>
      </c>
      <c r="B148" s="72" t="str">
        <f>IF(JAN_26!B148="","",JAN_26!B148)</f>
        <v>vial</v>
      </c>
      <c r="C148" s="55">
        <f>IF(JAN_26!C148="","",JAN_26!C148)</f>
        <v>1000</v>
      </c>
      <c r="D148" s="55">
        <f>IF(MAR_26!A148="","",MAR_26!F148)</f>
        <v>20</v>
      </c>
      <c r="E148" s="61"/>
      <c r="F148" s="55">
        <f t="shared" si="22"/>
        <v>20</v>
      </c>
      <c r="G148" s="61"/>
      <c r="H148" s="61"/>
      <c r="I148" s="55">
        <f t="shared" si="23"/>
        <v>0</v>
      </c>
      <c r="J148" s="55" t="str">
        <f t="shared" si="24"/>
        <v/>
      </c>
      <c r="K148" s="55">
        <f t="shared" si="25"/>
        <v>0</v>
      </c>
      <c r="L148" s="55">
        <f t="shared" si="26"/>
        <v>20000</v>
      </c>
      <c r="M148" s="67">
        <f>IF(A148="",0,(IF(ISNUMBER(FEB_26!G148),FEB_26!G148,0)+IF(ISNUMBER(MAR_26!G148),MAR_26!G148,0)+IF(ISNUMBER(APR_26!G148),APR_26!G148,0))/3)</f>
        <v>0</v>
      </c>
      <c r="N148" s="67">
        <f t="shared" si="27"/>
        <v>0</v>
      </c>
      <c r="O148" s="67">
        <f t="shared" si="28"/>
        <v>0</v>
      </c>
      <c r="P148" s="67">
        <f t="shared" si="29"/>
        <v>0</v>
      </c>
      <c r="Q148" s="68" t="str">
        <f t="shared" si="30"/>
        <v/>
      </c>
      <c r="R148" s="69" t="str">
        <f t="shared" si="31"/>
        <v>OVERSTOCK</v>
      </c>
      <c r="S148" s="69" t="str">
        <f t="shared" si="32"/>
        <v>N/A</v>
      </c>
      <c r="T148" s="60"/>
    </row>
    <row r="149" spans="1:20" ht="16.5" customHeight="1" x14ac:dyDescent="0.35">
      <c r="A149" s="71" t="str">
        <f>IF(JAN_26!A149="","",JAN_26!A149)</f>
        <v>ketoconazole cream</v>
      </c>
      <c r="B149" s="71" t="str">
        <f>IF(JAN_26!B149="","",JAN_26!B149)</f>
        <v>item</v>
      </c>
      <c r="C149" s="53">
        <f>IF(JAN_26!C149="","",JAN_26!C149)</f>
        <v>1000</v>
      </c>
      <c r="D149" s="53">
        <f>IF(MAR_26!A149="","",MAR_26!F149)</f>
        <v>0</v>
      </c>
      <c r="E149" s="61"/>
      <c r="F149" s="53">
        <f t="shared" si="22"/>
        <v>0</v>
      </c>
      <c r="G149" s="61"/>
      <c r="H149" s="61"/>
      <c r="I149" s="53">
        <f t="shared" si="23"/>
        <v>0</v>
      </c>
      <c r="J149" s="53" t="str">
        <f t="shared" si="24"/>
        <v/>
      </c>
      <c r="K149" s="53">
        <f t="shared" si="25"/>
        <v>0</v>
      </c>
      <c r="L149" s="53">
        <f t="shared" si="26"/>
        <v>0</v>
      </c>
      <c r="M149" s="64">
        <f>IF(A149="",0,(IF(ISNUMBER(FEB_26!G149),FEB_26!G149,0)+IF(ISNUMBER(MAR_26!G149),MAR_26!G149,0)+IF(ISNUMBER(APR_26!G149),APR_26!G149,0))/3)</f>
        <v>0</v>
      </c>
      <c r="N149" s="64">
        <f t="shared" si="27"/>
        <v>0</v>
      </c>
      <c r="O149" s="64">
        <f t="shared" si="28"/>
        <v>0</v>
      </c>
      <c r="P149" s="64">
        <f t="shared" si="29"/>
        <v>0</v>
      </c>
      <c r="Q149" s="65" t="str">
        <f t="shared" si="30"/>
        <v/>
      </c>
      <c r="R149" s="66" t="str">
        <f t="shared" si="31"/>
        <v>STOCKOUT</v>
      </c>
      <c r="S149" s="66" t="str">
        <f t="shared" si="32"/>
        <v>N/A</v>
      </c>
      <c r="T149" s="60"/>
    </row>
    <row r="150" spans="1:20" ht="16.5" customHeight="1" x14ac:dyDescent="0.35">
      <c r="A150" s="72" t="str">
        <f>IF(JAN_26!A150="","",JAN_26!A150)</f>
        <v>ketoconazole TABLETS</v>
      </c>
      <c r="B150" s="72" t="str">
        <f>IF(JAN_26!B150="","",JAN_26!B150)</f>
        <v>tablet</v>
      </c>
      <c r="C150" s="55">
        <f>IF(JAN_26!C150="","",JAN_26!C150)</f>
        <v>100</v>
      </c>
      <c r="D150" s="55">
        <f>IF(MAR_26!A150="","",MAR_26!F150)</f>
        <v>0</v>
      </c>
      <c r="E150" s="61"/>
      <c r="F150" s="55">
        <f t="shared" si="22"/>
        <v>0</v>
      </c>
      <c r="G150" s="61"/>
      <c r="H150" s="61"/>
      <c r="I150" s="55">
        <f t="shared" si="23"/>
        <v>0</v>
      </c>
      <c r="J150" s="55" t="str">
        <f t="shared" si="24"/>
        <v/>
      </c>
      <c r="K150" s="55">
        <f t="shared" si="25"/>
        <v>0</v>
      </c>
      <c r="L150" s="55">
        <f t="shared" si="26"/>
        <v>0</v>
      </c>
      <c r="M150" s="67">
        <f>IF(A150="",0,(IF(ISNUMBER(FEB_26!G150),FEB_26!G150,0)+IF(ISNUMBER(MAR_26!G150),MAR_26!G150,0)+IF(ISNUMBER(APR_26!G150),APR_26!G150,0))/3)</f>
        <v>0</v>
      </c>
      <c r="N150" s="67">
        <f t="shared" si="27"/>
        <v>0</v>
      </c>
      <c r="O150" s="67">
        <f t="shared" si="28"/>
        <v>0</v>
      </c>
      <c r="P150" s="67">
        <f t="shared" si="29"/>
        <v>0</v>
      </c>
      <c r="Q150" s="68" t="str">
        <f t="shared" si="30"/>
        <v/>
      </c>
      <c r="R150" s="69" t="str">
        <f t="shared" si="31"/>
        <v>STOCKOUT</v>
      </c>
      <c r="S150" s="69" t="str">
        <f t="shared" si="32"/>
        <v>N/A</v>
      </c>
      <c r="T150" s="60"/>
    </row>
    <row r="151" spans="1:20" ht="16.5" customHeight="1" x14ac:dyDescent="0.35">
      <c r="A151" s="71" t="str">
        <f>IF(JAN_26!A151="","",JAN_26!A151)</f>
        <v>KLIPAL</v>
      </c>
      <c r="B151" s="71" t="str">
        <f>IF(JAN_26!B151="","",JAN_26!B151)</f>
        <v>tablet</v>
      </c>
      <c r="C151" s="53">
        <f>IF(JAN_26!C151="","",JAN_26!C151)</f>
        <v>200</v>
      </c>
      <c r="D151" s="53">
        <f>IF(MAR_26!A151="","",MAR_26!F151)</f>
        <v>0</v>
      </c>
      <c r="E151" s="61"/>
      <c r="F151" s="53">
        <f t="shared" si="22"/>
        <v>0</v>
      </c>
      <c r="G151" s="61"/>
      <c r="H151" s="61"/>
      <c r="I151" s="53">
        <f t="shared" si="23"/>
        <v>0</v>
      </c>
      <c r="J151" s="53" t="str">
        <f t="shared" si="24"/>
        <v/>
      </c>
      <c r="K151" s="53">
        <f t="shared" si="25"/>
        <v>0</v>
      </c>
      <c r="L151" s="53">
        <f t="shared" si="26"/>
        <v>0</v>
      </c>
      <c r="M151" s="64">
        <f>IF(A151="",0,(IF(ISNUMBER(FEB_26!G151),FEB_26!G151,0)+IF(ISNUMBER(MAR_26!G151),MAR_26!G151,0)+IF(ISNUMBER(APR_26!G151),APR_26!G151,0))/3)</f>
        <v>0</v>
      </c>
      <c r="N151" s="64">
        <f t="shared" si="27"/>
        <v>0</v>
      </c>
      <c r="O151" s="64">
        <f t="shared" si="28"/>
        <v>0</v>
      </c>
      <c r="P151" s="64">
        <f t="shared" si="29"/>
        <v>0</v>
      </c>
      <c r="Q151" s="65" t="str">
        <f t="shared" si="30"/>
        <v/>
      </c>
      <c r="R151" s="66" t="str">
        <f t="shared" si="31"/>
        <v>STOCKOUT</v>
      </c>
      <c r="S151" s="66" t="str">
        <f t="shared" si="32"/>
        <v>N/A</v>
      </c>
      <c r="T151" s="60"/>
    </row>
    <row r="152" spans="1:20" ht="16.5" customHeight="1" x14ac:dyDescent="0.35">
      <c r="A152" s="72" t="str">
        <f>IF(JAN_26!A152="","",JAN_26!A152)</f>
        <v>levefloxacine</v>
      </c>
      <c r="B152" s="72" t="str">
        <f>IF(JAN_26!B152="","",JAN_26!B152)</f>
        <v>tabs</v>
      </c>
      <c r="C152" s="55">
        <f>IF(JAN_26!C152="","",JAN_26!C152)</f>
        <v>150</v>
      </c>
      <c r="D152" s="55">
        <f>IF(MAR_26!A152="","",MAR_26!F152)</f>
        <v>0</v>
      </c>
      <c r="E152" s="61"/>
      <c r="F152" s="55">
        <f t="shared" si="22"/>
        <v>0</v>
      </c>
      <c r="G152" s="61"/>
      <c r="H152" s="61"/>
      <c r="I152" s="55">
        <f t="shared" si="23"/>
        <v>0</v>
      </c>
      <c r="J152" s="55" t="str">
        <f t="shared" si="24"/>
        <v/>
      </c>
      <c r="K152" s="55">
        <f t="shared" si="25"/>
        <v>0</v>
      </c>
      <c r="L152" s="55">
        <f t="shared" si="26"/>
        <v>0</v>
      </c>
      <c r="M152" s="67">
        <f>IF(A152="",0,(IF(ISNUMBER(FEB_26!G152),FEB_26!G152,0)+IF(ISNUMBER(MAR_26!G152),MAR_26!G152,0)+IF(ISNUMBER(APR_26!G152),APR_26!G152,0))/3)</f>
        <v>0</v>
      </c>
      <c r="N152" s="67">
        <f t="shared" si="27"/>
        <v>0</v>
      </c>
      <c r="O152" s="67">
        <f t="shared" si="28"/>
        <v>0</v>
      </c>
      <c r="P152" s="67">
        <f t="shared" si="29"/>
        <v>0</v>
      </c>
      <c r="Q152" s="68" t="str">
        <f t="shared" si="30"/>
        <v/>
      </c>
      <c r="R152" s="69" t="str">
        <f t="shared" si="31"/>
        <v>STOCKOUT</v>
      </c>
      <c r="S152" s="69" t="str">
        <f t="shared" si="32"/>
        <v>N/A</v>
      </c>
      <c r="T152" s="60"/>
    </row>
    <row r="153" spans="1:20" ht="16.5" customHeight="1" x14ac:dyDescent="0.35">
      <c r="A153" s="71" t="str">
        <f>IF(JAN_26!A153="","",JAN_26!A153)</f>
        <v>lidocaine</v>
      </c>
      <c r="B153" s="71" t="str">
        <f>IF(JAN_26!B153="","",JAN_26!B153)</f>
        <v>vial</v>
      </c>
      <c r="C153" s="53">
        <f>IF(JAN_26!C153="","",JAN_26!C153)</f>
        <v>1200</v>
      </c>
      <c r="D153" s="53">
        <f>IF(MAR_26!A153="","",MAR_26!F153)</f>
        <v>47</v>
      </c>
      <c r="E153" s="61"/>
      <c r="F153" s="53">
        <f t="shared" si="22"/>
        <v>47</v>
      </c>
      <c r="G153" s="61"/>
      <c r="H153" s="61"/>
      <c r="I153" s="53">
        <f t="shared" si="23"/>
        <v>0</v>
      </c>
      <c r="J153" s="53" t="str">
        <f t="shared" si="24"/>
        <v/>
      </c>
      <c r="K153" s="53">
        <f t="shared" si="25"/>
        <v>0</v>
      </c>
      <c r="L153" s="53">
        <f t="shared" si="26"/>
        <v>56400</v>
      </c>
      <c r="M153" s="64">
        <f>IF(A153="",0,(IF(ISNUMBER(FEB_26!G153),FEB_26!G153,0)+IF(ISNUMBER(MAR_26!G153),MAR_26!G153,0)+IF(ISNUMBER(APR_26!G153),APR_26!G153,0))/3)</f>
        <v>0</v>
      </c>
      <c r="N153" s="64">
        <f t="shared" si="27"/>
        <v>0</v>
      </c>
      <c r="O153" s="64">
        <f t="shared" si="28"/>
        <v>0</v>
      </c>
      <c r="P153" s="64">
        <f t="shared" si="29"/>
        <v>0</v>
      </c>
      <c r="Q153" s="65" t="str">
        <f t="shared" si="30"/>
        <v/>
      </c>
      <c r="R153" s="66" t="str">
        <f t="shared" si="31"/>
        <v>OVERSTOCK</v>
      </c>
      <c r="S153" s="66" t="str">
        <f t="shared" si="32"/>
        <v>N/A</v>
      </c>
      <c r="T153" s="60"/>
    </row>
    <row r="154" spans="1:20" ht="16.5" customHeight="1" x14ac:dyDescent="0.35">
      <c r="A154" s="72" t="str">
        <f>IF(JAN_26!A154="","",JAN_26!A154)</f>
        <v>lidocaine (1%)</v>
      </c>
      <c r="B154" s="72" t="str">
        <f>IF(JAN_26!B154="","",JAN_26!B154)</f>
        <v>inj</v>
      </c>
      <c r="C154" s="55">
        <f>IF(JAN_26!C154="","",JAN_26!C154)</f>
        <v>500</v>
      </c>
      <c r="D154" s="55">
        <f>IF(MAR_26!A154="","",MAR_26!F154)</f>
        <v>0</v>
      </c>
      <c r="E154" s="61"/>
      <c r="F154" s="55">
        <f t="shared" si="22"/>
        <v>0</v>
      </c>
      <c r="G154" s="61"/>
      <c r="H154" s="61"/>
      <c r="I154" s="55">
        <f t="shared" si="23"/>
        <v>0</v>
      </c>
      <c r="J154" s="55" t="str">
        <f t="shared" si="24"/>
        <v/>
      </c>
      <c r="K154" s="55">
        <f t="shared" si="25"/>
        <v>0</v>
      </c>
      <c r="L154" s="55">
        <f t="shared" si="26"/>
        <v>0</v>
      </c>
      <c r="M154" s="67">
        <f>IF(A154="",0,(IF(ISNUMBER(FEB_26!G154),FEB_26!G154,0)+IF(ISNUMBER(MAR_26!G154),MAR_26!G154,0)+IF(ISNUMBER(APR_26!G154),APR_26!G154,0))/3)</f>
        <v>0</v>
      </c>
      <c r="N154" s="67">
        <f t="shared" si="27"/>
        <v>0</v>
      </c>
      <c r="O154" s="67">
        <f t="shared" si="28"/>
        <v>0</v>
      </c>
      <c r="P154" s="67">
        <f t="shared" si="29"/>
        <v>0</v>
      </c>
      <c r="Q154" s="68" t="str">
        <f t="shared" si="30"/>
        <v/>
      </c>
      <c r="R154" s="69" t="str">
        <f t="shared" si="31"/>
        <v>STOCKOUT</v>
      </c>
      <c r="S154" s="69" t="str">
        <f t="shared" si="32"/>
        <v>N/A</v>
      </c>
      <c r="T154" s="60"/>
    </row>
    <row r="155" spans="1:20" ht="16.5" customHeight="1" x14ac:dyDescent="0.35">
      <c r="A155" s="71" t="str">
        <f>IF(JAN_26!A155="","",JAN_26!A155)</f>
        <v>lidocaine + adrenaline</v>
      </c>
      <c r="B155" s="71" t="str">
        <f>IF(JAN_26!B155="","",JAN_26!B155)</f>
        <v>vial</v>
      </c>
      <c r="C155" s="53">
        <f>IF(JAN_26!C155="","",JAN_26!C155)</f>
        <v>1500</v>
      </c>
      <c r="D155" s="53">
        <f>IF(MAR_26!A155="","",MAR_26!F155)</f>
        <v>0</v>
      </c>
      <c r="E155" s="61"/>
      <c r="F155" s="53">
        <f t="shared" si="22"/>
        <v>0</v>
      </c>
      <c r="G155" s="61"/>
      <c r="H155" s="61"/>
      <c r="I155" s="53">
        <f t="shared" si="23"/>
        <v>0</v>
      </c>
      <c r="J155" s="53" t="str">
        <f t="shared" si="24"/>
        <v/>
      </c>
      <c r="K155" s="53">
        <f t="shared" si="25"/>
        <v>0</v>
      </c>
      <c r="L155" s="53">
        <f t="shared" si="26"/>
        <v>0</v>
      </c>
      <c r="M155" s="64">
        <f>IF(A155="",0,(IF(ISNUMBER(FEB_26!G155),FEB_26!G155,0)+IF(ISNUMBER(MAR_26!G155),MAR_26!G155,0)+IF(ISNUMBER(APR_26!G155),APR_26!G155,0))/3)</f>
        <v>0</v>
      </c>
      <c r="N155" s="64">
        <f t="shared" si="27"/>
        <v>0</v>
      </c>
      <c r="O155" s="64">
        <f t="shared" si="28"/>
        <v>0</v>
      </c>
      <c r="P155" s="64">
        <f t="shared" si="29"/>
        <v>0</v>
      </c>
      <c r="Q155" s="65" t="str">
        <f t="shared" si="30"/>
        <v/>
      </c>
      <c r="R155" s="66" t="str">
        <f t="shared" si="31"/>
        <v>STOCKOUT</v>
      </c>
      <c r="S155" s="66" t="str">
        <f t="shared" si="32"/>
        <v>N/A</v>
      </c>
      <c r="T155" s="60"/>
    </row>
    <row r="156" spans="1:20" ht="16.5" customHeight="1" x14ac:dyDescent="0.35">
      <c r="A156" s="72" t="str">
        <f>IF(JAN_26!A156="","",JAN_26!A156)</f>
        <v>Lisinopril 10 mg</v>
      </c>
      <c r="B156" s="72" t="str">
        <f>IF(JAN_26!B156="","",JAN_26!B156)</f>
        <v>tablet</v>
      </c>
      <c r="C156" s="55">
        <f>IF(JAN_26!C156="","",JAN_26!C156)</f>
        <v>300</v>
      </c>
      <c r="D156" s="55">
        <f>IF(MAR_26!A156="","",MAR_26!F156)</f>
        <v>0</v>
      </c>
      <c r="E156" s="61"/>
      <c r="F156" s="55">
        <f t="shared" si="22"/>
        <v>0</v>
      </c>
      <c r="G156" s="61"/>
      <c r="H156" s="61"/>
      <c r="I156" s="55">
        <f t="shared" si="23"/>
        <v>0</v>
      </c>
      <c r="J156" s="55" t="str">
        <f t="shared" si="24"/>
        <v/>
      </c>
      <c r="K156" s="55">
        <f t="shared" si="25"/>
        <v>0</v>
      </c>
      <c r="L156" s="55">
        <f t="shared" si="26"/>
        <v>0</v>
      </c>
      <c r="M156" s="67">
        <f>IF(A156="",0,(IF(ISNUMBER(FEB_26!G156),FEB_26!G156,0)+IF(ISNUMBER(MAR_26!G156),MAR_26!G156,0)+IF(ISNUMBER(APR_26!G156),APR_26!G156,0))/3)</f>
        <v>0</v>
      </c>
      <c r="N156" s="67">
        <f t="shared" si="27"/>
        <v>0</v>
      </c>
      <c r="O156" s="67">
        <f t="shared" si="28"/>
        <v>0</v>
      </c>
      <c r="P156" s="67">
        <f t="shared" si="29"/>
        <v>0</v>
      </c>
      <c r="Q156" s="68" t="str">
        <f t="shared" si="30"/>
        <v/>
      </c>
      <c r="R156" s="69" t="str">
        <f t="shared" si="31"/>
        <v>STOCKOUT</v>
      </c>
      <c r="S156" s="69" t="str">
        <f t="shared" si="32"/>
        <v>N/A</v>
      </c>
      <c r="T156" s="60"/>
    </row>
    <row r="157" spans="1:20" ht="16.5" customHeight="1" x14ac:dyDescent="0.35">
      <c r="A157" s="71" t="str">
        <f>IF(JAN_26!A157="","",JAN_26!A157)</f>
        <v>Lisinoprile 20mg</v>
      </c>
      <c r="B157" s="71" t="str">
        <f>IF(JAN_26!B157="","",JAN_26!B157)</f>
        <v>tablet</v>
      </c>
      <c r="C157" s="53">
        <f>IF(JAN_26!C157="","",JAN_26!C157)</f>
        <v>350</v>
      </c>
      <c r="D157" s="53">
        <f>IF(MAR_26!A157="","",MAR_26!F157)</f>
        <v>0</v>
      </c>
      <c r="E157" s="61"/>
      <c r="F157" s="53">
        <f t="shared" si="22"/>
        <v>0</v>
      </c>
      <c r="G157" s="61"/>
      <c r="H157" s="61"/>
      <c r="I157" s="53">
        <f t="shared" si="23"/>
        <v>0</v>
      </c>
      <c r="J157" s="53" t="str">
        <f t="shared" si="24"/>
        <v/>
      </c>
      <c r="K157" s="53">
        <f t="shared" si="25"/>
        <v>0</v>
      </c>
      <c r="L157" s="53">
        <f t="shared" si="26"/>
        <v>0</v>
      </c>
      <c r="M157" s="64">
        <f>IF(A157="",0,(IF(ISNUMBER(FEB_26!G157),FEB_26!G157,0)+IF(ISNUMBER(MAR_26!G157),MAR_26!G157,0)+IF(ISNUMBER(APR_26!G157),APR_26!G157,0))/3)</f>
        <v>0</v>
      </c>
      <c r="N157" s="64">
        <f t="shared" si="27"/>
        <v>0</v>
      </c>
      <c r="O157" s="64">
        <f t="shared" si="28"/>
        <v>0</v>
      </c>
      <c r="P157" s="64">
        <f t="shared" si="29"/>
        <v>0</v>
      </c>
      <c r="Q157" s="65" t="str">
        <f t="shared" si="30"/>
        <v/>
      </c>
      <c r="R157" s="66" t="str">
        <f t="shared" si="31"/>
        <v>STOCKOUT</v>
      </c>
      <c r="S157" s="66" t="str">
        <f t="shared" si="32"/>
        <v>N/A</v>
      </c>
      <c r="T157" s="60"/>
    </row>
    <row r="158" spans="1:20" ht="16.5" customHeight="1" x14ac:dyDescent="0.35">
      <c r="A158" s="72" t="str">
        <f>IF(JAN_26!A158="","",JAN_26!A158)</f>
        <v>litacod tab</v>
      </c>
      <c r="B158" s="72" t="str">
        <f>IF(JAN_26!B158="","",JAN_26!B158)</f>
        <v>tablet</v>
      </c>
      <c r="C158" s="55">
        <f>IF(JAN_26!C158="","",JAN_26!C158)</f>
        <v>75</v>
      </c>
      <c r="D158" s="55">
        <f>IF(MAR_26!A158="","",MAR_26!F158)</f>
        <v>0</v>
      </c>
      <c r="E158" s="61"/>
      <c r="F158" s="55">
        <f t="shared" si="22"/>
        <v>0</v>
      </c>
      <c r="G158" s="61"/>
      <c r="H158" s="61"/>
      <c r="I158" s="55">
        <f t="shared" si="23"/>
        <v>0</v>
      </c>
      <c r="J158" s="55" t="str">
        <f t="shared" si="24"/>
        <v/>
      </c>
      <c r="K158" s="55">
        <f t="shared" si="25"/>
        <v>0</v>
      </c>
      <c r="L158" s="55">
        <f t="shared" si="26"/>
        <v>0</v>
      </c>
      <c r="M158" s="67">
        <f>IF(A158="",0,(IF(ISNUMBER(FEB_26!G158),FEB_26!G158,0)+IF(ISNUMBER(MAR_26!G158),MAR_26!G158,0)+IF(ISNUMBER(APR_26!G158),APR_26!G158,0))/3)</f>
        <v>0</v>
      </c>
      <c r="N158" s="67">
        <f t="shared" si="27"/>
        <v>0</v>
      </c>
      <c r="O158" s="67">
        <f t="shared" si="28"/>
        <v>0</v>
      </c>
      <c r="P158" s="67">
        <f t="shared" si="29"/>
        <v>0</v>
      </c>
      <c r="Q158" s="68" t="str">
        <f t="shared" si="30"/>
        <v/>
      </c>
      <c r="R158" s="69" t="str">
        <f t="shared" si="31"/>
        <v>STOCKOUT</v>
      </c>
      <c r="S158" s="69" t="str">
        <f t="shared" si="32"/>
        <v>N/A</v>
      </c>
      <c r="T158" s="60"/>
    </row>
    <row r="159" spans="1:20" ht="16.5" customHeight="1" x14ac:dyDescent="0.35">
      <c r="A159" s="71" t="str">
        <f>IF(JAN_26!A159="","",JAN_26!A159)</f>
        <v>litacold sp</v>
      </c>
      <c r="B159" s="71" t="str">
        <f>IF(JAN_26!B159="","",JAN_26!B159)</f>
        <v>bottle</v>
      </c>
      <c r="C159" s="53">
        <f>IF(JAN_26!C159="","",JAN_26!C159)</f>
        <v>1700</v>
      </c>
      <c r="D159" s="53">
        <f>IF(MAR_26!A159="","",MAR_26!F159)</f>
        <v>0</v>
      </c>
      <c r="E159" s="61"/>
      <c r="F159" s="53">
        <f t="shared" si="22"/>
        <v>0</v>
      </c>
      <c r="G159" s="61"/>
      <c r="H159" s="61"/>
      <c r="I159" s="53">
        <f t="shared" si="23"/>
        <v>0</v>
      </c>
      <c r="J159" s="53" t="str">
        <f t="shared" si="24"/>
        <v/>
      </c>
      <c r="K159" s="53">
        <f t="shared" si="25"/>
        <v>0</v>
      </c>
      <c r="L159" s="53">
        <f t="shared" si="26"/>
        <v>0</v>
      </c>
      <c r="M159" s="64">
        <f>IF(A159="",0,(IF(ISNUMBER(FEB_26!G159),FEB_26!G159,0)+IF(ISNUMBER(MAR_26!G159),MAR_26!G159,0)+IF(ISNUMBER(APR_26!G159),APR_26!G159,0))/3)</f>
        <v>0</v>
      </c>
      <c r="N159" s="64">
        <f t="shared" si="27"/>
        <v>0</v>
      </c>
      <c r="O159" s="64">
        <f t="shared" si="28"/>
        <v>0</v>
      </c>
      <c r="P159" s="64">
        <f t="shared" si="29"/>
        <v>0</v>
      </c>
      <c r="Q159" s="65" t="str">
        <f t="shared" si="30"/>
        <v/>
      </c>
      <c r="R159" s="66" t="str">
        <f t="shared" si="31"/>
        <v>STOCKOUT</v>
      </c>
      <c r="S159" s="66" t="str">
        <f t="shared" si="32"/>
        <v>N/A</v>
      </c>
      <c r="T159" s="60"/>
    </row>
    <row r="160" spans="1:20" ht="16.5" customHeight="1" x14ac:dyDescent="0.35">
      <c r="A160" s="72" t="str">
        <f>IF(JAN_26!A160="","",JAN_26!A160)</f>
        <v>LLINS</v>
      </c>
      <c r="B160" s="72" t="str">
        <f>IF(JAN_26!B160="","",JAN_26!B160)</f>
        <v>item</v>
      </c>
      <c r="C160" s="55" t="str">
        <f>IF(JAN_26!C160="","",JAN_26!C160)</f>
        <v/>
      </c>
      <c r="D160" s="55">
        <f>IF(MAR_26!A160="","",MAR_26!F160)</f>
        <v>0</v>
      </c>
      <c r="E160" s="61"/>
      <c r="F160" s="55">
        <f t="shared" si="22"/>
        <v>0</v>
      </c>
      <c r="G160" s="61"/>
      <c r="H160" s="61"/>
      <c r="I160" s="55">
        <f t="shared" si="23"/>
        <v>0</v>
      </c>
      <c r="J160" s="55" t="str">
        <f t="shared" si="24"/>
        <v/>
      </c>
      <c r="K160" s="55">
        <f t="shared" si="25"/>
        <v>0</v>
      </c>
      <c r="L160" s="55">
        <f t="shared" si="26"/>
        <v>0</v>
      </c>
      <c r="M160" s="67">
        <f>IF(A160="",0,(IF(ISNUMBER(FEB_26!G160),FEB_26!G160,0)+IF(ISNUMBER(MAR_26!G160),MAR_26!G160,0)+IF(ISNUMBER(APR_26!G160),APR_26!G160,0))/3)</f>
        <v>0</v>
      </c>
      <c r="N160" s="67">
        <f t="shared" si="27"/>
        <v>0</v>
      </c>
      <c r="O160" s="67">
        <f t="shared" si="28"/>
        <v>0</v>
      </c>
      <c r="P160" s="67">
        <f t="shared" si="29"/>
        <v>0</v>
      </c>
      <c r="Q160" s="68" t="str">
        <f t="shared" si="30"/>
        <v/>
      </c>
      <c r="R160" s="69" t="str">
        <f t="shared" si="31"/>
        <v>STOCKOUT</v>
      </c>
      <c r="S160" s="69" t="str">
        <f t="shared" si="32"/>
        <v>N/A</v>
      </c>
      <c r="T160" s="60"/>
    </row>
    <row r="161" spans="1:20" ht="16.5" customHeight="1" x14ac:dyDescent="0.35">
      <c r="A161" s="71" t="str">
        <f>IF(JAN_26!A161="","",JAN_26!A161)</f>
        <v>Loperamide</v>
      </c>
      <c r="B161" s="71" t="str">
        <f>IF(JAN_26!B161="","",JAN_26!B161)</f>
        <v>tablet</v>
      </c>
      <c r="C161" s="53">
        <f>IF(JAN_26!C161="","",JAN_26!C161)</f>
        <v>50</v>
      </c>
      <c r="D161" s="53">
        <f>IF(MAR_26!A161="","",MAR_26!F161)</f>
        <v>0</v>
      </c>
      <c r="E161" s="61"/>
      <c r="F161" s="53">
        <f t="shared" si="22"/>
        <v>0</v>
      </c>
      <c r="G161" s="61"/>
      <c r="H161" s="61"/>
      <c r="I161" s="53">
        <f t="shared" si="23"/>
        <v>0</v>
      </c>
      <c r="J161" s="53" t="str">
        <f t="shared" si="24"/>
        <v/>
      </c>
      <c r="K161" s="53">
        <f t="shared" si="25"/>
        <v>0</v>
      </c>
      <c r="L161" s="53">
        <f t="shared" si="26"/>
        <v>0</v>
      </c>
      <c r="M161" s="64">
        <f>IF(A161="",0,(IF(ISNUMBER(FEB_26!G161),FEB_26!G161,0)+IF(ISNUMBER(MAR_26!G161),MAR_26!G161,0)+IF(ISNUMBER(APR_26!G161),APR_26!G161,0))/3)</f>
        <v>0</v>
      </c>
      <c r="N161" s="64">
        <f t="shared" si="27"/>
        <v>0</v>
      </c>
      <c r="O161" s="64">
        <f t="shared" si="28"/>
        <v>0</v>
      </c>
      <c r="P161" s="64">
        <f t="shared" si="29"/>
        <v>0</v>
      </c>
      <c r="Q161" s="65" t="str">
        <f t="shared" si="30"/>
        <v/>
      </c>
      <c r="R161" s="66" t="str">
        <f t="shared" si="31"/>
        <v>STOCKOUT</v>
      </c>
      <c r="S161" s="66" t="str">
        <f t="shared" si="32"/>
        <v>N/A</v>
      </c>
      <c r="T161" s="60"/>
    </row>
    <row r="162" spans="1:20" ht="16.5" customHeight="1" x14ac:dyDescent="0.35">
      <c r="A162" s="72" t="str">
        <f>IF(JAN_26!A162="","",JAN_26!A162)</f>
        <v>loratadine</v>
      </c>
      <c r="B162" s="72" t="str">
        <f>IF(JAN_26!B162="","",JAN_26!B162)</f>
        <v>tab</v>
      </c>
      <c r="C162" s="55">
        <f>IF(JAN_26!C162="","",JAN_26!C162)</f>
        <v>250</v>
      </c>
      <c r="D162" s="55">
        <f>IF(MAR_26!A162="","",MAR_26!F162)</f>
        <v>0</v>
      </c>
      <c r="E162" s="61"/>
      <c r="F162" s="55">
        <f t="shared" si="22"/>
        <v>0</v>
      </c>
      <c r="G162" s="61"/>
      <c r="H162" s="61"/>
      <c r="I162" s="55">
        <f t="shared" si="23"/>
        <v>0</v>
      </c>
      <c r="J162" s="55" t="str">
        <f t="shared" si="24"/>
        <v/>
      </c>
      <c r="K162" s="55">
        <f t="shared" si="25"/>
        <v>0</v>
      </c>
      <c r="L162" s="55">
        <f t="shared" si="26"/>
        <v>0</v>
      </c>
      <c r="M162" s="67">
        <f>IF(A162="",0,(IF(ISNUMBER(FEB_26!G162),FEB_26!G162,0)+IF(ISNUMBER(MAR_26!G162),MAR_26!G162,0)+IF(ISNUMBER(APR_26!G162),APR_26!G162,0))/3)</f>
        <v>0</v>
      </c>
      <c r="N162" s="67">
        <f t="shared" si="27"/>
        <v>0</v>
      </c>
      <c r="O162" s="67">
        <f t="shared" si="28"/>
        <v>0</v>
      </c>
      <c r="P162" s="67">
        <f t="shared" si="29"/>
        <v>0</v>
      </c>
      <c r="Q162" s="68" t="str">
        <f t="shared" si="30"/>
        <v/>
      </c>
      <c r="R162" s="69" t="str">
        <f t="shared" si="31"/>
        <v>STOCKOUT</v>
      </c>
      <c r="S162" s="69" t="str">
        <f t="shared" si="32"/>
        <v>N/A</v>
      </c>
      <c r="T162" s="60"/>
    </row>
    <row r="163" spans="1:20" ht="16.5" customHeight="1" x14ac:dyDescent="0.35">
      <c r="A163" s="71" t="str">
        <f>IF(JAN_26!A163="","",JAN_26!A163)</f>
        <v>Loxen inj</v>
      </c>
      <c r="B163" s="71" t="str">
        <f>IF(JAN_26!B163="","",JAN_26!B163)</f>
        <v>amp</v>
      </c>
      <c r="C163" s="53">
        <f>IF(JAN_26!C163="","",JAN_26!C163)</f>
        <v>2000</v>
      </c>
      <c r="D163" s="53">
        <f>IF(MAR_26!A163="","",MAR_26!F163)</f>
        <v>0</v>
      </c>
      <c r="E163" s="61"/>
      <c r="F163" s="53">
        <f t="shared" si="22"/>
        <v>0</v>
      </c>
      <c r="G163" s="61"/>
      <c r="H163" s="61"/>
      <c r="I163" s="53">
        <f t="shared" si="23"/>
        <v>0</v>
      </c>
      <c r="J163" s="53" t="str">
        <f t="shared" si="24"/>
        <v/>
      </c>
      <c r="K163" s="53">
        <f t="shared" si="25"/>
        <v>0</v>
      </c>
      <c r="L163" s="53">
        <f t="shared" si="26"/>
        <v>0</v>
      </c>
      <c r="M163" s="64">
        <f>IF(A163="",0,(IF(ISNUMBER(FEB_26!G163),FEB_26!G163,0)+IF(ISNUMBER(MAR_26!G163),MAR_26!G163,0)+IF(ISNUMBER(APR_26!G163),APR_26!G163,0))/3)</f>
        <v>0</v>
      </c>
      <c r="N163" s="64">
        <f t="shared" si="27"/>
        <v>0</v>
      </c>
      <c r="O163" s="64">
        <f t="shared" si="28"/>
        <v>0</v>
      </c>
      <c r="P163" s="64">
        <f t="shared" si="29"/>
        <v>0</v>
      </c>
      <c r="Q163" s="65" t="str">
        <f t="shared" si="30"/>
        <v/>
      </c>
      <c r="R163" s="66" t="str">
        <f t="shared" si="31"/>
        <v>STOCKOUT</v>
      </c>
      <c r="S163" s="66" t="str">
        <f t="shared" si="32"/>
        <v>N/A</v>
      </c>
      <c r="T163" s="60"/>
    </row>
    <row r="164" spans="1:20" ht="16.5" customHeight="1" x14ac:dyDescent="0.35">
      <c r="A164" s="72" t="str">
        <f>IF(JAN_26!A164="","",JAN_26!A164)</f>
        <v>Maalox</v>
      </c>
      <c r="B164" s="72" t="str">
        <f>IF(JAN_26!B164="","",JAN_26!B164)</f>
        <v>sachet</v>
      </c>
      <c r="C164" s="55">
        <f>IF(JAN_26!C164="","",JAN_26!C164)</f>
        <v>200</v>
      </c>
      <c r="D164" s="55">
        <f>IF(MAR_26!A164="","",MAR_26!F164)</f>
        <v>0</v>
      </c>
      <c r="E164" s="61"/>
      <c r="F164" s="55">
        <f t="shared" si="22"/>
        <v>0</v>
      </c>
      <c r="G164" s="61"/>
      <c r="H164" s="61"/>
      <c r="I164" s="55">
        <f t="shared" si="23"/>
        <v>0</v>
      </c>
      <c r="J164" s="55" t="str">
        <f t="shared" si="24"/>
        <v/>
      </c>
      <c r="K164" s="55">
        <f t="shared" si="25"/>
        <v>0</v>
      </c>
      <c r="L164" s="55">
        <f t="shared" si="26"/>
        <v>0</v>
      </c>
      <c r="M164" s="67">
        <f>IF(A164="",0,(IF(ISNUMBER(FEB_26!G164),FEB_26!G164,0)+IF(ISNUMBER(MAR_26!G164),MAR_26!G164,0)+IF(ISNUMBER(APR_26!G164),APR_26!G164,0))/3)</f>
        <v>0</v>
      </c>
      <c r="N164" s="67">
        <f t="shared" si="27"/>
        <v>0</v>
      </c>
      <c r="O164" s="67">
        <f t="shared" si="28"/>
        <v>0</v>
      </c>
      <c r="P164" s="67">
        <f t="shared" si="29"/>
        <v>0</v>
      </c>
      <c r="Q164" s="68" t="str">
        <f t="shared" si="30"/>
        <v/>
      </c>
      <c r="R164" s="69" t="str">
        <f t="shared" si="31"/>
        <v>STOCKOUT</v>
      </c>
      <c r="S164" s="69" t="str">
        <f t="shared" si="32"/>
        <v>N/A</v>
      </c>
      <c r="T164" s="60"/>
    </row>
    <row r="165" spans="1:20" ht="16.5" customHeight="1" x14ac:dyDescent="0.35">
      <c r="A165" s="71" t="str">
        <f>IF(JAN_26!A165="","",JAN_26!A165)</f>
        <v>Malacure 40/320</v>
      </c>
      <c r="B165" s="71" t="str">
        <f>IF(JAN_26!B165="","",JAN_26!B165)</f>
        <v>box</v>
      </c>
      <c r="C165" s="53">
        <f>IF(JAN_26!C165="","",JAN_26!C165)</f>
        <v>4000</v>
      </c>
      <c r="D165" s="53">
        <f>IF(MAR_26!A165="","",MAR_26!F165)</f>
        <v>0</v>
      </c>
      <c r="E165" s="61"/>
      <c r="F165" s="53">
        <f t="shared" si="22"/>
        <v>0</v>
      </c>
      <c r="G165" s="61"/>
      <c r="H165" s="61"/>
      <c r="I165" s="53">
        <f t="shared" si="23"/>
        <v>0</v>
      </c>
      <c r="J165" s="53" t="str">
        <f t="shared" si="24"/>
        <v/>
      </c>
      <c r="K165" s="53">
        <f t="shared" si="25"/>
        <v>0</v>
      </c>
      <c r="L165" s="53">
        <f t="shared" si="26"/>
        <v>0</v>
      </c>
      <c r="M165" s="64">
        <f>IF(A165="",0,(IF(ISNUMBER(FEB_26!G165),FEB_26!G165,0)+IF(ISNUMBER(MAR_26!G165),MAR_26!G165,0)+IF(ISNUMBER(APR_26!G165),APR_26!G165,0))/3)</f>
        <v>0</v>
      </c>
      <c r="N165" s="64">
        <f t="shared" si="27"/>
        <v>0</v>
      </c>
      <c r="O165" s="64">
        <f t="shared" si="28"/>
        <v>0</v>
      </c>
      <c r="P165" s="64">
        <f t="shared" si="29"/>
        <v>0</v>
      </c>
      <c r="Q165" s="65" t="str">
        <f t="shared" si="30"/>
        <v/>
      </c>
      <c r="R165" s="66" t="str">
        <f t="shared" si="31"/>
        <v>STOCKOUT</v>
      </c>
      <c r="S165" s="66" t="str">
        <f t="shared" si="32"/>
        <v>N/A</v>
      </c>
      <c r="T165" s="60"/>
    </row>
    <row r="166" spans="1:20" ht="16.5" customHeight="1" x14ac:dyDescent="0.35">
      <c r="A166" s="72" t="str">
        <f>IF(JAN_26!A166="","",JAN_26!A166)</f>
        <v>Maxidrol eye drop</v>
      </c>
      <c r="B166" s="72" t="str">
        <f>IF(JAN_26!B166="","",JAN_26!B166)</f>
        <v>bottle</v>
      </c>
      <c r="C166" s="55">
        <f>IF(JAN_26!C166="","",JAN_26!C166)</f>
        <v>1600</v>
      </c>
      <c r="D166" s="55">
        <f>IF(MAR_26!A166="","",MAR_26!F166)</f>
        <v>0</v>
      </c>
      <c r="E166" s="61"/>
      <c r="F166" s="55">
        <f t="shared" si="22"/>
        <v>0</v>
      </c>
      <c r="G166" s="61"/>
      <c r="H166" s="61"/>
      <c r="I166" s="55">
        <f t="shared" si="23"/>
        <v>0</v>
      </c>
      <c r="J166" s="55" t="str">
        <f t="shared" si="24"/>
        <v/>
      </c>
      <c r="K166" s="55">
        <f t="shared" si="25"/>
        <v>0</v>
      </c>
      <c r="L166" s="55">
        <f t="shared" si="26"/>
        <v>0</v>
      </c>
      <c r="M166" s="67">
        <f>IF(A166="",0,(IF(ISNUMBER(FEB_26!G166),FEB_26!G166,0)+IF(ISNUMBER(MAR_26!G166),MAR_26!G166,0)+IF(ISNUMBER(APR_26!G166),APR_26!G166,0))/3)</f>
        <v>0</v>
      </c>
      <c r="N166" s="67">
        <f t="shared" si="27"/>
        <v>0</v>
      </c>
      <c r="O166" s="67">
        <f t="shared" si="28"/>
        <v>0</v>
      </c>
      <c r="P166" s="67">
        <f t="shared" si="29"/>
        <v>0</v>
      </c>
      <c r="Q166" s="68" t="str">
        <f t="shared" si="30"/>
        <v/>
      </c>
      <c r="R166" s="69" t="str">
        <f t="shared" si="31"/>
        <v>STOCKOUT</v>
      </c>
      <c r="S166" s="69" t="str">
        <f t="shared" si="32"/>
        <v>N/A</v>
      </c>
      <c r="T166" s="60"/>
    </row>
    <row r="167" spans="1:20" ht="16.5" customHeight="1" x14ac:dyDescent="0.35">
      <c r="A167" s="71" t="str">
        <f>IF(JAN_26!A167="","",JAN_26!A167)</f>
        <v>Mebendazole</v>
      </c>
      <c r="B167" s="71" t="str">
        <f>IF(JAN_26!B167="","",JAN_26!B167)</f>
        <v>Cards</v>
      </c>
      <c r="C167" s="53">
        <f>IF(JAN_26!C167="","",JAN_26!C167)</f>
        <v>200</v>
      </c>
      <c r="D167" s="53">
        <f>IF(MAR_26!A167="","",MAR_26!F167)</f>
        <v>0</v>
      </c>
      <c r="E167" s="61"/>
      <c r="F167" s="53">
        <f t="shared" si="22"/>
        <v>0</v>
      </c>
      <c r="G167" s="61"/>
      <c r="H167" s="61"/>
      <c r="I167" s="53">
        <f t="shared" si="23"/>
        <v>0</v>
      </c>
      <c r="J167" s="53" t="str">
        <f t="shared" si="24"/>
        <v/>
      </c>
      <c r="K167" s="53">
        <f t="shared" si="25"/>
        <v>0</v>
      </c>
      <c r="L167" s="53">
        <f t="shared" si="26"/>
        <v>0</v>
      </c>
      <c r="M167" s="64">
        <f>IF(A167="",0,(IF(ISNUMBER(FEB_26!G167),FEB_26!G167,0)+IF(ISNUMBER(MAR_26!G167),MAR_26!G167,0)+IF(ISNUMBER(APR_26!G167),APR_26!G167,0))/3)</f>
        <v>0</v>
      </c>
      <c r="N167" s="64">
        <f t="shared" si="27"/>
        <v>0</v>
      </c>
      <c r="O167" s="64">
        <f t="shared" si="28"/>
        <v>0</v>
      </c>
      <c r="P167" s="64">
        <f t="shared" si="29"/>
        <v>0</v>
      </c>
      <c r="Q167" s="65" t="str">
        <f t="shared" si="30"/>
        <v/>
      </c>
      <c r="R167" s="66" t="str">
        <f t="shared" si="31"/>
        <v>STOCKOUT</v>
      </c>
      <c r="S167" s="66" t="str">
        <f t="shared" si="32"/>
        <v>N/A</v>
      </c>
      <c r="T167" s="60"/>
    </row>
    <row r="168" spans="1:20" ht="16.5" customHeight="1" x14ac:dyDescent="0.35">
      <c r="A168" s="72" t="str">
        <f>IF(JAN_26!A168="","",JAN_26!A168)</f>
        <v>Metformin</v>
      </c>
      <c r="B168" s="72" t="str">
        <f>IF(JAN_26!B168="","",JAN_26!B168)</f>
        <v>box</v>
      </c>
      <c r="C168" s="55">
        <f>IF(JAN_26!C168="","",JAN_26!C168)</f>
        <v>30</v>
      </c>
      <c r="D168" s="55">
        <f>IF(MAR_26!A168="","",MAR_26!F168)</f>
        <v>200</v>
      </c>
      <c r="E168" s="61"/>
      <c r="F168" s="55">
        <f t="shared" si="22"/>
        <v>200</v>
      </c>
      <c r="G168" s="61"/>
      <c r="H168" s="61"/>
      <c r="I168" s="55">
        <f t="shared" si="23"/>
        <v>0</v>
      </c>
      <c r="J168" s="55" t="str">
        <f t="shared" si="24"/>
        <v/>
      </c>
      <c r="K168" s="55">
        <f t="shared" si="25"/>
        <v>0</v>
      </c>
      <c r="L168" s="55">
        <f t="shared" si="26"/>
        <v>6000</v>
      </c>
      <c r="M168" s="67">
        <f>IF(A168="",0,(IF(ISNUMBER(FEB_26!G168),FEB_26!G168,0)+IF(ISNUMBER(MAR_26!G168),MAR_26!G168,0)+IF(ISNUMBER(APR_26!G168),APR_26!G168,0))/3)</f>
        <v>0</v>
      </c>
      <c r="N168" s="67">
        <f t="shared" si="27"/>
        <v>0</v>
      </c>
      <c r="O168" s="67">
        <f t="shared" si="28"/>
        <v>0</v>
      </c>
      <c r="P168" s="67">
        <f t="shared" si="29"/>
        <v>0</v>
      </c>
      <c r="Q168" s="68" t="str">
        <f t="shared" si="30"/>
        <v/>
      </c>
      <c r="R168" s="69" t="str">
        <f t="shared" si="31"/>
        <v>OVERSTOCK</v>
      </c>
      <c r="S168" s="69" t="str">
        <f t="shared" si="32"/>
        <v>N/A</v>
      </c>
      <c r="T168" s="60"/>
    </row>
    <row r="169" spans="1:20" ht="16.5" customHeight="1" x14ac:dyDescent="0.35">
      <c r="A169" s="71" t="str">
        <f>IF(JAN_26!A169="","",JAN_26!A169)</f>
        <v>Metro-infusion</v>
      </c>
      <c r="B169" s="71" t="str">
        <f>IF(JAN_26!B169="","",JAN_26!B169)</f>
        <v>item</v>
      </c>
      <c r="C169" s="53">
        <f>IF(JAN_26!C169="","",JAN_26!C169)</f>
        <v>1000</v>
      </c>
      <c r="D169" s="53">
        <f>IF(MAR_26!A169="","",MAR_26!F169)</f>
        <v>23</v>
      </c>
      <c r="E169" s="61"/>
      <c r="F169" s="53">
        <f t="shared" si="22"/>
        <v>23</v>
      </c>
      <c r="G169" s="61"/>
      <c r="H169" s="61"/>
      <c r="I169" s="53">
        <f t="shared" si="23"/>
        <v>0</v>
      </c>
      <c r="J169" s="53" t="str">
        <f t="shared" si="24"/>
        <v/>
      </c>
      <c r="K169" s="53">
        <f t="shared" si="25"/>
        <v>0</v>
      </c>
      <c r="L169" s="53">
        <f t="shared" si="26"/>
        <v>23000</v>
      </c>
      <c r="M169" s="64">
        <f>IF(A169="",0,(IF(ISNUMBER(FEB_26!G169),FEB_26!G169,0)+IF(ISNUMBER(MAR_26!G169),MAR_26!G169,0)+IF(ISNUMBER(APR_26!G169),APR_26!G169,0))/3)</f>
        <v>0</v>
      </c>
      <c r="N169" s="64">
        <f t="shared" si="27"/>
        <v>0</v>
      </c>
      <c r="O169" s="64">
        <f t="shared" si="28"/>
        <v>0</v>
      </c>
      <c r="P169" s="64">
        <f t="shared" si="29"/>
        <v>0</v>
      </c>
      <c r="Q169" s="65" t="str">
        <f t="shared" si="30"/>
        <v/>
      </c>
      <c r="R169" s="66" t="str">
        <f t="shared" si="31"/>
        <v>OVERSTOCK</v>
      </c>
      <c r="S169" s="66" t="str">
        <f t="shared" si="32"/>
        <v>N/A</v>
      </c>
      <c r="T169" s="60"/>
    </row>
    <row r="170" spans="1:20" ht="16.5" customHeight="1" x14ac:dyDescent="0.35">
      <c r="A170" s="72" t="str">
        <f>IF(JAN_26!A170="","",JAN_26!A170)</f>
        <v>Metro-syrup</v>
      </c>
      <c r="B170" s="72" t="str">
        <f>IF(JAN_26!B170="","",JAN_26!B170)</f>
        <v>bottle</v>
      </c>
      <c r="C170" s="55">
        <f>IF(JAN_26!C170="","",JAN_26!C170)</f>
        <v>1000</v>
      </c>
      <c r="D170" s="55">
        <f>IF(MAR_26!A170="","",MAR_26!F170)</f>
        <v>99</v>
      </c>
      <c r="E170" s="61"/>
      <c r="F170" s="55">
        <f t="shared" si="22"/>
        <v>99</v>
      </c>
      <c r="G170" s="61"/>
      <c r="H170" s="61"/>
      <c r="I170" s="55">
        <f t="shared" si="23"/>
        <v>0</v>
      </c>
      <c r="J170" s="55" t="str">
        <f t="shared" si="24"/>
        <v/>
      </c>
      <c r="K170" s="55">
        <f t="shared" si="25"/>
        <v>0</v>
      </c>
      <c r="L170" s="55">
        <f t="shared" si="26"/>
        <v>99000</v>
      </c>
      <c r="M170" s="67">
        <f>IF(A170="",0,(IF(ISNUMBER(FEB_26!G170),FEB_26!G170,0)+IF(ISNUMBER(MAR_26!G170),MAR_26!G170,0)+IF(ISNUMBER(APR_26!G170),APR_26!G170,0))/3)</f>
        <v>0</v>
      </c>
      <c r="N170" s="67">
        <f t="shared" si="27"/>
        <v>0</v>
      </c>
      <c r="O170" s="67">
        <f t="shared" si="28"/>
        <v>0</v>
      </c>
      <c r="P170" s="67">
        <f t="shared" si="29"/>
        <v>0</v>
      </c>
      <c r="Q170" s="68" t="str">
        <f t="shared" si="30"/>
        <v/>
      </c>
      <c r="R170" s="69" t="str">
        <f t="shared" si="31"/>
        <v>OVERSTOCK</v>
      </c>
      <c r="S170" s="69" t="str">
        <f t="shared" si="32"/>
        <v>N/A</v>
      </c>
      <c r="T170" s="60"/>
    </row>
    <row r="171" spans="1:20" ht="16.5" customHeight="1" x14ac:dyDescent="0.35">
      <c r="A171" s="71" t="str">
        <f>IF(JAN_26!A171="","",JAN_26!A171)</f>
        <v>Metrochopramide inj</v>
      </c>
      <c r="B171" s="71" t="str">
        <f>IF(JAN_26!B171="","",JAN_26!B171)</f>
        <v>amp</v>
      </c>
      <c r="C171" s="53">
        <f>IF(JAN_26!C171="","",JAN_26!C171)</f>
        <v>500</v>
      </c>
      <c r="D171" s="53">
        <f>IF(MAR_26!A171="","",MAR_26!F171)</f>
        <v>8</v>
      </c>
      <c r="E171" s="61"/>
      <c r="F171" s="53">
        <f t="shared" si="22"/>
        <v>8</v>
      </c>
      <c r="G171" s="61"/>
      <c r="H171" s="61"/>
      <c r="I171" s="53">
        <f t="shared" si="23"/>
        <v>0</v>
      </c>
      <c r="J171" s="53" t="str">
        <f t="shared" si="24"/>
        <v/>
      </c>
      <c r="K171" s="53">
        <f t="shared" si="25"/>
        <v>0</v>
      </c>
      <c r="L171" s="53">
        <f t="shared" si="26"/>
        <v>4000</v>
      </c>
      <c r="M171" s="64">
        <f>IF(A171="",0,(IF(ISNUMBER(FEB_26!G171),FEB_26!G171,0)+IF(ISNUMBER(MAR_26!G171),MAR_26!G171,0)+IF(ISNUMBER(APR_26!G171),APR_26!G171,0))/3)</f>
        <v>0</v>
      </c>
      <c r="N171" s="64">
        <f t="shared" si="27"/>
        <v>0</v>
      </c>
      <c r="O171" s="64">
        <f t="shared" si="28"/>
        <v>0</v>
      </c>
      <c r="P171" s="64">
        <f t="shared" si="29"/>
        <v>0</v>
      </c>
      <c r="Q171" s="65" t="str">
        <f t="shared" si="30"/>
        <v/>
      </c>
      <c r="R171" s="66" t="str">
        <f t="shared" si="31"/>
        <v>OVERSTOCK</v>
      </c>
      <c r="S171" s="66" t="str">
        <f t="shared" si="32"/>
        <v>N/A</v>
      </c>
      <c r="T171" s="60"/>
    </row>
    <row r="172" spans="1:20" ht="16.5" customHeight="1" x14ac:dyDescent="0.35">
      <c r="A172" s="72" t="str">
        <f>IF(JAN_26!A172="","",JAN_26!A172)</f>
        <v>Metronidazole(250 mg) tabs</v>
      </c>
      <c r="B172" s="72" t="str">
        <f>IF(JAN_26!B172="","",JAN_26!B172)</f>
        <v>tablet</v>
      </c>
      <c r="C172" s="55">
        <f>IF(JAN_26!C172="","",JAN_26!C172)</f>
        <v>15</v>
      </c>
      <c r="D172" s="55">
        <f>IF(MAR_26!A172="","",MAR_26!F172)</f>
        <v>0</v>
      </c>
      <c r="E172" s="61"/>
      <c r="F172" s="55">
        <f t="shared" si="22"/>
        <v>0</v>
      </c>
      <c r="G172" s="61"/>
      <c r="H172" s="61"/>
      <c r="I172" s="55">
        <f t="shared" si="23"/>
        <v>0</v>
      </c>
      <c r="J172" s="55" t="str">
        <f t="shared" si="24"/>
        <v/>
      </c>
      <c r="K172" s="55">
        <f t="shared" si="25"/>
        <v>0</v>
      </c>
      <c r="L172" s="55">
        <f t="shared" si="26"/>
        <v>0</v>
      </c>
      <c r="M172" s="67">
        <f>IF(A172="",0,(IF(ISNUMBER(FEB_26!G172),FEB_26!G172,0)+IF(ISNUMBER(MAR_26!G172),MAR_26!G172,0)+IF(ISNUMBER(APR_26!G172),APR_26!G172,0))/3)</f>
        <v>0</v>
      </c>
      <c r="N172" s="67">
        <f t="shared" si="27"/>
        <v>0</v>
      </c>
      <c r="O172" s="67">
        <f t="shared" si="28"/>
        <v>0</v>
      </c>
      <c r="P172" s="67">
        <f t="shared" si="29"/>
        <v>0</v>
      </c>
      <c r="Q172" s="68" t="str">
        <f t="shared" si="30"/>
        <v/>
      </c>
      <c r="R172" s="69" t="str">
        <f t="shared" si="31"/>
        <v>STOCKOUT</v>
      </c>
      <c r="S172" s="69" t="str">
        <f t="shared" si="32"/>
        <v>N/A</v>
      </c>
      <c r="T172" s="60"/>
    </row>
    <row r="173" spans="1:20" ht="16.5" customHeight="1" x14ac:dyDescent="0.35">
      <c r="A173" s="71" t="str">
        <f>IF(JAN_26!A173="","",JAN_26!A173)</f>
        <v>Metronidazole(500mg) tabs</v>
      </c>
      <c r="B173" s="71" t="str">
        <f>IF(JAN_26!B173="","",JAN_26!B173)</f>
        <v>tablet</v>
      </c>
      <c r="C173" s="53">
        <f>IF(JAN_26!C173="","",JAN_26!C173)</f>
        <v>30</v>
      </c>
      <c r="D173" s="53">
        <f>IF(MAR_26!A173="","",MAR_26!F173)</f>
        <v>0</v>
      </c>
      <c r="E173" s="61"/>
      <c r="F173" s="53">
        <f t="shared" si="22"/>
        <v>0</v>
      </c>
      <c r="G173" s="61"/>
      <c r="H173" s="61"/>
      <c r="I173" s="53">
        <f t="shared" si="23"/>
        <v>0</v>
      </c>
      <c r="J173" s="53" t="str">
        <f t="shared" si="24"/>
        <v/>
      </c>
      <c r="K173" s="53">
        <f t="shared" si="25"/>
        <v>0</v>
      </c>
      <c r="L173" s="53">
        <f t="shared" si="26"/>
        <v>0</v>
      </c>
      <c r="M173" s="64">
        <f>IF(A173="",0,(IF(ISNUMBER(FEB_26!G173),FEB_26!G173,0)+IF(ISNUMBER(MAR_26!G173),MAR_26!G173,0)+IF(ISNUMBER(APR_26!G173),APR_26!G173,0))/3)</f>
        <v>0</v>
      </c>
      <c r="N173" s="64">
        <f t="shared" si="27"/>
        <v>0</v>
      </c>
      <c r="O173" s="64">
        <f t="shared" si="28"/>
        <v>0</v>
      </c>
      <c r="P173" s="64">
        <f t="shared" si="29"/>
        <v>0</v>
      </c>
      <c r="Q173" s="65" t="str">
        <f t="shared" si="30"/>
        <v/>
      </c>
      <c r="R173" s="66" t="str">
        <f t="shared" si="31"/>
        <v>STOCKOUT</v>
      </c>
      <c r="S173" s="66" t="str">
        <f t="shared" si="32"/>
        <v>N/A</v>
      </c>
      <c r="T173" s="60"/>
    </row>
    <row r="174" spans="1:20" ht="16.5" customHeight="1" x14ac:dyDescent="0.35">
      <c r="A174" s="72" t="str">
        <f>IF(JAN_26!A174="","",JAN_26!A174)</f>
        <v>Miconazole</v>
      </c>
      <c r="B174" s="72" t="str">
        <f>IF(JAN_26!B174="","",JAN_26!B174)</f>
        <v>item</v>
      </c>
      <c r="C174" s="55">
        <f>IF(JAN_26!C174="","",JAN_26!C174)</f>
        <v>1000</v>
      </c>
      <c r="D174" s="55">
        <f>IF(MAR_26!A174="","",MAR_26!F174)</f>
        <v>98</v>
      </c>
      <c r="E174" s="61"/>
      <c r="F174" s="55">
        <f t="shared" si="22"/>
        <v>98</v>
      </c>
      <c r="G174" s="61"/>
      <c r="H174" s="61"/>
      <c r="I174" s="55">
        <f t="shared" si="23"/>
        <v>0</v>
      </c>
      <c r="J174" s="55" t="str">
        <f t="shared" si="24"/>
        <v/>
      </c>
      <c r="K174" s="55">
        <f t="shared" si="25"/>
        <v>0</v>
      </c>
      <c r="L174" s="55">
        <f t="shared" si="26"/>
        <v>98000</v>
      </c>
      <c r="M174" s="67">
        <f>IF(A174="",0,(IF(ISNUMBER(FEB_26!G174),FEB_26!G174,0)+IF(ISNUMBER(MAR_26!G174),MAR_26!G174,0)+IF(ISNUMBER(APR_26!G174),APR_26!G174,0))/3)</f>
        <v>0</v>
      </c>
      <c r="N174" s="67">
        <f t="shared" si="27"/>
        <v>0</v>
      </c>
      <c r="O174" s="67">
        <f t="shared" si="28"/>
        <v>0</v>
      </c>
      <c r="P174" s="67">
        <f t="shared" si="29"/>
        <v>0</v>
      </c>
      <c r="Q174" s="68" t="str">
        <f t="shared" si="30"/>
        <v/>
      </c>
      <c r="R174" s="69" t="str">
        <f t="shared" si="31"/>
        <v>OVERSTOCK</v>
      </c>
      <c r="S174" s="69" t="str">
        <f t="shared" si="32"/>
        <v>N/A</v>
      </c>
      <c r="T174" s="60"/>
    </row>
    <row r="175" spans="1:20" ht="16.5" customHeight="1" x14ac:dyDescent="0.35">
      <c r="A175" s="71" t="str">
        <f>IF(JAN_26!A175="","",JAN_26!A175)</f>
        <v>microlut</v>
      </c>
      <c r="B175" s="71" t="str">
        <f>IF(JAN_26!B175="","",JAN_26!B175)</f>
        <v>tab</v>
      </c>
      <c r="C175" s="53" t="str">
        <f>IF(JAN_26!C175="","",JAN_26!C175)</f>
        <v/>
      </c>
      <c r="D175" s="53">
        <f>IF(MAR_26!A175="","",MAR_26!F175)</f>
        <v>0</v>
      </c>
      <c r="E175" s="61"/>
      <c r="F175" s="53">
        <f t="shared" si="22"/>
        <v>0</v>
      </c>
      <c r="G175" s="61"/>
      <c r="H175" s="61"/>
      <c r="I175" s="53">
        <f t="shared" si="23"/>
        <v>0</v>
      </c>
      <c r="J175" s="53" t="str">
        <f t="shared" si="24"/>
        <v/>
      </c>
      <c r="K175" s="53">
        <f t="shared" si="25"/>
        <v>0</v>
      </c>
      <c r="L175" s="53">
        <f t="shared" si="26"/>
        <v>0</v>
      </c>
      <c r="M175" s="64">
        <f>IF(A175="",0,(IF(ISNUMBER(FEB_26!G175),FEB_26!G175,0)+IF(ISNUMBER(MAR_26!G175),MAR_26!G175,0)+IF(ISNUMBER(APR_26!G175),APR_26!G175,0))/3)</f>
        <v>0</v>
      </c>
      <c r="N175" s="64">
        <f t="shared" si="27"/>
        <v>0</v>
      </c>
      <c r="O175" s="64">
        <f t="shared" si="28"/>
        <v>0</v>
      </c>
      <c r="P175" s="64">
        <f t="shared" si="29"/>
        <v>0</v>
      </c>
      <c r="Q175" s="65" t="str">
        <f t="shared" si="30"/>
        <v/>
      </c>
      <c r="R175" s="66" t="str">
        <f t="shared" si="31"/>
        <v>STOCKOUT</v>
      </c>
      <c r="S175" s="66" t="str">
        <f t="shared" si="32"/>
        <v>N/A</v>
      </c>
      <c r="T175" s="60"/>
    </row>
    <row r="176" spans="1:20" ht="16.5" customHeight="1" x14ac:dyDescent="0.35">
      <c r="A176" s="72" t="str">
        <f>IF(JAN_26!A176="","",JAN_26!A176)</f>
        <v>mixtard</v>
      </c>
      <c r="B176" s="72" t="str">
        <f>IF(JAN_26!B176="","",JAN_26!B176)</f>
        <v>amp</v>
      </c>
      <c r="C176" s="55">
        <f>IF(JAN_26!C176="","",JAN_26!C176)</f>
        <v>8500</v>
      </c>
      <c r="D176" s="55">
        <f>IF(MAR_26!A176="","",MAR_26!F176)</f>
        <v>0</v>
      </c>
      <c r="E176" s="61"/>
      <c r="F176" s="55">
        <f t="shared" si="22"/>
        <v>0</v>
      </c>
      <c r="G176" s="61"/>
      <c r="H176" s="61"/>
      <c r="I176" s="55">
        <f t="shared" si="23"/>
        <v>0</v>
      </c>
      <c r="J176" s="55" t="str">
        <f t="shared" si="24"/>
        <v/>
      </c>
      <c r="K176" s="55">
        <f t="shared" si="25"/>
        <v>0</v>
      </c>
      <c r="L176" s="55">
        <f t="shared" si="26"/>
        <v>0</v>
      </c>
      <c r="M176" s="67">
        <f>IF(A176="",0,(IF(ISNUMBER(FEB_26!G176),FEB_26!G176,0)+IF(ISNUMBER(MAR_26!G176),MAR_26!G176,0)+IF(ISNUMBER(APR_26!G176),APR_26!G176,0))/3)</f>
        <v>0</v>
      </c>
      <c r="N176" s="67">
        <f t="shared" si="27"/>
        <v>0</v>
      </c>
      <c r="O176" s="67">
        <f t="shared" si="28"/>
        <v>0</v>
      </c>
      <c r="P176" s="67">
        <f t="shared" si="29"/>
        <v>0</v>
      </c>
      <c r="Q176" s="68" t="str">
        <f t="shared" si="30"/>
        <v/>
      </c>
      <c r="R176" s="69" t="str">
        <f t="shared" si="31"/>
        <v>STOCKOUT</v>
      </c>
      <c r="S176" s="69" t="str">
        <f t="shared" si="32"/>
        <v>N/A</v>
      </c>
      <c r="T176" s="60"/>
    </row>
    <row r="177" spans="1:20" ht="16.5" customHeight="1" x14ac:dyDescent="0.35">
      <c r="A177" s="71" t="str">
        <f>IF(JAN_26!A177="","",JAN_26!A177)</f>
        <v>Multivitamin</v>
      </c>
      <c r="B177" s="71" t="str">
        <f>IF(JAN_26!B177="","",JAN_26!B177)</f>
        <v>tablet</v>
      </c>
      <c r="C177" s="53">
        <f>IF(JAN_26!C177="","",JAN_26!C177)</f>
        <v>15</v>
      </c>
      <c r="D177" s="53">
        <f>IF(MAR_26!A177="","",MAR_26!F177)</f>
        <v>0</v>
      </c>
      <c r="E177" s="61"/>
      <c r="F177" s="53">
        <f t="shared" si="22"/>
        <v>0</v>
      </c>
      <c r="G177" s="61"/>
      <c r="H177" s="61"/>
      <c r="I177" s="53">
        <f t="shared" si="23"/>
        <v>0</v>
      </c>
      <c r="J177" s="53" t="str">
        <f t="shared" si="24"/>
        <v/>
      </c>
      <c r="K177" s="53">
        <f t="shared" si="25"/>
        <v>0</v>
      </c>
      <c r="L177" s="53">
        <f t="shared" si="26"/>
        <v>0</v>
      </c>
      <c r="M177" s="64">
        <f>IF(A177="",0,(IF(ISNUMBER(FEB_26!G177),FEB_26!G177,0)+IF(ISNUMBER(MAR_26!G177),MAR_26!G177,0)+IF(ISNUMBER(APR_26!G177),APR_26!G177,0))/3)</f>
        <v>0</v>
      </c>
      <c r="N177" s="64">
        <f t="shared" si="27"/>
        <v>0</v>
      </c>
      <c r="O177" s="64">
        <f t="shared" si="28"/>
        <v>0</v>
      </c>
      <c r="P177" s="64">
        <f t="shared" si="29"/>
        <v>0</v>
      </c>
      <c r="Q177" s="65" t="str">
        <f t="shared" si="30"/>
        <v/>
      </c>
      <c r="R177" s="66" t="str">
        <f t="shared" si="31"/>
        <v>STOCKOUT</v>
      </c>
      <c r="S177" s="66" t="str">
        <f t="shared" si="32"/>
        <v>N/A</v>
      </c>
      <c r="T177" s="60"/>
    </row>
    <row r="178" spans="1:20" ht="16.5" customHeight="1" x14ac:dyDescent="0.35">
      <c r="A178" s="72" t="str">
        <f>IF(JAN_26!A178="","",JAN_26!A178)</f>
        <v>Multivitamin sp</v>
      </c>
      <c r="B178" s="72" t="str">
        <f>IF(JAN_26!B178="","",JAN_26!B178)</f>
        <v>bottle</v>
      </c>
      <c r="C178" s="55">
        <f>IF(JAN_26!C178="","",JAN_26!C178)</f>
        <v>1000</v>
      </c>
      <c r="D178" s="55">
        <f>IF(MAR_26!A178="","",MAR_26!F178)</f>
        <v>0</v>
      </c>
      <c r="E178" s="61"/>
      <c r="F178" s="55">
        <f t="shared" si="22"/>
        <v>0</v>
      </c>
      <c r="G178" s="61"/>
      <c r="H178" s="61"/>
      <c r="I178" s="55">
        <f t="shared" si="23"/>
        <v>0</v>
      </c>
      <c r="J178" s="55" t="str">
        <f t="shared" si="24"/>
        <v/>
      </c>
      <c r="K178" s="55">
        <f t="shared" si="25"/>
        <v>0</v>
      </c>
      <c r="L178" s="55">
        <f t="shared" si="26"/>
        <v>0</v>
      </c>
      <c r="M178" s="67">
        <f>IF(A178="",0,(IF(ISNUMBER(FEB_26!G178),FEB_26!G178,0)+IF(ISNUMBER(MAR_26!G178),MAR_26!G178,0)+IF(ISNUMBER(APR_26!G178),APR_26!G178,0))/3)</f>
        <v>0</v>
      </c>
      <c r="N178" s="67">
        <f t="shared" si="27"/>
        <v>0</v>
      </c>
      <c r="O178" s="67">
        <f t="shared" si="28"/>
        <v>0</v>
      </c>
      <c r="P178" s="67">
        <f t="shared" si="29"/>
        <v>0</v>
      </c>
      <c r="Q178" s="68" t="str">
        <f t="shared" si="30"/>
        <v/>
      </c>
      <c r="R178" s="69" t="str">
        <f t="shared" si="31"/>
        <v>STOCKOUT</v>
      </c>
      <c r="S178" s="69" t="str">
        <f t="shared" si="32"/>
        <v>N/A</v>
      </c>
      <c r="T178" s="60"/>
    </row>
    <row r="179" spans="1:20" ht="16.5" customHeight="1" x14ac:dyDescent="0.35">
      <c r="A179" s="71" t="str">
        <f>IF(JAN_26!A179="","",JAN_26!A179)</f>
        <v>NEOMDEX</v>
      </c>
      <c r="B179" s="71" t="str">
        <f>IF(JAN_26!B179="","",JAN_26!B179)</f>
        <v>item</v>
      </c>
      <c r="C179" s="53">
        <f>IF(JAN_26!C179="","",JAN_26!C179)</f>
        <v>1000</v>
      </c>
      <c r="D179" s="53">
        <f>IF(MAR_26!A179="","",MAR_26!F179)</f>
        <v>0</v>
      </c>
      <c r="E179" s="61"/>
      <c r="F179" s="53">
        <f t="shared" si="22"/>
        <v>0</v>
      </c>
      <c r="G179" s="61"/>
      <c r="H179" s="61"/>
      <c r="I179" s="53">
        <f t="shared" si="23"/>
        <v>0</v>
      </c>
      <c r="J179" s="53" t="str">
        <f t="shared" si="24"/>
        <v/>
      </c>
      <c r="K179" s="53">
        <f t="shared" si="25"/>
        <v>0</v>
      </c>
      <c r="L179" s="53">
        <f t="shared" si="26"/>
        <v>0</v>
      </c>
      <c r="M179" s="64">
        <f>IF(A179="",0,(IF(ISNUMBER(FEB_26!G179),FEB_26!G179,0)+IF(ISNUMBER(MAR_26!G179),MAR_26!G179,0)+IF(ISNUMBER(APR_26!G179),APR_26!G179,0))/3)</f>
        <v>0</v>
      </c>
      <c r="N179" s="64">
        <f t="shared" si="27"/>
        <v>0</v>
      </c>
      <c r="O179" s="64">
        <f t="shared" si="28"/>
        <v>0</v>
      </c>
      <c r="P179" s="64">
        <f t="shared" si="29"/>
        <v>0</v>
      </c>
      <c r="Q179" s="65" t="str">
        <f t="shared" si="30"/>
        <v/>
      </c>
      <c r="R179" s="66" t="str">
        <f t="shared" si="31"/>
        <v>STOCKOUT</v>
      </c>
      <c r="S179" s="66" t="str">
        <f t="shared" si="32"/>
        <v>N/A</v>
      </c>
      <c r="T179" s="60"/>
    </row>
    <row r="180" spans="1:20" ht="16.5" customHeight="1" x14ac:dyDescent="0.35">
      <c r="A180" s="72" t="str">
        <f>IF(JAN_26!A180="","",JAN_26!A180)</f>
        <v>neomycin</v>
      </c>
      <c r="B180" s="72" t="str">
        <f>IF(JAN_26!B180="","",JAN_26!B180)</f>
        <v>packet</v>
      </c>
      <c r="C180" s="55">
        <f>IF(JAN_26!C180="","",JAN_26!C180)</f>
        <v>1000</v>
      </c>
      <c r="D180" s="55">
        <f>IF(MAR_26!A180="","",MAR_26!F180)</f>
        <v>100</v>
      </c>
      <c r="E180" s="61"/>
      <c r="F180" s="55">
        <f t="shared" si="22"/>
        <v>100</v>
      </c>
      <c r="G180" s="61"/>
      <c r="H180" s="61"/>
      <c r="I180" s="55">
        <f t="shared" si="23"/>
        <v>0</v>
      </c>
      <c r="J180" s="55" t="str">
        <f t="shared" si="24"/>
        <v/>
      </c>
      <c r="K180" s="55">
        <f t="shared" si="25"/>
        <v>0</v>
      </c>
      <c r="L180" s="55">
        <f t="shared" si="26"/>
        <v>100000</v>
      </c>
      <c r="M180" s="67">
        <f>IF(A180="",0,(IF(ISNUMBER(FEB_26!G180),FEB_26!G180,0)+IF(ISNUMBER(MAR_26!G180),MAR_26!G180,0)+IF(ISNUMBER(APR_26!G180),APR_26!G180,0))/3)</f>
        <v>0</v>
      </c>
      <c r="N180" s="67">
        <f t="shared" si="27"/>
        <v>0</v>
      </c>
      <c r="O180" s="67">
        <f t="shared" si="28"/>
        <v>0</v>
      </c>
      <c r="P180" s="67">
        <f t="shared" si="29"/>
        <v>0</v>
      </c>
      <c r="Q180" s="68" t="str">
        <f t="shared" si="30"/>
        <v/>
      </c>
      <c r="R180" s="69" t="str">
        <f t="shared" si="31"/>
        <v>OVERSTOCK</v>
      </c>
      <c r="S180" s="69" t="str">
        <f t="shared" si="32"/>
        <v>N/A</v>
      </c>
      <c r="T180" s="60"/>
    </row>
    <row r="181" spans="1:20" ht="16.5" customHeight="1" x14ac:dyDescent="0.35">
      <c r="A181" s="71" t="str">
        <f>IF(JAN_26!A181="","",JAN_26!A181)</f>
        <v>neoskin</v>
      </c>
      <c r="B181" s="71" t="str">
        <f>IF(JAN_26!B181="","",JAN_26!B181)</f>
        <v>item</v>
      </c>
      <c r="C181" s="53">
        <f>IF(JAN_26!C181="","",JAN_26!C181)</f>
        <v>1500</v>
      </c>
      <c r="D181" s="53">
        <f>IF(MAR_26!A181="","",MAR_26!F181)</f>
        <v>0</v>
      </c>
      <c r="E181" s="61"/>
      <c r="F181" s="53">
        <f t="shared" si="22"/>
        <v>0</v>
      </c>
      <c r="G181" s="61"/>
      <c r="H181" s="61"/>
      <c r="I181" s="53">
        <f t="shared" si="23"/>
        <v>0</v>
      </c>
      <c r="J181" s="53" t="str">
        <f t="shared" si="24"/>
        <v/>
      </c>
      <c r="K181" s="53">
        <f t="shared" si="25"/>
        <v>0</v>
      </c>
      <c r="L181" s="53">
        <f t="shared" si="26"/>
        <v>0</v>
      </c>
      <c r="M181" s="64">
        <f>IF(A181="",0,(IF(ISNUMBER(FEB_26!G181),FEB_26!G181,0)+IF(ISNUMBER(MAR_26!G181),MAR_26!G181,0)+IF(ISNUMBER(APR_26!G181),APR_26!G181,0))/3)</f>
        <v>0</v>
      </c>
      <c r="N181" s="64">
        <f t="shared" si="27"/>
        <v>0</v>
      </c>
      <c r="O181" s="64">
        <f t="shared" si="28"/>
        <v>0</v>
      </c>
      <c r="P181" s="64">
        <f t="shared" si="29"/>
        <v>0</v>
      </c>
      <c r="Q181" s="65" t="str">
        <f t="shared" si="30"/>
        <v/>
      </c>
      <c r="R181" s="66" t="str">
        <f t="shared" si="31"/>
        <v>STOCKOUT</v>
      </c>
      <c r="S181" s="66" t="str">
        <f t="shared" si="32"/>
        <v>N/A</v>
      </c>
      <c r="T181" s="60"/>
    </row>
    <row r="182" spans="1:20" ht="16.5" customHeight="1" x14ac:dyDescent="0.35">
      <c r="A182" s="72" t="str">
        <f>IF(JAN_26!A182="","",JAN_26!A182)</f>
        <v>Nifedipine 10mg tabs</v>
      </c>
      <c r="B182" s="72" t="str">
        <f>IF(JAN_26!B182="","",JAN_26!B182)</f>
        <v>tabs</v>
      </c>
      <c r="C182" s="55">
        <f>IF(JAN_26!C182="","",JAN_26!C182)</f>
        <v>10</v>
      </c>
      <c r="D182" s="55">
        <f>IF(MAR_26!A182="","",MAR_26!F182)</f>
        <v>192</v>
      </c>
      <c r="E182" s="61"/>
      <c r="F182" s="55">
        <f t="shared" si="22"/>
        <v>192</v>
      </c>
      <c r="G182" s="61"/>
      <c r="H182" s="61"/>
      <c r="I182" s="55">
        <f t="shared" si="23"/>
        <v>0</v>
      </c>
      <c r="J182" s="55" t="str">
        <f t="shared" si="24"/>
        <v/>
      </c>
      <c r="K182" s="55">
        <f t="shared" si="25"/>
        <v>0</v>
      </c>
      <c r="L182" s="55">
        <f t="shared" si="26"/>
        <v>1920</v>
      </c>
      <c r="M182" s="67">
        <f>IF(A182="",0,(IF(ISNUMBER(FEB_26!G182),FEB_26!G182,0)+IF(ISNUMBER(MAR_26!G182),MAR_26!G182,0)+IF(ISNUMBER(APR_26!G182),APR_26!G182,0))/3)</f>
        <v>0</v>
      </c>
      <c r="N182" s="67">
        <f t="shared" si="27"/>
        <v>0</v>
      </c>
      <c r="O182" s="67">
        <f t="shared" si="28"/>
        <v>0</v>
      </c>
      <c r="P182" s="67">
        <f t="shared" si="29"/>
        <v>0</v>
      </c>
      <c r="Q182" s="68" t="str">
        <f t="shared" si="30"/>
        <v/>
      </c>
      <c r="R182" s="69" t="str">
        <f t="shared" si="31"/>
        <v>OVERSTOCK</v>
      </c>
      <c r="S182" s="69" t="str">
        <f t="shared" si="32"/>
        <v>N/A</v>
      </c>
      <c r="T182" s="60"/>
    </row>
    <row r="183" spans="1:20" ht="16.5" customHeight="1" x14ac:dyDescent="0.35">
      <c r="A183" s="71" t="str">
        <f>IF(JAN_26!A183="","",JAN_26!A183)</f>
        <v>Nifidipine 20mg</v>
      </c>
      <c r="B183" s="71" t="str">
        <f>IF(JAN_26!B183="","",JAN_26!B183)</f>
        <v>tab</v>
      </c>
      <c r="C183" s="53">
        <f>IF(JAN_26!C183="","",JAN_26!C183)</f>
        <v>20</v>
      </c>
      <c r="D183" s="53">
        <f>IF(MAR_26!A183="","",MAR_26!F183)</f>
        <v>790</v>
      </c>
      <c r="E183" s="61"/>
      <c r="F183" s="53">
        <f t="shared" si="22"/>
        <v>790</v>
      </c>
      <c r="G183" s="61"/>
      <c r="H183" s="61"/>
      <c r="I183" s="53">
        <f t="shared" si="23"/>
        <v>0</v>
      </c>
      <c r="J183" s="53" t="str">
        <f t="shared" si="24"/>
        <v/>
      </c>
      <c r="K183" s="53">
        <f t="shared" si="25"/>
        <v>0</v>
      </c>
      <c r="L183" s="53">
        <f t="shared" si="26"/>
        <v>15800</v>
      </c>
      <c r="M183" s="64">
        <f>IF(A183="",0,(IF(ISNUMBER(FEB_26!G183),FEB_26!G183,0)+IF(ISNUMBER(MAR_26!G183),MAR_26!G183,0)+IF(ISNUMBER(APR_26!G183),APR_26!G183,0))/3)</f>
        <v>0</v>
      </c>
      <c r="N183" s="64">
        <f t="shared" si="27"/>
        <v>0</v>
      </c>
      <c r="O183" s="64">
        <f t="shared" si="28"/>
        <v>0</v>
      </c>
      <c r="P183" s="64">
        <f t="shared" si="29"/>
        <v>0</v>
      </c>
      <c r="Q183" s="65" t="str">
        <f t="shared" si="30"/>
        <v/>
      </c>
      <c r="R183" s="66" t="str">
        <f t="shared" si="31"/>
        <v>OVERSTOCK</v>
      </c>
      <c r="S183" s="66" t="str">
        <f t="shared" si="32"/>
        <v>N/A</v>
      </c>
      <c r="T183" s="60"/>
    </row>
    <row r="184" spans="1:20" ht="16.5" customHeight="1" x14ac:dyDescent="0.35">
      <c r="A184" s="72" t="str">
        <f>IF(JAN_26!A184="","",JAN_26!A184)</f>
        <v>Nifluril capsules</v>
      </c>
      <c r="B184" s="72" t="str">
        <f>IF(JAN_26!B184="","",JAN_26!B184)</f>
        <v>packet</v>
      </c>
      <c r="C184" s="55">
        <f>IF(JAN_26!C184="","",JAN_26!C184)</f>
        <v>2000</v>
      </c>
      <c r="D184" s="55">
        <f>IF(MAR_26!A184="","",MAR_26!F184)</f>
        <v>0</v>
      </c>
      <c r="E184" s="61"/>
      <c r="F184" s="55">
        <f t="shared" si="22"/>
        <v>0</v>
      </c>
      <c r="G184" s="61"/>
      <c r="H184" s="61"/>
      <c r="I184" s="55">
        <f t="shared" si="23"/>
        <v>0</v>
      </c>
      <c r="J184" s="55" t="str">
        <f t="shared" si="24"/>
        <v/>
      </c>
      <c r="K184" s="55">
        <f t="shared" si="25"/>
        <v>0</v>
      </c>
      <c r="L184" s="55">
        <f t="shared" si="26"/>
        <v>0</v>
      </c>
      <c r="M184" s="67">
        <f>IF(A184="",0,(IF(ISNUMBER(FEB_26!G184),FEB_26!G184,0)+IF(ISNUMBER(MAR_26!G184),MAR_26!G184,0)+IF(ISNUMBER(APR_26!G184),APR_26!G184,0))/3)</f>
        <v>0</v>
      </c>
      <c r="N184" s="67">
        <f t="shared" si="27"/>
        <v>0</v>
      </c>
      <c r="O184" s="67">
        <f t="shared" si="28"/>
        <v>0</v>
      </c>
      <c r="P184" s="67">
        <f t="shared" si="29"/>
        <v>0</v>
      </c>
      <c r="Q184" s="68" t="str">
        <f t="shared" si="30"/>
        <v/>
      </c>
      <c r="R184" s="69" t="str">
        <f t="shared" si="31"/>
        <v>STOCKOUT</v>
      </c>
      <c r="S184" s="69" t="str">
        <f t="shared" si="32"/>
        <v>N/A</v>
      </c>
      <c r="T184" s="60"/>
    </row>
    <row r="185" spans="1:20" ht="16.5" customHeight="1" x14ac:dyDescent="0.35">
      <c r="A185" s="71" t="str">
        <f>IF(JAN_26!A185="","",JAN_26!A185)</f>
        <v>Norbactin</v>
      </c>
      <c r="B185" s="71" t="str">
        <f>IF(JAN_26!B185="","",JAN_26!B185)</f>
        <v>tablet</v>
      </c>
      <c r="C185" s="53">
        <f>IF(JAN_26!C185="","",JAN_26!C185)</f>
        <v>150</v>
      </c>
      <c r="D185" s="53">
        <f>IF(MAR_26!A185="","",MAR_26!F185)</f>
        <v>0</v>
      </c>
      <c r="E185" s="61"/>
      <c r="F185" s="53">
        <f t="shared" si="22"/>
        <v>0</v>
      </c>
      <c r="G185" s="61"/>
      <c r="H185" s="61"/>
      <c r="I185" s="53">
        <f t="shared" si="23"/>
        <v>0</v>
      </c>
      <c r="J185" s="53" t="str">
        <f t="shared" si="24"/>
        <v/>
      </c>
      <c r="K185" s="53">
        <f t="shared" si="25"/>
        <v>0</v>
      </c>
      <c r="L185" s="53">
        <f t="shared" si="26"/>
        <v>0</v>
      </c>
      <c r="M185" s="64">
        <f>IF(A185="",0,(IF(ISNUMBER(FEB_26!G185),FEB_26!G185,0)+IF(ISNUMBER(MAR_26!G185),MAR_26!G185,0)+IF(ISNUMBER(APR_26!G185),APR_26!G185,0))/3)</f>
        <v>0</v>
      </c>
      <c r="N185" s="64">
        <f t="shared" si="27"/>
        <v>0</v>
      </c>
      <c r="O185" s="64">
        <f t="shared" si="28"/>
        <v>0</v>
      </c>
      <c r="P185" s="64">
        <f t="shared" si="29"/>
        <v>0</v>
      </c>
      <c r="Q185" s="65" t="str">
        <f t="shared" si="30"/>
        <v/>
      </c>
      <c r="R185" s="66" t="str">
        <f t="shared" si="31"/>
        <v>STOCKOUT</v>
      </c>
      <c r="S185" s="66" t="str">
        <f t="shared" si="32"/>
        <v>N/A</v>
      </c>
      <c r="T185" s="60"/>
    </row>
    <row r="186" spans="1:20" ht="16.5" customHeight="1" x14ac:dyDescent="0.35">
      <c r="A186" s="72" t="str">
        <f>IF(JAN_26!A186="","",JAN_26!A186)</f>
        <v>Normal saline</v>
      </c>
      <c r="B186" s="72" t="str">
        <f>IF(JAN_26!B186="","",JAN_26!B186)</f>
        <v>Item</v>
      </c>
      <c r="C186" s="55">
        <f>IF(JAN_26!C186="","",JAN_26!C186)</f>
        <v>1000</v>
      </c>
      <c r="D186" s="55">
        <f>IF(MAR_26!A186="","",MAR_26!F186)</f>
        <v>0</v>
      </c>
      <c r="E186" s="61"/>
      <c r="F186" s="55">
        <f t="shared" si="22"/>
        <v>0</v>
      </c>
      <c r="G186" s="61"/>
      <c r="H186" s="61"/>
      <c r="I186" s="55">
        <f t="shared" si="23"/>
        <v>0</v>
      </c>
      <c r="J186" s="55" t="str">
        <f t="shared" si="24"/>
        <v/>
      </c>
      <c r="K186" s="55">
        <f t="shared" si="25"/>
        <v>0</v>
      </c>
      <c r="L186" s="55">
        <f t="shared" si="26"/>
        <v>0</v>
      </c>
      <c r="M186" s="67">
        <f>IF(A186="",0,(IF(ISNUMBER(FEB_26!G186),FEB_26!G186,0)+IF(ISNUMBER(MAR_26!G186),MAR_26!G186,0)+IF(ISNUMBER(APR_26!G186),APR_26!G186,0))/3)</f>
        <v>0</v>
      </c>
      <c r="N186" s="67">
        <f t="shared" si="27"/>
        <v>0</v>
      </c>
      <c r="O186" s="67">
        <f t="shared" si="28"/>
        <v>0</v>
      </c>
      <c r="P186" s="67">
        <f t="shared" si="29"/>
        <v>0</v>
      </c>
      <c r="Q186" s="68" t="str">
        <f t="shared" si="30"/>
        <v/>
      </c>
      <c r="R186" s="69" t="str">
        <f t="shared" si="31"/>
        <v>STOCKOUT</v>
      </c>
      <c r="S186" s="69" t="str">
        <f t="shared" si="32"/>
        <v>N/A</v>
      </c>
      <c r="T186" s="60"/>
    </row>
    <row r="187" spans="1:20" ht="16.5" customHeight="1" x14ac:dyDescent="0.35">
      <c r="A187" s="71" t="str">
        <f>IF(JAN_26!A187="","",JAN_26!A187)</f>
        <v>nortz</v>
      </c>
      <c r="B187" s="71" t="str">
        <f>IF(JAN_26!B187="","",JAN_26!B187)</f>
        <v>tab</v>
      </c>
      <c r="C187" s="53">
        <f>IF(JAN_26!C187="","",JAN_26!C187)</f>
        <v>150</v>
      </c>
      <c r="D187" s="53">
        <f>IF(MAR_26!A187="","",MAR_26!F187)</f>
        <v>0</v>
      </c>
      <c r="E187" s="61"/>
      <c r="F187" s="53">
        <f t="shared" si="22"/>
        <v>0</v>
      </c>
      <c r="G187" s="61"/>
      <c r="H187" s="61"/>
      <c r="I187" s="53">
        <f t="shared" si="23"/>
        <v>0</v>
      </c>
      <c r="J187" s="53" t="str">
        <f t="shared" si="24"/>
        <v/>
      </c>
      <c r="K187" s="53">
        <f t="shared" si="25"/>
        <v>0</v>
      </c>
      <c r="L187" s="53">
        <f t="shared" si="26"/>
        <v>0</v>
      </c>
      <c r="M187" s="64">
        <f>IF(A187="",0,(IF(ISNUMBER(FEB_26!G187),FEB_26!G187,0)+IF(ISNUMBER(MAR_26!G187),MAR_26!G187,0)+IF(ISNUMBER(APR_26!G187),APR_26!G187,0))/3)</f>
        <v>0</v>
      </c>
      <c r="N187" s="64">
        <f t="shared" si="27"/>
        <v>0</v>
      </c>
      <c r="O187" s="64">
        <f t="shared" si="28"/>
        <v>0</v>
      </c>
      <c r="P187" s="64">
        <f t="shared" si="29"/>
        <v>0</v>
      </c>
      <c r="Q187" s="65" t="str">
        <f t="shared" si="30"/>
        <v/>
      </c>
      <c r="R187" s="66" t="str">
        <f t="shared" si="31"/>
        <v>STOCKOUT</v>
      </c>
      <c r="S187" s="66" t="str">
        <f t="shared" si="32"/>
        <v>N/A</v>
      </c>
      <c r="T187" s="60"/>
    </row>
    <row r="188" spans="1:20" ht="16.5" customHeight="1" x14ac:dyDescent="0.35">
      <c r="A188" s="72" t="str">
        <f>IF(JAN_26!A188="","",JAN_26!A188)</f>
        <v>NYSTATIN SUPPO</v>
      </c>
      <c r="B188" s="72" t="str">
        <f>IF(JAN_26!B188="","",JAN_26!B188)</f>
        <v>item</v>
      </c>
      <c r="C188" s="55">
        <f>IF(JAN_26!C188="","",JAN_26!C188)</f>
        <v>150</v>
      </c>
      <c r="D188" s="55">
        <f>IF(MAR_26!A188="","",MAR_26!F188)</f>
        <v>0</v>
      </c>
      <c r="E188" s="61"/>
      <c r="F188" s="55">
        <f t="shared" si="22"/>
        <v>0</v>
      </c>
      <c r="G188" s="61"/>
      <c r="H188" s="61"/>
      <c r="I188" s="55">
        <f t="shared" si="23"/>
        <v>0</v>
      </c>
      <c r="J188" s="55" t="str">
        <f t="shared" si="24"/>
        <v/>
      </c>
      <c r="K188" s="55">
        <f t="shared" si="25"/>
        <v>0</v>
      </c>
      <c r="L188" s="55">
        <f t="shared" si="26"/>
        <v>0</v>
      </c>
      <c r="M188" s="67">
        <f>IF(A188="",0,(IF(ISNUMBER(FEB_26!G188),FEB_26!G188,0)+IF(ISNUMBER(MAR_26!G188),MAR_26!G188,0)+IF(ISNUMBER(APR_26!G188),APR_26!G188,0))/3)</f>
        <v>0</v>
      </c>
      <c r="N188" s="67">
        <f t="shared" si="27"/>
        <v>0</v>
      </c>
      <c r="O188" s="67">
        <f t="shared" si="28"/>
        <v>0</v>
      </c>
      <c r="P188" s="67">
        <f t="shared" si="29"/>
        <v>0</v>
      </c>
      <c r="Q188" s="68" t="str">
        <f t="shared" si="30"/>
        <v/>
      </c>
      <c r="R188" s="69" t="str">
        <f t="shared" si="31"/>
        <v>STOCKOUT</v>
      </c>
      <c r="S188" s="69" t="str">
        <f t="shared" si="32"/>
        <v>N/A</v>
      </c>
      <c r="T188" s="60"/>
    </row>
    <row r="189" spans="1:20" ht="16.5" customHeight="1" x14ac:dyDescent="0.35">
      <c r="A189" s="71" t="str">
        <f>IF(JAN_26!A189="","",JAN_26!A189)</f>
        <v>Nystatin syrup</v>
      </c>
      <c r="B189" s="71" t="str">
        <f>IF(JAN_26!B189="","",JAN_26!B189)</f>
        <v>bottle</v>
      </c>
      <c r="C189" s="53">
        <f>IF(JAN_26!C189="","",JAN_26!C189)</f>
        <v>1000</v>
      </c>
      <c r="D189" s="53">
        <f>IF(MAR_26!A189="","",MAR_26!F189)</f>
        <v>0</v>
      </c>
      <c r="E189" s="61"/>
      <c r="F189" s="53">
        <f t="shared" si="22"/>
        <v>0</v>
      </c>
      <c r="G189" s="61"/>
      <c r="H189" s="61"/>
      <c r="I189" s="53">
        <f t="shared" si="23"/>
        <v>0</v>
      </c>
      <c r="J189" s="53" t="str">
        <f t="shared" si="24"/>
        <v/>
      </c>
      <c r="K189" s="53">
        <f t="shared" si="25"/>
        <v>0</v>
      </c>
      <c r="L189" s="53">
        <f t="shared" si="26"/>
        <v>0</v>
      </c>
      <c r="M189" s="64">
        <f>IF(A189="",0,(IF(ISNUMBER(FEB_26!G189),FEB_26!G189,0)+IF(ISNUMBER(MAR_26!G189),MAR_26!G189,0)+IF(ISNUMBER(APR_26!G189),APR_26!G189,0))/3)</f>
        <v>0</v>
      </c>
      <c r="N189" s="64">
        <f t="shared" si="27"/>
        <v>0</v>
      </c>
      <c r="O189" s="64">
        <f t="shared" si="28"/>
        <v>0</v>
      </c>
      <c r="P189" s="64">
        <f t="shared" si="29"/>
        <v>0</v>
      </c>
      <c r="Q189" s="65" t="str">
        <f t="shared" si="30"/>
        <v/>
      </c>
      <c r="R189" s="66" t="str">
        <f t="shared" si="31"/>
        <v>STOCKOUT</v>
      </c>
      <c r="S189" s="66" t="str">
        <f t="shared" si="32"/>
        <v>N/A</v>
      </c>
      <c r="T189" s="60"/>
    </row>
    <row r="190" spans="1:20" ht="16.5" customHeight="1" x14ac:dyDescent="0.35">
      <c r="A190" s="72" t="str">
        <f>IF(JAN_26!A190="","",JAN_26!A190)</f>
        <v>Nystatin Tablets</v>
      </c>
      <c r="B190" s="72" t="str">
        <f>IF(JAN_26!B190="","",JAN_26!B190)</f>
        <v>tabs</v>
      </c>
      <c r="C190" s="55">
        <f>IF(JAN_26!C190="","",JAN_26!C190)</f>
        <v>100</v>
      </c>
      <c r="D190" s="55">
        <f>IF(MAR_26!A190="","",MAR_26!F190)</f>
        <v>220</v>
      </c>
      <c r="E190" s="61"/>
      <c r="F190" s="55">
        <f t="shared" si="22"/>
        <v>220</v>
      </c>
      <c r="G190" s="61"/>
      <c r="H190" s="61"/>
      <c r="I190" s="55">
        <f t="shared" si="23"/>
        <v>0</v>
      </c>
      <c r="J190" s="55" t="str">
        <f t="shared" si="24"/>
        <v/>
      </c>
      <c r="K190" s="55">
        <f t="shared" si="25"/>
        <v>0</v>
      </c>
      <c r="L190" s="55">
        <f t="shared" si="26"/>
        <v>22000</v>
      </c>
      <c r="M190" s="67">
        <f>IF(A190="",0,(IF(ISNUMBER(FEB_26!G190),FEB_26!G190,0)+IF(ISNUMBER(MAR_26!G190),MAR_26!G190,0)+IF(ISNUMBER(APR_26!G190),APR_26!G190,0))/3)</f>
        <v>0</v>
      </c>
      <c r="N190" s="67">
        <f t="shared" si="27"/>
        <v>0</v>
      </c>
      <c r="O190" s="67">
        <f t="shared" si="28"/>
        <v>0</v>
      </c>
      <c r="P190" s="67">
        <f t="shared" si="29"/>
        <v>0</v>
      </c>
      <c r="Q190" s="68" t="str">
        <f t="shared" si="30"/>
        <v/>
      </c>
      <c r="R190" s="69" t="str">
        <f t="shared" si="31"/>
        <v>OVERSTOCK</v>
      </c>
      <c r="S190" s="69" t="str">
        <f t="shared" si="32"/>
        <v>N/A</v>
      </c>
      <c r="T190" s="60"/>
    </row>
    <row r="191" spans="1:20" ht="16.5" customHeight="1" x14ac:dyDescent="0.35">
      <c r="A191" s="71" t="str">
        <f>IF(JAN_26!A191="","",JAN_26!A191)</f>
        <v>ofloxacin</v>
      </c>
      <c r="B191" s="71" t="str">
        <f>IF(JAN_26!B191="","",JAN_26!B191)</f>
        <v>tablet</v>
      </c>
      <c r="C191" s="53">
        <f>IF(JAN_26!C191="","",JAN_26!C191)</f>
        <v>200</v>
      </c>
      <c r="D191" s="53">
        <f>IF(MAR_26!A191="","",MAR_26!F191)</f>
        <v>0</v>
      </c>
      <c r="E191" s="61"/>
      <c r="F191" s="53">
        <f t="shared" si="22"/>
        <v>0</v>
      </c>
      <c r="G191" s="61"/>
      <c r="H191" s="61"/>
      <c r="I191" s="53">
        <f t="shared" si="23"/>
        <v>0</v>
      </c>
      <c r="J191" s="53" t="str">
        <f t="shared" si="24"/>
        <v/>
      </c>
      <c r="K191" s="53">
        <f t="shared" si="25"/>
        <v>0</v>
      </c>
      <c r="L191" s="53">
        <f t="shared" si="26"/>
        <v>0</v>
      </c>
      <c r="M191" s="64">
        <f>IF(A191="",0,(IF(ISNUMBER(FEB_26!G191),FEB_26!G191,0)+IF(ISNUMBER(MAR_26!G191),MAR_26!G191,0)+IF(ISNUMBER(APR_26!G191),APR_26!G191,0))/3)</f>
        <v>0</v>
      </c>
      <c r="N191" s="64">
        <f t="shared" si="27"/>
        <v>0</v>
      </c>
      <c r="O191" s="64">
        <f t="shared" si="28"/>
        <v>0</v>
      </c>
      <c r="P191" s="64">
        <f t="shared" si="29"/>
        <v>0</v>
      </c>
      <c r="Q191" s="65" t="str">
        <f t="shared" si="30"/>
        <v/>
      </c>
      <c r="R191" s="66" t="str">
        <f t="shared" si="31"/>
        <v>STOCKOUT</v>
      </c>
      <c r="S191" s="66" t="str">
        <f t="shared" si="32"/>
        <v>N/A</v>
      </c>
      <c r="T191" s="60"/>
    </row>
    <row r="192" spans="1:20" ht="16.5" customHeight="1" x14ac:dyDescent="0.35">
      <c r="A192" s="72" t="str">
        <f>IF(JAN_26!A192="","",JAN_26!A192)</f>
        <v>olive oil</v>
      </c>
      <c r="B192" s="72" t="str">
        <f>IF(JAN_26!B192="","",JAN_26!B192)</f>
        <v>bottle</v>
      </c>
      <c r="C192" s="55">
        <f>IF(JAN_26!C192="","",JAN_26!C192)</f>
        <v>500</v>
      </c>
      <c r="D192" s="55">
        <f>IF(MAR_26!A192="","",MAR_26!F192)</f>
        <v>0</v>
      </c>
      <c r="E192" s="61"/>
      <c r="F192" s="55">
        <f t="shared" si="22"/>
        <v>0</v>
      </c>
      <c r="G192" s="61"/>
      <c r="H192" s="61"/>
      <c r="I192" s="55">
        <f t="shared" si="23"/>
        <v>0</v>
      </c>
      <c r="J192" s="55" t="str">
        <f t="shared" si="24"/>
        <v/>
      </c>
      <c r="K192" s="55">
        <f t="shared" si="25"/>
        <v>0</v>
      </c>
      <c r="L192" s="55">
        <f t="shared" si="26"/>
        <v>0</v>
      </c>
      <c r="M192" s="67">
        <f>IF(A192="",0,(IF(ISNUMBER(FEB_26!G192),FEB_26!G192,0)+IF(ISNUMBER(MAR_26!G192),MAR_26!G192,0)+IF(ISNUMBER(APR_26!G192),APR_26!G192,0))/3)</f>
        <v>0</v>
      </c>
      <c r="N192" s="67">
        <f t="shared" si="27"/>
        <v>0</v>
      </c>
      <c r="O192" s="67">
        <f t="shared" si="28"/>
        <v>0</v>
      </c>
      <c r="P192" s="67">
        <f t="shared" si="29"/>
        <v>0</v>
      </c>
      <c r="Q192" s="68" t="str">
        <f t="shared" si="30"/>
        <v/>
      </c>
      <c r="R192" s="69" t="str">
        <f t="shared" si="31"/>
        <v>STOCKOUT</v>
      </c>
      <c r="S192" s="69" t="str">
        <f t="shared" si="32"/>
        <v>N/A</v>
      </c>
      <c r="T192" s="60"/>
    </row>
    <row r="193" spans="1:20" ht="16.5" customHeight="1" x14ac:dyDescent="0.35">
      <c r="A193" s="71" t="str">
        <f>IF(JAN_26!A193="","",JAN_26!A193)</f>
        <v>Omepraxole inj</v>
      </c>
      <c r="B193" s="71" t="str">
        <f>IF(JAN_26!B193="","",JAN_26!B193)</f>
        <v>Packet</v>
      </c>
      <c r="C193" s="53">
        <f>IF(JAN_26!C193="","",JAN_26!C193)</f>
        <v>1500</v>
      </c>
      <c r="D193" s="53">
        <f>IF(MAR_26!A193="","",MAR_26!F193)</f>
        <v>90</v>
      </c>
      <c r="E193" s="61"/>
      <c r="F193" s="53">
        <f t="shared" si="22"/>
        <v>90</v>
      </c>
      <c r="G193" s="61"/>
      <c r="H193" s="61"/>
      <c r="I193" s="53">
        <f t="shared" si="23"/>
        <v>0</v>
      </c>
      <c r="J193" s="53" t="str">
        <f t="shared" si="24"/>
        <v/>
      </c>
      <c r="K193" s="53">
        <f t="shared" si="25"/>
        <v>0</v>
      </c>
      <c r="L193" s="53">
        <f t="shared" si="26"/>
        <v>135000</v>
      </c>
      <c r="M193" s="64">
        <f>IF(A193="",0,(IF(ISNUMBER(FEB_26!G193),FEB_26!G193,0)+IF(ISNUMBER(MAR_26!G193),MAR_26!G193,0)+IF(ISNUMBER(APR_26!G193),APR_26!G193,0))/3)</f>
        <v>0</v>
      </c>
      <c r="N193" s="64">
        <f t="shared" si="27"/>
        <v>0</v>
      </c>
      <c r="O193" s="64">
        <f t="shared" si="28"/>
        <v>0</v>
      </c>
      <c r="P193" s="64">
        <f t="shared" si="29"/>
        <v>0</v>
      </c>
      <c r="Q193" s="65" t="str">
        <f t="shared" si="30"/>
        <v/>
      </c>
      <c r="R193" s="66" t="str">
        <f t="shared" si="31"/>
        <v>OVERSTOCK</v>
      </c>
      <c r="S193" s="66" t="str">
        <f t="shared" si="32"/>
        <v>N/A</v>
      </c>
      <c r="T193" s="60"/>
    </row>
    <row r="194" spans="1:20" ht="16.5" customHeight="1" x14ac:dyDescent="0.35">
      <c r="A194" s="72" t="str">
        <f>IF(JAN_26!A194="","",JAN_26!A194)</f>
        <v>Omeprazole caps</v>
      </c>
      <c r="B194" s="72" t="str">
        <f>IF(JAN_26!B194="","",JAN_26!B194)</f>
        <v>tabs</v>
      </c>
      <c r="C194" s="55">
        <f>IF(JAN_26!C194="","",JAN_26!C194)</f>
        <v>50</v>
      </c>
      <c r="D194" s="55">
        <f>IF(MAR_26!A194="","",MAR_26!F194)</f>
        <v>0</v>
      </c>
      <c r="E194" s="61"/>
      <c r="F194" s="55">
        <f t="shared" si="22"/>
        <v>0</v>
      </c>
      <c r="G194" s="61"/>
      <c r="H194" s="61"/>
      <c r="I194" s="55">
        <f t="shared" si="23"/>
        <v>0</v>
      </c>
      <c r="J194" s="55" t="str">
        <f t="shared" si="24"/>
        <v/>
      </c>
      <c r="K194" s="55">
        <f t="shared" si="25"/>
        <v>0</v>
      </c>
      <c r="L194" s="55">
        <f t="shared" si="26"/>
        <v>0</v>
      </c>
      <c r="M194" s="67">
        <f>IF(A194="",0,(IF(ISNUMBER(FEB_26!G194),FEB_26!G194,0)+IF(ISNUMBER(MAR_26!G194),MAR_26!G194,0)+IF(ISNUMBER(APR_26!G194),APR_26!G194,0))/3)</f>
        <v>0</v>
      </c>
      <c r="N194" s="67">
        <f t="shared" si="27"/>
        <v>0</v>
      </c>
      <c r="O194" s="67">
        <f t="shared" si="28"/>
        <v>0</v>
      </c>
      <c r="P194" s="67">
        <f t="shared" si="29"/>
        <v>0</v>
      </c>
      <c r="Q194" s="68" t="str">
        <f t="shared" si="30"/>
        <v/>
      </c>
      <c r="R194" s="69" t="str">
        <f t="shared" si="31"/>
        <v>STOCKOUT</v>
      </c>
      <c r="S194" s="69" t="str">
        <f t="shared" si="32"/>
        <v>N/A</v>
      </c>
      <c r="T194" s="60"/>
    </row>
    <row r="195" spans="1:20" ht="16.5" customHeight="1" x14ac:dyDescent="0.35">
      <c r="A195" s="71" t="str">
        <f>IF(JAN_26!A195="","",JAN_26!A195)</f>
        <v>Oracel</v>
      </c>
      <c r="B195" s="71" t="str">
        <f>IF(JAN_26!B195="","",JAN_26!B195)</f>
        <v>tablet</v>
      </c>
      <c r="C195" s="53" t="str">
        <f>IF(JAN_26!C195="","",JAN_26!C195)</f>
        <v/>
      </c>
      <c r="D195" s="53">
        <f>IF(MAR_26!A195="","",MAR_26!F195)</f>
        <v>0</v>
      </c>
      <c r="E195" s="61"/>
      <c r="F195" s="53">
        <f t="shared" ref="F195:F258" si="33">IF(A195="","",D195+IF(ISNUMBER(E195),E195,0)-IF(ISNUMBER(G195),G195,0))</f>
        <v>0</v>
      </c>
      <c r="G195" s="61"/>
      <c r="H195" s="61"/>
      <c r="I195" s="53">
        <f t="shared" ref="I195:I258" si="34">IF(AND(ISNUMBER(G195),ISNUMBER(C195)),G195*C195,0)</f>
        <v>0</v>
      </c>
      <c r="J195" s="53" t="str">
        <f t="shared" ref="J195:J258" si="35">IF(AND(ISNUMBER(G195),ISNUMBER(H195)),H195-I195,"")</f>
        <v/>
      </c>
      <c r="K195" s="53">
        <f t="shared" ref="K195:K258" si="36">IF(OR(A195="",M195=0),0,MAX(O195-F195,0))</f>
        <v>0</v>
      </c>
      <c r="L195" s="53">
        <f t="shared" ref="L195:L258" si="37">IF(AND(ISNUMBER(C195),ISNUMBER(F195)),F195*C195,0)</f>
        <v>0</v>
      </c>
      <c r="M195" s="64">
        <f>IF(A195="",0,(IF(ISNUMBER(FEB_26!G195),FEB_26!G195,0)+IF(ISNUMBER(MAR_26!G195),MAR_26!G195,0)+IF(ISNUMBER(APR_26!G195),APR_26!G195,0))/3)</f>
        <v>0</v>
      </c>
      <c r="N195" s="64">
        <f t="shared" ref="N195:N258" si="38">IF(M195=0,0,M195*Lead_Time_Months)</f>
        <v>0</v>
      </c>
      <c r="O195" s="64">
        <f t="shared" ref="O195:O258" si="39">IF(M195=0,0,M195*Max_Stock_Months)</f>
        <v>0</v>
      </c>
      <c r="P195" s="64">
        <f t="shared" ref="P195:P258" si="40">IF(M195=0,0,M195*Security_Stock_Months)</f>
        <v>0</v>
      </c>
      <c r="Q195" s="65" t="str">
        <f t="shared" ref="Q195:Q258" si="41">IF(OR(A195="",M195=0,F195&lt;=0),"",ROUND(F195/M195,1))</f>
        <v/>
      </c>
      <c r="R195" s="66" t="str">
        <f t="shared" ref="R195:R258" si="42">IF(A195="","",IF(F195&lt;=0,"STOCKOUT",IF(F195&lt;=P195,"LOW STOCK",IF(F195&gt;O195,"OVERSTOCK","ADEQUATE"))))</f>
        <v>STOCKOUT</v>
      </c>
      <c r="S195" s="66" t="str">
        <f t="shared" ref="S195:S258" si="43">IF(AND(ISNUMBER(G195),ISNUMBER(H195)),IF(J195&gt;=0,"BALANCED","DEFICIT"),"N/A")</f>
        <v>N/A</v>
      </c>
      <c r="T195" s="60"/>
    </row>
    <row r="196" spans="1:20" ht="16.5" customHeight="1" x14ac:dyDescent="0.35">
      <c r="A196" s="72" t="str">
        <f>IF(JAN_26!A196="","",JAN_26!A196)</f>
        <v>oxytocin injection</v>
      </c>
      <c r="B196" s="72" t="str">
        <f>IF(JAN_26!B196="","",JAN_26!B196)</f>
        <v>amp</v>
      </c>
      <c r="C196" s="55">
        <f>IF(JAN_26!C196="","",JAN_26!C196)</f>
        <v>100</v>
      </c>
      <c r="D196" s="55">
        <f>IF(MAR_26!A196="","",MAR_26!F196)</f>
        <v>100</v>
      </c>
      <c r="E196" s="61"/>
      <c r="F196" s="55">
        <f t="shared" si="33"/>
        <v>100</v>
      </c>
      <c r="G196" s="61"/>
      <c r="H196" s="61"/>
      <c r="I196" s="55">
        <f t="shared" si="34"/>
        <v>0</v>
      </c>
      <c r="J196" s="55" t="str">
        <f t="shared" si="35"/>
        <v/>
      </c>
      <c r="K196" s="55">
        <f t="shared" si="36"/>
        <v>0</v>
      </c>
      <c r="L196" s="55">
        <f t="shared" si="37"/>
        <v>10000</v>
      </c>
      <c r="M196" s="67">
        <f>IF(A196="",0,(IF(ISNUMBER(FEB_26!G196),FEB_26!G196,0)+IF(ISNUMBER(MAR_26!G196),MAR_26!G196,0)+IF(ISNUMBER(APR_26!G196),APR_26!G196,0))/3)</f>
        <v>0</v>
      </c>
      <c r="N196" s="67">
        <f t="shared" si="38"/>
        <v>0</v>
      </c>
      <c r="O196" s="67">
        <f t="shared" si="39"/>
        <v>0</v>
      </c>
      <c r="P196" s="67">
        <f t="shared" si="40"/>
        <v>0</v>
      </c>
      <c r="Q196" s="68" t="str">
        <f t="shared" si="41"/>
        <v/>
      </c>
      <c r="R196" s="69" t="str">
        <f t="shared" si="42"/>
        <v>OVERSTOCK</v>
      </c>
      <c r="S196" s="69" t="str">
        <f t="shared" si="43"/>
        <v>N/A</v>
      </c>
      <c r="T196" s="60"/>
    </row>
    <row r="197" spans="1:20" ht="16.5" customHeight="1" x14ac:dyDescent="0.35">
      <c r="A197" s="71" t="str">
        <f>IF(JAN_26!A197="","",JAN_26!A197)</f>
        <v>PARA 100</v>
      </c>
      <c r="B197" s="71" t="str">
        <f>IF(JAN_26!B197="","",JAN_26!B197)</f>
        <v>tablet</v>
      </c>
      <c r="C197" s="53">
        <f>IF(JAN_26!C197="","",JAN_26!C197)</f>
        <v>10</v>
      </c>
      <c r="D197" s="53">
        <f>IF(MAR_26!A197="","",MAR_26!F197)</f>
        <v>0</v>
      </c>
      <c r="E197" s="61"/>
      <c r="F197" s="53">
        <f t="shared" si="33"/>
        <v>0</v>
      </c>
      <c r="G197" s="61"/>
      <c r="H197" s="61"/>
      <c r="I197" s="53">
        <f t="shared" si="34"/>
        <v>0</v>
      </c>
      <c r="J197" s="53" t="str">
        <f t="shared" si="35"/>
        <v/>
      </c>
      <c r="K197" s="53">
        <f t="shared" si="36"/>
        <v>0</v>
      </c>
      <c r="L197" s="53">
        <f t="shared" si="37"/>
        <v>0</v>
      </c>
      <c r="M197" s="64">
        <f>IF(A197="",0,(IF(ISNUMBER(FEB_26!G197),FEB_26!G197,0)+IF(ISNUMBER(MAR_26!G197),MAR_26!G197,0)+IF(ISNUMBER(APR_26!G197),APR_26!G197,0))/3)</f>
        <v>0</v>
      </c>
      <c r="N197" s="64">
        <f t="shared" si="38"/>
        <v>0</v>
      </c>
      <c r="O197" s="64">
        <f t="shared" si="39"/>
        <v>0</v>
      </c>
      <c r="P197" s="64">
        <f t="shared" si="40"/>
        <v>0</v>
      </c>
      <c r="Q197" s="65" t="str">
        <f t="shared" si="41"/>
        <v/>
      </c>
      <c r="R197" s="66" t="str">
        <f t="shared" si="42"/>
        <v>STOCKOUT</v>
      </c>
      <c r="S197" s="66" t="str">
        <f t="shared" si="43"/>
        <v>N/A</v>
      </c>
      <c r="T197" s="60"/>
    </row>
    <row r="198" spans="1:20" ht="16.5" customHeight="1" x14ac:dyDescent="0.35">
      <c r="A198" s="72" t="str">
        <f>IF(JAN_26!A198="","",JAN_26!A198)</f>
        <v>Paracet Injection 300mg</v>
      </c>
      <c r="B198" s="72" t="str">
        <f>IF(JAN_26!B198="","",JAN_26!B198)</f>
        <v>amp</v>
      </c>
      <c r="C198" s="55">
        <f>IF(JAN_26!C198="","",JAN_26!C198)</f>
        <v>300</v>
      </c>
      <c r="D198" s="55">
        <f>IF(MAR_26!A198="","",MAR_26!F198)</f>
        <v>110</v>
      </c>
      <c r="E198" s="61"/>
      <c r="F198" s="55">
        <f t="shared" si="33"/>
        <v>110</v>
      </c>
      <c r="G198" s="61"/>
      <c r="H198" s="61"/>
      <c r="I198" s="55">
        <f t="shared" si="34"/>
        <v>0</v>
      </c>
      <c r="J198" s="55" t="str">
        <f t="shared" si="35"/>
        <v/>
      </c>
      <c r="K198" s="55">
        <f t="shared" si="36"/>
        <v>0</v>
      </c>
      <c r="L198" s="55">
        <f t="shared" si="37"/>
        <v>33000</v>
      </c>
      <c r="M198" s="67">
        <f>IF(A198="",0,(IF(ISNUMBER(FEB_26!G198),FEB_26!G198,0)+IF(ISNUMBER(MAR_26!G198),MAR_26!G198,0)+IF(ISNUMBER(APR_26!G198),APR_26!G198,0))/3)</f>
        <v>0</v>
      </c>
      <c r="N198" s="67">
        <f t="shared" si="38"/>
        <v>0</v>
      </c>
      <c r="O198" s="67">
        <f t="shared" si="39"/>
        <v>0</v>
      </c>
      <c r="P198" s="67">
        <f t="shared" si="40"/>
        <v>0</v>
      </c>
      <c r="Q198" s="68" t="str">
        <f t="shared" si="41"/>
        <v/>
      </c>
      <c r="R198" s="69" t="str">
        <f t="shared" si="42"/>
        <v>OVERSTOCK</v>
      </c>
      <c r="S198" s="69" t="str">
        <f t="shared" si="43"/>
        <v>N/A</v>
      </c>
      <c r="T198" s="60"/>
    </row>
    <row r="199" spans="1:20" ht="16.5" customHeight="1" x14ac:dyDescent="0.35">
      <c r="A199" s="71" t="str">
        <f>IF(JAN_26!A199="","",JAN_26!A199)</f>
        <v>Paracet tablets 500mg</v>
      </c>
      <c r="B199" s="71" t="str">
        <f>IF(JAN_26!B199="","",JAN_26!B199)</f>
        <v>tablet</v>
      </c>
      <c r="C199" s="53">
        <f>IF(JAN_26!C199="","",JAN_26!C199)</f>
        <v>15</v>
      </c>
      <c r="D199" s="53">
        <f>IF(MAR_26!A199="","",MAR_26!F199)</f>
        <v>10</v>
      </c>
      <c r="E199" s="61"/>
      <c r="F199" s="53">
        <f t="shared" si="33"/>
        <v>10</v>
      </c>
      <c r="G199" s="61"/>
      <c r="H199" s="61"/>
      <c r="I199" s="53">
        <f t="shared" si="34"/>
        <v>0</v>
      </c>
      <c r="J199" s="53" t="str">
        <f t="shared" si="35"/>
        <v/>
      </c>
      <c r="K199" s="53">
        <f t="shared" si="36"/>
        <v>0</v>
      </c>
      <c r="L199" s="53">
        <f t="shared" si="37"/>
        <v>150</v>
      </c>
      <c r="M199" s="64">
        <f>IF(A199="",0,(IF(ISNUMBER(FEB_26!G199),FEB_26!G199,0)+IF(ISNUMBER(MAR_26!G199),MAR_26!G199,0)+IF(ISNUMBER(APR_26!G199),APR_26!G199,0))/3)</f>
        <v>0</v>
      </c>
      <c r="N199" s="64">
        <f t="shared" si="38"/>
        <v>0</v>
      </c>
      <c r="O199" s="64">
        <f t="shared" si="39"/>
        <v>0</v>
      </c>
      <c r="P199" s="64">
        <f t="shared" si="40"/>
        <v>0</v>
      </c>
      <c r="Q199" s="65" t="str">
        <f t="shared" si="41"/>
        <v/>
      </c>
      <c r="R199" s="66" t="str">
        <f t="shared" si="42"/>
        <v>OVERSTOCK</v>
      </c>
      <c r="S199" s="66" t="str">
        <f t="shared" si="43"/>
        <v>N/A</v>
      </c>
      <c r="T199" s="60"/>
    </row>
    <row r="200" spans="1:20" ht="16.5" customHeight="1" x14ac:dyDescent="0.35">
      <c r="A200" s="72" t="str">
        <f>IF(JAN_26!A200="","",JAN_26!A200)</f>
        <v>Paracetamol syrup</v>
      </c>
      <c r="B200" s="72" t="str">
        <f>IF(JAN_26!B200="","",JAN_26!B200)</f>
        <v>bottle</v>
      </c>
      <c r="C200" s="55">
        <f>IF(JAN_26!C200="","",JAN_26!C200)</f>
        <v>1000</v>
      </c>
      <c r="D200" s="55">
        <f>IF(MAR_26!A200="","",MAR_26!F200)</f>
        <v>3</v>
      </c>
      <c r="E200" s="61"/>
      <c r="F200" s="55">
        <f t="shared" si="33"/>
        <v>3</v>
      </c>
      <c r="G200" s="61"/>
      <c r="H200" s="61"/>
      <c r="I200" s="55">
        <f t="shared" si="34"/>
        <v>0</v>
      </c>
      <c r="J200" s="55" t="str">
        <f t="shared" si="35"/>
        <v/>
      </c>
      <c r="K200" s="55">
        <f t="shared" si="36"/>
        <v>0</v>
      </c>
      <c r="L200" s="55">
        <f t="shared" si="37"/>
        <v>3000</v>
      </c>
      <c r="M200" s="67">
        <f>IF(A200="",0,(IF(ISNUMBER(FEB_26!G200),FEB_26!G200,0)+IF(ISNUMBER(MAR_26!G200),MAR_26!G200,0)+IF(ISNUMBER(APR_26!G200),APR_26!G200,0))/3)</f>
        <v>0</v>
      </c>
      <c r="N200" s="67">
        <f t="shared" si="38"/>
        <v>0</v>
      </c>
      <c r="O200" s="67">
        <f t="shared" si="39"/>
        <v>0</v>
      </c>
      <c r="P200" s="67">
        <f t="shared" si="40"/>
        <v>0</v>
      </c>
      <c r="Q200" s="68" t="str">
        <f t="shared" si="41"/>
        <v/>
      </c>
      <c r="R200" s="69" t="str">
        <f t="shared" si="42"/>
        <v>OVERSTOCK</v>
      </c>
      <c r="S200" s="69" t="str">
        <f t="shared" si="43"/>
        <v>N/A</v>
      </c>
      <c r="T200" s="60"/>
    </row>
    <row r="201" spans="1:20" ht="16.5" customHeight="1" x14ac:dyDescent="0.35">
      <c r="A201" s="71" t="str">
        <f>IF(JAN_26!A201="","",JAN_26!A201)</f>
        <v>pcm</v>
      </c>
      <c r="B201" s="71" t="str">
        <f>IF(JAN_26!B201="","",JAN_26!B201)</f>
        <v>infusion</v>
      </c>
      <c r="C201" s="53">
        <f>IF(JAN_26!C201="","",JAN_26!C201)</f>
        <v>1000</v>
      </c>
      <c r="D201" s="53">
        <f>IF(MAR_26!A201="","",MAR_26!F201)</f>
        <v>0</v>
      </c>
      <c r="E201" s="61"/>
      <c r="F201" s="53">
        <f t="shared" si="33"/>
        <v>0</v>
      </c>
      <c r="G201" s="61"/>
      <c r="H201" s="61"/>
      <c r="I201" s="53">
        <f t="shared" si="34"/>
        <v>0</v>
      </c>
      <c r="J201" s="53" t="str">
        <f t="shared" si="35"/>
        <v/>
      </c>
      <c r="K201" s="53">
        <f t="shared" si="36"/>
        <v>0</v>
      </c>
      <c r="L201" s="53">
        <f t="shared" si="37"/>
        <v>0</v>
      </c>
      <c r="M201" s="64">
        <f>IF(A201="",0,(IF(ISNUMBER(FEB_26!G201),FEB_26!G201,0)+IF(ISNUMBER(MAR_26!G201),MAR_26!G201,0)+IF(ISNUMBER(APR_26!G201),APR_26!G201,0))/3)</f>
        <v>0</v>
      </c>
      <c r="N201" s="64">
        <f t="shared" si="38"/>
        <v>0</v>
      </c>
      <c r="O201" s="64">
        <f t="shared" si="39"/>
        <v>0</v>
      </c>
      <c r="P201" s="64">
        <f t="shared" si="40"/>
        <v>0</v>
      </c>
      <c r="Q201" s="65" t="str">
        <f t="shared" si="41"/>
        <v/>
      </c>
      <c r="R201" s="66" t="str">
        <f t="shared" si="42"/>
        <v>STOCKOUT</v>
      </c>
      <c r="S201" s="66" t="str">
        <f t="shared" si="43"/>
        <v>N/A</v>
      </c>
      <c r="T201" s="60"/>
    </row>
    <row r="202" spans="1:20" ht="16.5" customHeight="1" x14ac:dyDescent="0.35">
      <c r="A202" s="72" t="str">
        <f>IF(JAN_26!A202="","",JAN_26!A202)</f>
        <v>phenobarbital</v>
      </c>
      <c r="B202" s="72" t="str">
        <f>IF(JAN_26!B202="","",JAN_26!B202)</f>
        <v>inj</v>
      </c>
      <c r="C202" s="55">
        <f>IF(JAN_26!C202="","",JAN_26!C202)</f>
        <v>1500</v>
      </c>
      <c r="D202" s="55">
        <f>IF(MAR_26!A202="","",MAR_26!F202)</f>
        <v>0</v>
      </c>
      <c r="E202" s="61"/>
      <c r="F202" s="55">
        <f t="shared" si="33"/>
        <v>0</v>
      </c>
      <c r="G202" s="61"/>
      <c r="H202" s="61"/>
      <c r="I202" s="55">
        <f t="shared" si="34"/>
        <v>0</v>
      </c>
      <c r="J202" s="55" t="str">
        <f t="shared" si="35"/>
        <v/>
      </c>
      <c r="K202" s="55">
        <f t="shared" si="36"/>
        <v>0</v>
      </c>
      <c r="L202" s="55">
        <f t="shared" si="37"/>
        <v>0</v>
      </c>
      <c r="M202" s="67">
        <f>IF(A202="",0,(IF(ISNUMBER(FEB_26!G202),FEB_26!G202,0)+IF(ISNUMBER(MAR_26!G202),MAR_26!G202,0)+IF(ISNUMBER(APR_26!G202),APR_26!G202,0))/3)</f>
        <v>0</v>
      </c>
      <c r="N202" s="67">
        <f t="shared" si="38"/>
        <v>0</v>
      </c>
      <c r="O202" s="67">
        <f t="shared" si="39"/>
        <v>0</v>
      </c>
      <c r="P202" s="67">
        <f t="shared" si="40"/>
        <v>0</v>
      </c>
      <c r="Q202" s="68" t="str">
        <f t="shared" si="41"/>
        <v/>
      </c>
      <c r="R202" s="69" t="str">
        <f t="shared" si="42"/>
        <v>STOCKOUT</v>
      </c>
      <c r="S202" s="69" t="str">
        <f t="shared" si="43"/>
        <v>N/A</v>
      </c>
      <c r="T202" s="60"/>
    </row>
    <row r="203" spans="1:20" ht="16.5" customHeight="1" x14ac:dyDescent="0.35">
      <c r="A203" s="71" t="str">
        <f>IF(JAN_26!A203="","",JAN_26!A203)</f>
        <v>phenobartital 100mg</v>
      </c>
      <c r="B203" s="71" t="str">
        <f>IF(JAN_26!B203="","",JAN_26!B203)</f>
        <v>tablet</v>
      </c>
      <c r="C203" s="53">
        <f>IF(JAN_26!C203="","",JAN_26!C203)</f>
        <v>75</v>
      </c>
      <c r="D203" s="53">
        <f>IF(MAR_26!A203="","",MAR_26!F203)</f>
        <v>0</v>
      </c>
      <c r="E203" s="61"/>
      <c r="F203" s="53">
        <f t="shared" si="33"/>
        <v>0</v>
      </c>
      <c r="G203" s="61"/>
      <c r="H203" s="61"/>
      <c r="I203" s="53">
        <f t="shared" si="34"/>
        <v>0</v>
      </c>
      <c r="J203" s="53" t="str">
        <f t="shared" si="35"/>
        <v/>
      </c>
      <c r="K203" s="53">
        <f t="shared" si="36"/>
        <v>0</v>
      </c>
      <c r="L203" s="53">
        <f t="shared" si="37"/>
        <v>0</v>
      </c>
      <c r="M203" s="64">
        <f>IF(A203="",0,(IF(ISNUMBER(FEB_26!G203),FEB_26!G203,0)+IF(ISNUMBER(MAR_26!G203),MAR_26!G203,0)+IF(ISNUMBER(APR_26!G203),APR_26!G203,0))/3)</f>
        <v>0</v>
      </c>
      <c r="N203" s="64">
        <f t="shared" si="38"/>
        <v>0</v>
      </c>
      <c r="O203" s="64">
        <f t="shared" si="39"/>
        <v>0</v>
      </c>
      <c r="P203" s="64">
        <f t="shared" si="40"/>
        <v>0</v>
      </c>
      <c r="Q203" s="65" t="str">
        <f t="shared" si="41"/>
        <v/>
      </c>
      <c r="R203" s="66" t="str">
        <f t="shared" si="42"/>
        <v>STOCKOUT</v>
      </c>
      <c r="S203" s="66" t="str">
        <f t="shared" si="43"/>
        <v>N/A</v>
      </c>
      <c r="T203" s="60"/>
    </row>
    <row r="204" spans="1:20" ht="16.5" customHeight="1" x14ac:dyDescent="0.35">
      <c r="A204" s="72" t="str">
        <f>IF(JAN_26!A204="","",JAN_26!A204)</f>
        <v>Phosphalogel</v>
      </c>
      <c r="B204" s="72" t="str">
        <f>IF(JAN_26!B204="","",JAN_26!B204)</f>
        <v>sachet</v>
      </c>
      <c r="C204" s="55">
        <f>IF(JAN_26!C204="","",JAN_26!C204)</f>
        <v>200</v>
      </c>
      <c r="D204" s="55">
        <f>IF(MAR_26!A204="","",MAR_26!F204)</f>
        <v>0</v>
      </c>
      <c r="E204" s="61"/>
      <c r="F204" s="55">
        <f t="shared" si="33"/>
        <v>0</v>
      </c>
      <c r="G204" s="61"/>
      <c r="H204" s="61"/>
      <c r="I204" s="55">
        <f t="shared" si="34"/>
        <v>0</v>
      </c>
      <c r="J204" s="55" t="str">
        <f t="shared" si="35"/>
        <v/>
      </c>
      <c r="K204" s="55">
        <f t="shared" si="36"/>
        <v>0</v>
      </c>
      <c r="L204" s="55">
        <f t="shared" si="37"/>
        <v>0</v>
      </c>
      <c r="M204" s="67">
        <f>IF(A204="",0,(IF(ISNUMBER(FEB_26!G204),FEB_26!G204,0)+IF(ISNUMBER(MAR_26!G204),MAR_26!G204,0)+IF(ISNUMBER(APR_26!G204),APR_26!G204,0))/3)</f>
        <v>0</v>
      </c>
      <c r="N204" s="67">
        <f t="shared" si="38"/>
        <v>0</v>
      </c>
      <c r="O204" s="67">
        <f t="shared" si="39"/>
        <v>0</v>
      </c>
      <c r="P204" s="67">
        <f t="shared" si="40"/>
        <v>0</v>
      </c>
      <c r="Q204" s="68" t="str">
        <f t="shared" si="41"/>
        <v/>
      </c>
      <c r="R204" s="69" t="str">
        <f t="shared" si="42"/>
        <v>STOCKOUT</v>
      </c>
      <c r="S204" s="69" t="str">
        <f t="shared" si="43"/>
        <v>N/A</v>
      </c>
      <c r="T204" s="60"/>
    </row>
    <row r="205" spans="1:20" ht="16.5" customHeight="1" x14ac:dyDescent="0.35">
      <c r="A205" s="71" t="str">
        <f>IF(JAN_26!A205="","",JAN_26!A205)</f>
        <v>Piroxicam injection</v>
      </c>
      <c r="B205" s="71" t="str">
        <f>IF(JAN_26!B205="","",JAN_26!B205)</f>
        <v>box</v>
      </c>
      <c r="C205" s="53">
        <f>IF(JAN_26!C205="","",JAN_26!C205)</f>
        <v>500</v>
      </c>
      <c r="D205" s="53">
        <f>IF(MAR_26!A205="","",MAR_26!F205)</f>
        <v>0</v>
      </c>
      <c r="E205" s="61"/>
      <c r="F205" s="53">
        <f t="shared" si="33"/>
        <v>0</v>
      </c>
      <c r="G205" s="61"/>
      <c r="H205" s="61"/>
      <c r="I205" s="53">
        <f t="shared" si="34"/>
        <v>0</v>
      </c>
      <c r="J205" s="53" t="str">
        <f t="shared" si="35"/>
        <v/>
      </c>
      <c r="K205" s="53">
        <f t="shared" si="36"/>
        <v>0</v>
      </c>
      <c r="L205" s="53">
        <f t="shared" si="37"/>
        <v>0</v>
      </c>
      <c r="M205" s="64">
        <f>IF(A205="",0,(IF(ISNUMBER(FEB_26!G205),FEB_26!G205,0)+IF(ISNUMBER(MAR_26!G205),MAR_26!G205,0)+IF(ISNUMBER(APR_26!G205),APR_26!G205,0))/3)</f>
        <v>0</v>
      </c>
      <c r="N205" s="64">
        <f t="shared" si="38"/>
        <v>0</v>
      </c>
      <c r="O205" s="64">
        <f t="shared" si="39"/>
        <v>0</v>
      </c>
      <c r="P205" s="64">
        <f t="shared" si="40"/>
        <v>0</v>
      </c>
      <c r="Q205" s="65" t="str">
        <f t="shared" si="41"/>
        <v/>
      </c>
      <c r="R205" s="66" t="str">
        <f t="shared" si="42"/>
        <v>STOCKOUT</v>
      </c>
      <c r="S205" s="66" t="str">
        <f t="shared" si="43"/>
        <v>N/A</v>
      </c>
      <c r="T205" s="60"/>
    </row>
    <row r="206" spans="1:20" ht="16.5" customHeight="1" x14ac:dyDescent="0.35">
      <c r="A206" s="72" t="str">
        <f>IF(JAN_26!A206="","",JAN_26!A206)</f>
        <v>Piroxicam Tablets 20 mg</v>
      </c>
      <c r="B206" s="72" t="str">
        <f>IF(JAN_26!B206="","",JAN_26!B206)</f>
        <v>box</v>
      </c>
      <c r="C206" s="55">
        <f>IF(JAN_26!C206="","",JAN_26!C206)</f>
        <v>25</v>
      </c>
      <c r="D206" s="55">
        <f>IF(MAR_26!A206="","",MAR_26!F206)</f>
        <v>0</v>
      </c>
      <c r="E206" s="61"/>
      <c r="F206" s="55">
        <f t="shared" si="33"/>
        <v>0</v>
      </c>
      <c r="G206" s="61"/>
      <c r="H206" s="61"/>
      <c r="I206" s="55">
        <f t="shared" si="34"/>
        <v>0</v>
      </c>
      <c r="J206" s="55" t="str">
        <f t="shared" si="35"/>
        <v/>
      </c>
      <c r="K206" s="55">
        <f t="shared" si="36"/>
        <v>0</v>
      </c>
      <c r="L206" s="55">
        <f t="shared" si="37"/>
        <v>0</v>
      </c>
      <c r="M206" s="67">
        <f>IF(A206="",0,(IF(ISNUMBER(FEB_26!G206),FEB_26!G206,0)+IF(ISNUMBER(MAR_26!G206),MAR_26!G206,0)+IF(ISNUMBER(APR_26!G206),APR_26!G206,0))/3)</f>
        <v>0</v>
      </c>
      <c r="N206" s="67">
        <f t="shared" si="38"/>
        <v>0</v>
      </c>
      <c r="O206" s="67">
        <f t="shared" si="39"/>
        <v>0</v>
      </c>
      <c r="P206" s="67">
        <f t="shared" si="40"/>
        <v>0</v>
      </c>
      <c r="Q206" s="68" t="str">
        <f t="shared" si="41"/>
        <v/>
      </c>
      <c r="R206" s="69" t="str">
        <f t="shared" si="42"/>
        <v>STOCKOUT</v>
      </c>
      <c r="S206" s="69" t="str">
        <f t="shared" si="43"/>
        <v>N/A</v>
      </c>
      <c r="T206" s="60"/>
    </row>
    <row r="207" spans="1:20" ht="16.5" customHeight="1" x14ac:dyDescent="0.35">
      <c r="A207" s="71" t="str">
        <f>IF(JAN_26!A207="","",JAN_26!A207)</f>
        <v>plaster</v>
      </c>
      <c r="B207" s="71" t="str">
        <f>IF(JAN_26!B207="","",JAN_26!B207)</f>
        <v>item</v>
      </c>
      <c r="C207" s="53">
        <f>IF(JAN_26!C207="","",JAN_26!C207)</f>
        <v>2000</v>
      </c>
      <c r="D207" s="53">
        <f>IF(MAR_26!A207="","",MAR_26!F207)</f>
        <v>15</v>
      </c>
      <c r="E207" s="61"/>
      <c r="F207" s="53">
        <f t="shared" si="33"/>
        <v>15</v>
      </c>
      <c r="G207" s="61"/>
      <c r="H207" s="61"/>
      <c r="I207" s="53">
        <f t="shared" si="34"/>
        <v>0</v>
      </c>
      <c r="J207" s="53" t="str">
        <f t="shared" si="35"/>
        <v/>
      </c>
      <c r="K207" s="53">
        <f t="shared" si="36"/>
        <v>0</v>
      </c>
      <c r="L207" s="53">
        <f t="shared" si="37"/>
        <v>30000</v>
      </c>
      <c r="M207" s="64">
        <f>IF(A207="",0,(IF(ISNUMBER(FEB_26!G207),FEB_26!G207,0)+IF(ISNUMBER(MAR_26!G207),MAR_26!G207,0)+IF(ISNUMBER(APR_26!G207),APR_26!G207,0))/3)</f>
        <v>0</v>
      </c>
      <c r="N207" s="64">
        <f t="shared" si="38"/>
        <v>0</v>
      </c>
      <c r="O207" s="64">
        <f t="shared" si="39"/>
        <v>0</v>
      </c>
      <c r="P207" s="64">
        <f t="shared" si="40"/>
        <v>0</v>
      </c>
      <c r="Q207" s="65" t="str">
        <f t="shared" si="41"/>
        <v/>
      </c>
      <c r="R207" s="66" t="str">
        <f t="shared" si="42"/>
        <v>OVERSTOCK</v>
      </c>
      <c r="S207" s="66" t="str">
        <f t="shared" si="43"/>
        <v>N/A</v>
      </c>
      <c r="T207" s="60"/>
    </row>
    <row r="208" spans="1:20" ht="16.5" customHeight="1" x14ac:dyDescent="0.35">
      <c r="A208" s="72" t="str">
        <f>IF(JAN_26!A208="","",JAN_26!A208)</f>
        <v>polyglan(5-0)</v>
      </c>
      <c r="B208" s="72" t="str">
        <f>IF(JAN_26!B208="","",JAN_26!B208)</f>
        <v>item</v>
      </c>
      <c r="C208" s="55">
        <f>IF(JAN_26!C208="","",JAN_26!C208)</f>
        <v>2000</v>
      </c>
      <c r="D208" s="55">
        <f>IF(MAR_26!A208="","",MAR_26!F208)</f>
        <v>0</v>
      </c>
      <c r="E208" s="61"/>
      <c r="F208" s="55">
        <f t="shared" si="33"/>
        <v>0</v>
      </c>
      <c r="G208" s="61"/>
      <c r="H208" s="61"/>
      <c r="I208" s="55">
        <f t="shared" si="34"/>
        <v>0</v>
      </c>
      <c r="J208" s="55" t="str">
        <f t="shared" si="35"/>
        <v/>
      </c>
      <c r="K208" s="55">
        <f t="shared" si="36"/>
        <v>0</v>
      </c>
      <c r="L208" s="55">
        <f t="shared" si="37"/>
        <v>0</v>
      </c>
      <c r="M208" s="67">
        <f>IF(A208="",0,(IF(ISNUMBER(FEB_26!G208),FEB_26!G208,0)+IF(ISNUMBER(MAR_26!G208),MAR_26!G208,0)+IF(ISNUMBER(APR_26!G208),APR_26!G208,0))/3)</f>
        <v>0</v>
      </c>
      <c r="N208" s="67">
        <f t="shared" si="38"/>
        <v>0</v>
      </c>
      <c r="O208" s="67">
        <f t="shared" si="39"/>
        <v>0</v>
      </c>
      <c r="P208" s="67">
        <f t="shared" si="40"/>
        <v>0</v>
      </c>
      <c r="Q208" s="68" t="str">
        <f t="shared" si="41"/>
        <v/>
      </c>
      <c r="R208" s="69" t="str">
        <f t="shared" si="42"/>
        <v>STOCKOUT</v>
      </c>
      <c r="S208" s="69" t="str">
        <f t="shared" si="43"/>
        <v>N/A</v>
      </c>
      <c r="T208" s="60"/>
    </row>
    <row r="209" spans="1:20" ht="16.5" customHeight="1" x14ac:dyDescent="0.35">
      <c r="A209" s="71" t="str">
        <f>IF(JAN_26!A209="","",JAN_26!A209)</f>
        <v>Polygynax ovule</v>
      </c>
      <c r="B209" s="71" t="str">
        <f>IF(JAN_26!B209="","",JAN_26!B209)</f>
        <v>packet</v>
      </c>
      <c r="C209" s="53">
        <f>IF(JAN_26!C209="","",JAN_26!C209)</f>
        <v>4500</v>
      </c>
      <c r="D209" s="53">
        <f>IF(MAR_26!A209="","",MAR_26!F209)</f>
        <v>0</v>
      </c>
      <c r="E209" s="61"/>
      <c r="F209" s="53">
        <f t="shared" si="33"/>
        <v>0</v>
      </c>
      <c r="G209" s="61"/>
      <c r="H209" s="61"/>
      <c r="I209" s="53">
        <f t="shared" si="34"/>
        <v>0</v>
      </c>
      <c r="J209" s="53" t="str">
        <f t="shared" si="35"/>
        <v/>
      </c>
      <c r="K209" s="53">
        <f t="shared" si="36"/>
        <v>0</v>
      </c>
      <c r="L209" s="53">
        <f t="shared" si="37"/>
        <v>0</v>
      </c>
      <c r="M209" s="64">
        <f>IF(A209="",0,(IF(ISNUMBER(FEB_26!G209),FEB_26!G209,0)+IF(ISNUMBER(MAR_26!G209),MAR_26!G209,0)+IF(ISNUMBER(APR_26!G209),APR_26!G209,0))/3)</f>
        <v>0</v>
      </c>
      <c r="N209" s="64">
        <f t="shared" si="38"/>
        <v>0</v>
      </c>
      <c r="O209" s="64">
        <f t="shared" si="39"/>
        <v>0</v>
      </c>
      <c r="P209" s="64">
        <f t="shared" si="40"/>
        <v>0</v>
      </c>
      <c r="Q209" s="65" t="str">
        <f t="shared" si="41"/>
        <v/>
      </c>
      <c r="R209" s="66" t="str">
        <f t="shared" si="42"/>
        <v>STOCKOUT</v>
      </c>
      <c r="S209" s="66" t="str">
        <f t="shared" si="43"/>
        <v>N/A</v>
      </c>
      <c r="T209" s="60"/>
    </row>
    <row r="210" spans="1:20" ht="16.5" customHeight="1" x14ac:dyDescent="0.35">
      <c r="A210" s="72" t="str">
        <f>IF(JAN_26!A210="","",JAN_26!A210)</f>
        <v>postino</v>
      </c>
      <c r="B210" s="72" t="str">
        <f>IF(JAN_26!B210="","",JAN_26!B210)</f>
        <v>table</v>
      </c>
      <c r="C210" s="55">
        <f>IF(JAN_26!C210="","",JAN_26!C210)</f>
        <v>500</v>
      </c>
      <c r="D210" s="55">
        <f>IF(MAR_26!A210="","",MAR_26!F210)</f>
        <v>0</v>
      </c>
      <c r="E210" s="61"/>
      <c r="F210" s="55">
        <f t="shared" si="33"/>
        <v>0</v>
      </c>
      <c r="G210" s="61"/>
      <c r="H210" s="61"/>
      <c r="I210" s="55">
        <f t="shared" si="34"/>
        <v>0</v>
      </c>
      <c r="J210" s="55" t="str">
        <f t="shared" si="35"/>
        <v/>
      </c>
      <c r="K210" s="55">
        <f t="shared" si="36"/>
        <v>0</v>
      </c>
      <c r="L210" s="55">
        <f t="shared" si="37"/>
        <v>0</v>
      </c>
      <c r="M210" s="67">
        <f>IF(A210="",0,(IF(ISNUMBER(FEB_26!G210),FEB_26!G210,0)+IF(ISNUMBER(MAR_26!G210),MAR_26!G210,0)+IF(ISNUMBER(APR_26!G210),APR_26!G210,0))/3)</f>
        <v>0</v>
      </c>
      <c r="N210" s="67">
        <f t="shared" si="38"/>
        <v>0</v>
      </c>
      <c r="O210" s="67">
        <f t="shared" si="39"/>
        <v>0</v>
      </c>
      <c r="P210" s="67">
        <f t="shared" si="40"/>
        <v>0</v>
      </c>
      <c r="Q210" s="68" t="str">
        <f t="shared" si="41"/>
        <v/>
      </c>
      <c r="R210" s="69" t="str">
        <f t="shared" si="42"/>
        <v>STOCKOUT</v>
      </c>
      <c r="S210" s="69" t="str">
        <f t="shared" si="43"/>
        <v>N/A</v>
      </c>
      <c r="T210" s="60"/>
    </row>
    <row r="211" spans="1:20" ht="16.5" customHeight="1" x14ac:dyDescent="0.35">
      <c r="A211" s="71" t="str">
        <f>IF(JAN_26!A211="","",JAN_26!A211)</f>
        <v>Pottassium chloride inj</v>
      </c>
      <c r="B211" s="71" t="str">
        <f>IF(JAN_26!B211="","",JAN_26!B211)</f>
        <v>amp</v>
      </c>
      <c r="C211" s="53">
        <f>IF(JAN_26!C211="","",JAN_26!C211)</f>
        <v>1000</v>
      </c>
      <c r="D211" s="53">
        <f>IF(MAR_26!A211="","",MAR_26!F211)</f>
        <v>0</v>
      </c>
      <c r="E211" s="61"/>
      <c r="F211" s="53">
        <f t="shared" si="33"/>
        <v>0</v>
      </c>
      <c r="G211" s="61"/>
      <c r="H211" s="61"/>
      <c r="I211" s="53">
        <f t="shared" si="34"/>
        <v>0</v>
      </c>
      <c r="J211" s="53" t="str">
        <f t="shared" si="35"/>
        <v/>
      </c>
      <c r="K211" s="53">
        <f t="shared" si="36"/>
        <v>0</v>
      </c>
      <c r="L211" s="53">
        <f t="shared" si="37"/>
        <v>0</v>
      </c>
      <c r="M211" s="64">
        <f>IF(A211="",0,(IF(ISNUMBER(FEB_26!G211),FEB_26!G211,0)+IF(ISNUMBER(MAR_26!G211),MAR_26!G211,0)+IF(ISNUMBER(APR_26!G211),APR_26!G211,0))/3)</f>
        <v>0</v>
      </c>
      <c r="N211" s="64">
        <f t="shared" si="38"/>
        <v>0</v>
      </c>
      <c r="O211" s="64">
        <f t="shared" si="39"/>
        <v>0</v>
      </c>
      <c r="P211" s="64">
        <f t="shared" si="40"/>
        <v>0</v>
      </c>
      <c r="Q211" s="65" t="str">
        <f t="shared" si="41"/>
        <v/>
      </c>
      <c r="R211" s="66" t="str">
        <f t="shared" si="42"/>
        <v>STOCKOUT</v>
      </c>
      <c r="S211" s="66" t="str">
        <f t="shared" si="43"/>
        <v>N/A</v>
      </c>
      <c r="T211" s="60"/>
    </row>
    <row r="212" spans="1:20" ht="16.5" customHeight="1" x14ac:dyDescent="0.35">
      <c r="A212" s="72" t="str">
        <f>IF(JAN_26!A212="","",JAN_26!A212)</f>
        <v>Prednisolone tabs</v>
      </c>
      <c r="B212" s="72" t="str">
        <f>IF(JAN_26!B212="","",JAN_26!B212)</f>
        <v>tablet</v>
      </c>
      <c r="C212" s="55">
        <f>IF(JAN_26!C212="","",JAN_26!C212)</f>
        <v>20</v>
      </c>
      <c r="D212" s="55">
        <f>IF(MAR_26!A212="","",MAR_26!F212)</f>
        <v>140</v>
      </c>
      <c r="E212" s="61"/>
      <c r="F212" s="55">
        <f t="shared" si="33"/>
        <v>140</v>
      </c>
      <c r="G212" s="61"/>
      <c r="H212" s="61"/>
      <c r="I212" s="55">
        <f t="shared" si="34"/>
        <v>0</v>
      </c>
      <c r="J212" s="55" t="str">
        <f t="shared" si="35"/>
        <v/>
      </c>
      <c r="K212" s="55">
        <f t="shared" si="36"/>
        <v>0</v>
      </c>
      <c r="L212" s="55">
        <f t="shared" si="37"/>
        <v>2800</v>
      </c>
      <c r="M212" s="67">
        <f>IF(A212="",0,(IF(ISNUMBER(FEB_26!G212),FEB_26!G212,0)+IF(ISNUMBER(MAR_26!G212),MAR_26!G212,0)+IF(ISNUMBER(APR_26!G212),APR_26!G212,0))/3)</f>
        <v>0</v>
      </c>
      <c r="N212" s="67">
        <f t="shared" si="38"/>
        <v>0</v>
      </c>
      <c r="O212" s="67">
        <f t="shared" si="39"/>
        <v>0</v>
      </c>
      <c r="P212" s="67">
        <f t="shared" si="40"/>
        <v>0</v>
      </c>
      <c r="Q212" s="68" t="str">
        <f t="shared" si="41"/>
        <v/>
      </c>
      <c r="R212" s="69" t="str">
        <f t="shared" si="42"/>
        <v>OVERSTOCK</v>
      </c>
      <c r="S212" s="69" t="str">
        <f t="shared" si="43"/>
        <v>N/A</v>
      </c>
      <c r="T212" s="60"/>
    </row>
    <row r="213" spans="1:20" ht="16.5" customHeight="1" x14ac:dyDescent="0.35">
      <c r="A213" s="71" t="str">
        <f>IF(JAN_26!A213="","",JAN_26!A213)</f>
        <v>Propanolol</v>
      </c>
      <c r="B213" s="71" t="str">
        <f>IF(JAN_26!B213="","",JAN_26!B213)</f>
        <v>tablet</v>
      </c>
      <c r="C213" s="53" t="str">
        <f>IF(JAN_26!C213="","",JAN_26!C213)</f>
        <v/>
      </c>
      <c r="D213" s="53">
        <f>IF(MAR_26!A213="","",MAR_26!F213)</f>
        <v>0</v>
      </c>
      <c r="E213" s="61"/>
      <c r="F213" s="53">
        <f t="shared" si="33"/>
        <v>0</v>
      </c>
      <c r="G213" s="61"/>
      <c r="H213" s="61"/>
      <c r="I213" s="53">
        <f t="shared" si="34"/>
        <v>0</v>
      </c>
      <c r="J213" s="53" t="str">
        <f t="shared" si="35"/>
        <v/>
      </c>
      <c r="K213" s="53">
        <f t="shared" si="36"/>
        <v>0</v>
      </c>
      <c r="L213" s="53">
        <f t="shared" si="37"/>
        <v>0</v>
      </c>
      <c r="M213" s="64">
        <f>IF(A213="",0,(IF(ISNUMBER(FEB_26!G213),FEB_26!G213,0)+IF(ISNUMBER(MAR_26!G213),MAR_26!G213,0)+IF(ISNUMBER(APR_26!G213),APR_26!G213,0))/3)</f>
        <v>0</v>
      </c>
      <c r="N213" s="64">
        <f t="shared" si="38"/>
        <v>0</v>
      </c>
      <c r="O213" s="64">
        <f t="shared" si="39"/>
        <v>0</v>
      </c>
      <c r="P213" s="64">
        <f t="shared" si="40"/>
        <v>0</v>
      </c>
      <c r="Q213" s="65" t="str">
        <f t="shared" si="41"/>
        <v/>
      </c>
      <c r="R213" s="66" t="str">
        <f t="shared" si="42"/>
        <v>STOCKOUT</v>
      </c>
      <c r="S213" s="66" t="str">
        <f t="shared" si="43"/>
        <v>N/A</v>
      </c>
      <c r="T213" s="60"/>
    </row>
    <row r="214" spans="1:20" ht="16.5" customHeight="1" x14ac:dyDescent="0.35">
      <c r="A214" s="72" t="str">
        <f>IF(JAN_26!A214="","",JAN_26!A214)</f>
        <v>Quinine injection</v>
      </c>
      <c r="B214" s="72" t="str">
        <f>IF(JAN_26!B214="","",JAN_26!B214)</f>
        <v>amp</v>
      </c>
      <c r="C214" s="55">
        <f>IF(JAN_26!C214="","",JAN_26!C214)</f>
        <v>300</v>
      </c>
      <c r="D214" s="55">
        <f>IF(MAR_26!A214="","",MAR_26!F214)</f>
        <v>100</v>
      </c>
      <c r="E214" s="61"/>
      <c r="F214" s="55">
        <f t="shared" si="33"/>
        <v>100</v>
      </c>
      <c r="G214" s="61"/>
      <c r="H214" s="61"/>
      <c r="I214" s="55">
        <f t="shared" si="34"/>
        <v>0</v>
      </c>
      <c r="J214" s="55" t="str">
        <f t="shared" si="35"/>
        <v/>
      </c>
      <c r="K214" s="55">
        <f t="shared" si="36"/>
        <v>0</v>
      </c>
      <c r="L214" s="55">
        <f t="shared" si="37"/>
        <v>30000</v>
      </c>
      <c r="M214" s="67">
        <f>IF(A214="",0,(IF(ISNUMBER(FEB_26!G214),FEB_26!G214,0)+IF(ISNUMBER(MAR_26!G214),MAR_26!G214,0)+IF(ISNUMBER(APR_26!G214),APR_26!G214,0))/3)</f>
        <v>0</v>
      </c>
      <c r="N214" s="67">
        <f t="shared" si="38"/>
        <v>0</v>
      </c>
      <c r="O214" s="67">
        <f t="shared" si="39"/>
        <v>0</v>
      </c>
      <c r="P214" s="67">
        <f t="shared" si="40"/>
        <v>0</v>
      </c>
      <c r="Q214" s="68" t="str">
        <f t="shared" si="41"/>
        <v/>
      </c>
      <c r="R214" s="69" t="str">
        <f t="shared" si="42"/>
        <v>OVERSTOCK</v>
      </c>
      <c r="S214" s="69" t="str">
        <f t="shared" si="43"/>
        <v>N/A</v>
      </c>
      <c r="T214" s="60"/>
    </row>
    <row r="215" spans="1:20" ht="16.5" customHeight="1" x14ac:dyDescent="0.35">
      <c r="A215" s="71" t="str">
        <f>IF(JAN_26!A215="","",JAN_26!A215)</f>
        <v>Quinine tablets</v>
      </c>
      <c r="B215" s="71" t="str">
        <f>IF(JAN_26!B215="","",JAN_26!B215)</f>
        <v>tablet</v>
      </c>
      <c r="C215" s="53" t="str">
        <f>IF(JAN_26!C215="","",JAN_26!C215)</f>
        <v/>
      </c>
      <c r="D215" s="53">
        <f>IF(MAR_26!A215="","",MAR_26!F215)</f>
        <v>0</v>
      </c>
      <c r="E215" s="61"/>
      <c r="F215" s="53">
        <f t="shared" si="33"/>
        <v>0</v>
      </c>
      <c r="G215" s="61"/>
      <c r="H215" s="61"/>
      <c r="I215" s="53">
        <f t="shared" si="34"/>
        <v>0</v>
      </c>
      <c r="J215" s="53" t="str">
        <f t="shared" si="35"/>
        <v/>
      </c>
      <c r="K215" s="53">
        <f t="shared" si="36"/>
        <v>0</v>
      </c>
      <c r="L215" s="53">
        <f t="shared" si="37"/>
        <v>0</v>
      </c>
      <c r="M215" s="64">
        <f>IF(A215="",0,(IF(ISNUMBER(FEB_26!G215),FEB_26!G215,0)+IF(ISNUMBER(MAR_26!G215),MAR_26!G215,0)+IF(ISNUMBER(APR_26!G215),APR_26!G215,0))/3)</f>
        <v>0</v>
      </c>
      <c r="N215" s="64">
        <f t="shared" si="38"/>
        <v>0</v>
      </c>
      <c r="O215" s="64">
        <f t="shared" si="39"/>
        <v>0</v>
      </c>
      <c r="P215" s="64">
        <f t="shared" si="40"/>
        <v>0</v>
      </c>
      <c r="Q215" s="65" t="str">
        <f t="shared" si="41"/>
        <v/>
      </c>
      <c r="R215" s="66" t="str">
        <f t="shared" si="42"/>
        <v>STOCKOUT</v>
      </c>
      <c r="S215" s="66" t="str">
        <f t="shared" si="43"/>
        <v>N/A</v>
      </c>
      <c r="T215" s="60"/>
    </row>
    <row r="216" spans="1:20" ht="16.5" customHeight="1" x14ac:dyDescent="0.35">
      <c r="A216" s="72" t="str">
        <f>IF(JAN_26!A216="","",JAN_26!A216)</f>
        <v>Ranitidine 25mg/ml inj</v>
      </c>
      <c r="B216" s="72" t="str">
        <f>IF(JAN_26!B216="","",JAN_26!B216)</f>
        <v>inj</v>
      </c>
      <c r="C216" s="55">
        <f>IF(JAN_26!C216="","",JAN_26!C216)</f>
        <v>200</v>
      </c>
      <c r="D216" s="55">
        <f>IF(MAR_26!A216="","",MAR_26!F216)</f>
        <v>150</v>
      </c>
      <c r="E216" s="61"/>
      <c r="F216" s="55">
        <f t="shared" si="33"/>
        <v>150</v>
      </c>
      <c r="G216" s="61"/>
      <c r="H216" s="61"/>
      <c r="I216" s="55">
        <f t="shared" si="34"/>
        <v>0</v>
      </c>
      <c r="J216" s="55" t="str">
        <f t="shared" si="35"/>
        <v/>
      </c>
      <c r="K216" s="55">
        <f t="shared" si="36"/>
        <v>0</v>
      </c>
      <c r="L216" s="55">
        <f t="shared" si="37"/>
        <v>30000</v>
      </c>
      <c r="M216" s="67">
        <f>IF(A216="",0,(IF(ISNUMBER(FEB_26!G216),FEB_26!G216,0)+IF(ISNUMBER(MAR_26!G216),MAR_26!G216,0)+IF(ISNUMBER(APR_26!G216),APR_26!G216,0))/3)</f>
        <v>0</v>
      </c>
      <c r="N216" s="67">
        <f t="shared" si="38"/>
        <v>0</v>
      </c>
      <c r="O216" s="67">
        <f t="shared" si="39"/>
        <v>0</v>
      </c>
      <c r="P216" s="67">
        <f t="shared" si="40"/>
        <v>0</v>
      </c>
      <c r="Q216" s="68" t="str">
        <f t="shared" si="41"/>
        <v/>
      </c>
      <c r="R216" s="69" t="str">
        <f t="shared" si="42"/>
        <v>OVERSTOCK</v>
      </c>
      <c r="S216" s="69" t="str">
        <f t="shared" si="43"/>
        <v>N/A</v>
      </c>
      <c r="T216" s="60"/>
    </row>
    <row r="217" spans="1:20" ht="16.5" customHeight="1" x14ac:dyDescent="0.35">
      <c r="A217" s="71" t="str">
        <f>IF(JAN_26!A217="","",JAN_26!A217)</f>
        <v>RDT</v>
      </c>
      <c r="B217" s="71" t="str">
        <f>IF(JAN_26!B217="","",JAN_26!B217)</f>
        <v>item</v>
      </c>
      <c r="C217" s="53">
        <f>IF(JAN_26!C217="","",JAN_26!C217)</f>
        <v>500</v>
      </c>
      <c r="D217" s="53">
        <f>IF(MAR_26!A217="","",MAR_26!F217)</f>
        <v>0</v>
      </c>
      <c r="E217" s="61"/>
      <c r="F217" s="53">
        <f t="shared" si="33"/>
        <v>0</v>
      </c>
      <c r="G217" s="61"/>
      <c r="H217" s="61"/>
      <c r="I217" s="53">
        <f t="shared" si="34"/>
        <v>0</v>
      </c>
      <c r="J217" s="53" t="str">
        <f t="shared" si="35"/>
        <v/>
      </c>
      <c r="K217" s="53">
        <f t="shared" si="36"/>
        <v>0</v>
      </c>
      <c r="L217" s="53">
        <f t="shared" si="37"/>
        <v>0</v>
      </c>
      <c r="M217" s="64">
        <f>IF(A217="",0,(IF(ISNUMBER(FEB_26!G217),FEB_26!G217,0)+IF(ISNUMBER(MAR_26!G217),MAR_26!G217,0)+IF(ISNUMBER(APR_26!G217),APR_26!G217,0))/3)</f>
        <v>0</v>
      </c>
      <c r="N217" s="64">
        <f t="shared" si="38"/>
        <v>0</v>
      </c>
      <c r="O217" s="64">
        <f t="shared" si="39"/>
        <v>0</v>
      </c>
      <c r="P217" s="64">
        <f t="shared" si="40"/>
        <v>0</v>
      </c>
      <c r="Q217" s="65" t="str">
        <f t="shared" si="41"/>
        <v/>
      </c>
      <c r="R217" s="66" t="str">
        <f t="shared" si="42"/>
        <v>STOCKOUT</v>
      </c>
      <c r="S217" s="66" t="str">
        <f t="shared" si="43"/>
        <v>N/A</v>
      </c>
      <c r="T217" s="60"/>
    </row>
    <row r="218" spans="1:20" ht="16.5" customHeight="1" x14ac:dyDescent="0.35">
      <c r="A218" s="72" t="str">
        <f>IF(JAN_26!A218="","",JAN_26!A218)</f>
        <v>Reneve plus caps</v>
      </c>
      <c r="B218" s="72" t="str">
        <f>IF(JAN_26!B218="","",JAN_26!B218)</f>
        <v>tab</v>
      </c>
      <c r="C218" s="55">
        <f>IF(JAN_26!C218="","",JAN_26!C218)</f>
        <v>230</v>
      </c>
      <c r="D218" s="55">
        <f>IF(MAR_26!A218="","",MAR_26!F218)</f>
        <v>0</v>
      </c>
      <c r="E218" s="61"/>
      <c r="F218" s="55">
        <f t="shared" si="33"/>
        <v>0</v>
      </c>
      <c r="G218" s="61"/>
      <c r="H218" s="61"/>
      <c r="I218" s="55">
        <f t="shared" si="34"/>
        <v>0</v>
      </c>
      <c r="J218" s="55" t="str">
        <f t="shared" si="35"/>
        <v/>
      </c>
      <c r="K218" s="55">
        <f t="shared" si="36"/>
        <v>0</v>
      </c>
      <c r="L218" s="55">
        <f t="shared" si="37"/>
        <v>0</v>
      </c>
      <c r="M218" s="67">
        <f>IF(A218="",0,(IF(ISNUMBER(FEB_26!G218),FEB_26!G218,0)+IF(ISNUMBER(MAR_26!G218),MAR_26!G218,0)+IF(ISNUMBER(APR_26!G218),APR_26!G218,0))/3)</f>
        <v>0</v>
      </c>
      <c r="N218" s="67">
        <f t="shared" si="38"/>
        <v>0</v>
      </c>
      <c r="O218" s="67">
        <f t="shared" si="39"/>
        <v>0</v>
      </c>
      <c r="P218" s="67">
        <f t="shared" si="40"/>
        <v>0</v>
      </c>
      <c r="Q218" s="68" t="str">
        <f t="shared" si="41"/>
        <v/>
      </c>
      <c r="R218" s="69" t="str">
        <f t="shared" si="42"/>
        <v>STOCKOUT</v>
      </c>
      <c r="S218" s="69" t="str">
        <f t="shared" si="43"/>
        <v>N/A</v>
      </c>
      <c r="T218" s="60"/>
    </row>
    <row r="219" spans="1:20" ht="16.5" customHeight="1" x14ac:dyDescent="0.35">
      <c r="A219" s="71" t="str">
        <f>IF(JAN_26!A219="","",JAN_26!A219)</f>
        <v>RINGER LACTATE 500CC</v>
      </c>
      <c r="B219" s="71" t="str">
        <f>IF(JAN_26!B219="","",JAN_26!B219)</f>
        <v>Item</v>
      </c>
      <c r="C219" s="53">
        <f>IF(JAN_26!C219="","",JAN_26!C219)</f>
        <v>1000</v>
      </c>
      <c r="D219" s="53">
        <f>IF(MAR_26!A219="","",MAR_26!F219)</f>
        <v>0</v>
      </c>
      <c r="E219" s="61"/>
      <c r="F219" s="53">
        <f t="shared" si="33"/>
        <v>0</v>
      </c>
      <c r="G219" s="61"/>
      <c r="H219" s="61"/>
      <c r="I219" s="53">
        <f t="shared" si="34"/>
        <v>0</v>
      </c>
      <c r="J219" s="53" t="str">
        <f t="shared" si="35"/>
        <v/>
      </c>
      <c r="K219" s="53">
        <f t="shared" si="36"/>
        <v>0</v>
      </c>
      <c r="L219" s="53">
        <f t="shared" si="37"/>
        <v>0</v>
      </c>
      <c r="M219" s="64">
        <f>IF(A219="",0,(IF(ISNUMBER(FEB_26!G219),FEB_26!G219,0)+IF(ISNUMBER(MAR_26!G219),MAR_26!G219,0)+IF(ISNUMBER(APR_26!G219),APR_26!G219,0))/3)</f>
        <v>0</v>
      </c>
      <c r="N219" s="64">
        <f t="shared" si="38"/>
        <v>0</v>
      </c>
      <c r="O219" s="64">
        <f t="shared" si="39"/>
        <v>0</v>
      </c>
      <c r="P219" s="64">
        <f t="shared" si="40"/>
        <v>0</v>
      </c>
      <c r="Q219" s="65" t="str">
        <f t="shared" si="41"/>
        <v/>
      </c>
      <c r="R219" s="66" t="str">
        <f t="shared" si="42"/>
        <v>STOCKOUT</v>
      </c>
      <c r="S219" s="66" t="str">
        <f t="shared" si="43"/>
        <v>N/A</v>
      </c>
      <c r="T219" s="60"/>
    </row>
    <row r="220" spans="1:20" ht="16.5" customHeight="1" x14ac:dyDescent="0.35">
      <c r="A220" s="72" t="str">
        <f>IF(JAN_26!A220="","",JAN_26!A220)</f>
        <v>Sabutamol Injection</v>
      </c>
      <c r="B220" s="72" t="str">
        <f>IF(JAN_26!B220="","",JAN_26!B220)</f>
        <v>amp</v>
      </c>
      <c r="C220" s="55">
        <f>IF(JAN_26!C220="","",JAN_26!C220)</f>
        <v>500</v>
      </c>
      <c r="D220" s="55">
        <f>IF(MAR_26!A220="","",MAR_26!F220)</f>
        <v>0</v>
      </c>
      <c r="E220" s="61"/>
      <c r="F220" s="55">
        <f t="shared" si="33"/>
        <v>0</v>
      </c>
      <c r="G220" s="61"/>
      <c r="H220" s="61"/>
      <c r="I220" s="55">
        <f t="shared" si="34"/>
        <v>0</v>
      </c>
      <c r="J220" s="55" t="str">
        <f t="shared" si="35"/>
        <v/>
      </c>
      <c r="K220" s="55">
        <f t="shared" si="36"/>
        <v>0</v>
      </c>
      <c r="L220" s="55">
        <f t="shared" si="37"/>
        <v>0</v>
      </c>
      <c r="M220" s="67">
        <f>IF(A220="",0,(IF(ISNUMBER(FEB_26!G220),FEB_26!G220,0)+IF(ISNUMBER(MAR_26!G220),MAR_26!G220,0)+IF(ISNUMBER(APR_26!G220),APR_26!G220,0))/3)</f>
        <v>0</v>
      </c>
      <c r="N220" s="67">
        <f t="shared" si="38"/>
        <v>0</v>
      </c>
      <c r="O220" s="67">
        <f t="shared" si="39"/>
        <v>0</v>
      </c>
      <c r="P220" s="67">
        <f t="shared" si="40"/>
        <v>0</v>
      </c>
      <c r="Q220" s="68" t="str">
        <f t="shared" si="41"/>
        <v/>
      </c>
      <c r="R220" s="69" t="str">
        <f t="shared" si="42"/>
        <v>STOCKOUT</v>
      </c>
      <c r="S220" s="69" t="str">
        <f t="shared" si="43"/>
        <v>N/A</v>
      </c>
      <c r="T220" s="60"/>
    </row>
    <row r="221" spans="1:20" ht="16.5" customHeight="1" x14ac:dyDescent="0.35">
      <c r="A221" s="71" t="str">
        <f>IF(JAN_26!A221="","",JAN_26!A221)</f>
        <v>salbutamol tab</v>
      </c>
      <c r="B221" s="71" t="str">
        <f>IF(JAN_26!B221="","",JAN_26!B221)</f>
        <v>tablet</v>
      </c>
      <c r="C221" s="53">
        <f>IF(JAN_26!C221="","",JAN_26!C221)</f>
        <v>50</v>
      </c>
      <c r="D221" s="53">
        <f>IF(MAR_26!A221="","",MAR_26!F221)</f>
        <v>0</v>
      </c>
      <c r="E221" s="61"/>
      <c r="F221" s="53">
        <f t="shared" si="33"/>
        <v>0</v>
      </c>
      <c r="G221" s="61"/>
      <c r="H221" s="61"/>
      <c r="I221" s="53">
        <f t="shared" si="34"/>
        <v>0</v>
      </c>
      <c r="J221" s="53" t="str">
        <f t="shared" si="35"/>
        <v/>
      </c>
      <c r="K221" s="53">
        <f t="shared" si="36"/>
        <v>0</v>
      </c>
      <c r="L221" s="53">
        <f t="shared" si="37"/>
        <v>0</v>
      </c>
      <c r="M221" s="64">
        <f>IF(A221="",0,(IF(ISNUMBER(FEB_26!G221),FEB_26!G221,0)+IF(ISNUMBER(MAR_26!G221),MAR_26!G221,0)+IF(ISNUMBER(APR_26!G221),APR_26!G221,0))/3)</f>
        <v>0</v>
      </c>
      <c r="N221" s="64">
        <f t="shared" si="38"/>
        <v>0</v>
      </c>
      <c r="O221" s="64">
        <f t="shared" si="39"/>
        <v>0</v>
      </c>
      <c r="P221" s="64">
        <f t="shared" si="40"/>
        <v>0</v>
      </c>
      <c r="Q221" s="65" t="str">
        <f t="shared" si="41"/>
        <v/>
      </c>
      <c r="R221" s="66" t="str">
        <f t="shared" si="42"/>
        <v>STOCKOUT</v>
      </c>
      <c r="S221" s="66" t="str">
        <f t="shared" si="43"/>
        <v>N/A</v>
      </c>
      <c r="T221" s="60"/>
    </row>
    <row r="222" spans="1:20" ht="16.5" customHeight="1" x14ac:dyDescent="0.35">
      <c r="A222" s="72" t="str">
        <f>IF(JAN_26!A222="","",JAN_26!A222)</f>
        <v>Spasfon Injetion</v>
      </c>
      <c r="B222" s="72" t="str">
        <f>IF(JAN_26!B222="","",JAN_26!B222)</f>
        <v>amp</v>
      </c>
      <c r="C222" s="55">
        <f>IF(JAN_26!C222="","",JAN_26!C222)</f>
        <v>500</v>
      </c>
      <c r="D222" s="55">
        <f>IF(MAR_26!A222="","",MAR_26!F222)</f>
        <v>0</v>
      </c>
      <c r="E222" s="61"/>
      <c r="F222" s="55">
        <f t="shared" si="33"/>
        <v>0</v>
      </c>
      <c r="G222" s="61"/>
      <c r="H222" s="61"/>
      <c r="I222" s="55">
        <f t="shared" si="34"/>
        <v>0</v>
      </c>
      <c r="J222" s="55" t="str">
        <f t="shared" si="35"/>
        <v/>
      </c>
      <c r="K222" s="55">
        <f t="shared" si="36"/>
        <v>0</v>
      </c>
      <c r="L222" s="55">
        <f t="shared" si="37"/>
        <v>0</v>
      </c>
      <c r="M222" s="67">
        <f>IF(A222="",0,(IF(ISNUMBER(FEB_26!G222),FEB_26!G222,0)+IF(ISNUMBER(MAR_26!G222),MAR_26!G222,0)+IF(ISNUMBER(APR_26!G222),APR_26!G222,0))/3)</f>
        <v>0</v>
      </c>
      <c r="N222" s="67">
        <f t="shared" si="38"/>
        <v>0</v>
      </c>
      <c r="O222" s="67">
        <f t="shared" si="39"/>
        <v>0</v>
      </c>
      <c r="P222" s="67">
        <f t="shared" si="40"/>
        <v>0</v>
      </c>
      <c r="Q222" s="68" t="str">
        <f t="shared" si="41"/>
        <v/>
      </c>
      <c r="R222" s="69" t="str">
        <f t="shared" si="42"/>
        <v>STOCKOUT</v>
      </c>
      <c r="S222" s="69" t="str">
        <f t="shared" si="43"/>
        <v>N/A</v>
      </c>
      <c r="T222" s="60"/>
    </row>
    <row r="223" spans="1:20" ht="16.5" customHeight="1" x14ac:dyDescent="0.35">
      <c r="A223" s="71" t="str">
        <f>IF(JAN_26!A223="","",JAN_26!A223)</f>
        <v>spasfon suppo</v>
      </c>
      <c r="B223" s="71" t="str">
        <f>IF(JAN_26!B223="","",JAN_26!B223)</f>
        <v>suppo</v>
      </c>
      <c r="C223" s="53">
        <f>IF(JAN_26!C223="","",JAN_26!C223)</f>
        <v>250</v>
      </c>
      <c r="D223" s="53">
        <f>IF(MAR_26!A223="","",MAR_26!F223)</f>
        <v>0</v>
      </c>
      <c r="E223" s="61"/>
      <c r="F223" s="53">
        <f t="shared" si="33"/>
        <v>0</v>
      </c>
      <c r="G223" s="61"/>
      <c r="H223" s="61"/>
      <c r="I223" s="53">
        <f t="shared" si="34"/>
        <v>0</v>
      </c>
      <c r="J223" s="53" t="str">
        <f t="shared" si="35"/>
        <v/>
      </c>
      <c r="K223" s="53">
        <f t="shared" si="36"/>
        <v>0</v>
      </c>
      <c r="L223" s="53">
        <f t="shared" si="37"/>
        <v>0</v>
      </c>
      <c r="M223" s="64">
        <f>IF(A223="",0,(IF(ISNUMBER(FEB_26!G223),FEB_26!G223,0)+IF(ISNUMBER(MAR_26!G223),MAR_26!G223,0)+IF(ISNUMBER(APR_26!G223),APR_26!G223,0))/3)</f>
        <v>0</v>
      </c>
      <c r="N223" s="64">
        <f t="shared" si="38"/>
        <v>0</v>
      </c>
      <c r="O223" s="64">
        <f t="shared" si="39"/>
        <v>0</v>
      </c>
      <c r="P223" s="64">
        <f t="shared" si="40"/>
        <v>0</v>
      </c>
      <c r="Q223" s="65" t="str">
        <f t="shared" si="41"/>
        <v/>
      </c>
      <c r="R223" s="66" t="str">
        <f t="shared" si="42"/>
        <v>STOCKOUT</v>
      </c>
      <c r="S223" s="66" t="str">
        <f t="shared" si="43"/>
        <v>N/A</v>
      </c>
      <c r="T223" s="60"/>
    </row>
    <row r="224" spans="1:20" ht="16.5" customHeight="1" x14ac:dyDescent="0.35">
      <c r="A224" s="72" t="str">
        <f>IF(JAN_26!A224="","",JAN_26!A224)</f>
        <v>Spasfon tab</v>
      </c>
      <c r="B224" s="72" t="str">
        <f>IF(JAN_26!B224="","",JAN_26!B224)</f>
        <v>tab</v>
      </c>
      <c r="C224" s="55">
        <f>IF(JAN_26!C224="","",JAN_26!C224)</f>
        <v>90</v>
      </c>
      <c r="D224" s="55">
        <f>IF(MAR_26!A224="","",MAR_26!F224)</f>
        <v>0</v>
      </c>
      <c r="E224" s="61"/>
      <c r="F224" s="55">
        <f t="shared" si="33"/>
        <v>0</v>
      </c>
      <c r="G224" s="61"/>
      <c r="H224" s="61"/>
      <c r="I224" s="55">
        <f t="shared" si="34"/>
        <v>0</v>
      </c>
      <c r="J224" s="55" t="str">
        <f t="shared" si="35"/>
        <v/>
      </c>
      <c r="K224" s="55">
        <f t="shared" si="36"/>
        <v>0</v>
      </c>
      <c r="L224" s="55">
        <f t="shared" si="37"/>
        <v>0</v>
      </c>
      <c r="M224" s="67">
        <f>IF(A224="",0,(IF(ISNUMBER(FEB_26!G224),FEB_26!G224,0)+IF(ISNUMBER(MAR_26!G224),MAR_26!G224,0)+IF(ISNUMBER(APR_26!G224),APR_26!G224,0))/3)</f>
        <v>0</v>
      </c>
      <c r="N224" s="67">
        <f t="shared" si="38"/>
        <v>0</v>
      </c>
      <c r="O224" s="67">
        <f t="shared" si="39"/>
        <v>0</v>
      </c>
      <c r="P224" s="67">
        <f t="shared" si="40"/>
        <v>0</v>
      </c>
      <c r="Q224" s="68" t="str">
        <f t="shared" si="41"/>
        <v/>
      </c>
      <c r="R224" s="69" t="str">
        <f t="shared" si="42"/>
        <v>STOCKOUT</v>
      </c>
      <c r="S224" s="69" t="str">
        <f t="shared" si="43"/>
        <v>N/A</v>
      </c>
      <c r="T224" s="60"/>
    </row>
    <row r="225" spans="1:20" ht="16.5" customHeight="1" x14ac:dyDescent="0.35">
      <c r="A225" s="71" t="str">
        <f>IF(JAN_26!A225="","",JAN_26!A225)</f>
        <v>sterile gloves</v>
      </c>
      <c r="B225" s="71" t="str">
        <f>IF(JAN_26!B225="","",JAN_26!B225)</f>
        <v>item</v>
      </c>
      <c r="C225" s="53">
        <f>IF(JAN_26!C225="","",JAN_26!C225)</f>
        <v>300</v>
      </c>
      <c r="D225" s="53">
        <f>IF(MAR_26!A225="","",MAR_26!F225)</f>
        <v>0</v>
      </c>
      <c r="E225" s="61"/>
      <c r="F225" s="53">
        <f t="shared" si="33"/>
        <v>0</v>
      </c>
      <c r="G225" s="61"/>
      <c r="H225" s="61"/>
      <c r="I225" s="53">
        <f t="shared" si="34"/>
        <v>0</v>
      </c>
      <c r="J225" s="53" t="str">
        <f t="shared" si="35"/>
        <v/>
      </c>
      <c r="K225" s="53">
        <f t="shared" si="36"/>
        <v>0</v>
      </c>
      <c r="L225" s="53">
        <f t="shared" si="37"/>
        <v>0</v>
      </c>
      <c r="M225" s="64">
        <f>IF(A225="",0,(IF(ISNUMBER(FEB_26!G225),FEB_26!G225,0)+IF(ISNUMBER(MAR_26!G225),MAR_26!G225,0)+IF(ISNUMBER(APR_26!G225),APR_26!G225,0))/3)</f>
        <v>0</v>
      </c>
      <c r="N225" s="64">
        <f t="shared" si="38"/>
        <v>0</v>
      </c>
      <c r="O225" s="64">
        <f t="shared" si="39"/>
        <v>0</v>
      </c>
      <c r="P225" s="64">
        <f t="shared" si="40"/>
        <v>0</v>
      </c>
      <c r="Q225" s="65" t="str">
        <f t="shared" si="41"/>
        <v/>
      </c>
      <c r="R225" s="66" t="str">
        <f t="shared" si="42"/>
        <v>STOCKOUT</v>
      </c>
      <c r="S225" s="66" t="str">
        <f t="shared" si="43"/>
        <v>N/A</v>
      </c>
      <c r="T225" s="60"/>
    </row>
    <row r="226" spans="1:20" ht="16.5" customHeight="1" x14ac:dyDescent="0.35">
      <c r="A226" s="72" t="str">
        <f>IF(JAN_26!A226="","",JAN_26!A226)</f>
        <v>sterile water</v>
      </c>
      <c r="B226" s="72" t="str">
        <f>IF(JAN_26!B226="","",JAN_26!B226)</f>
        <v>amp</v>
      </c>
      <c r="C226" s="55">
        <f>IF(JAN_26!C226="","",JAN_26!C226)</f>
        <v>100</v>
      </c>
      <c r="D226" s="55">
        <f>IF(MAR_26!A226="","",MAR_26!F226)</f>
        <v>111</v>
      </c>
      <c r="E226" s="61"/>
      <c r="F226" s="55">
        <f t="shared" si="33"/>
        <v>111</v>
      </c>
      <c r="G226" s="61"/>
      <c r="H226" s="61"/>
      <c r="I226" s="55">
        <f t="shared" si="34"/>
        <v>0</v>
      </c>
      <c r="J226" s="55" t="str">
        <f t="shared" si="35"/>
        <v/>
      </c>
      <c r="K226" s="55">
        <f t="shared" si="36"/>
        <v>0</v>
      </c>
      <c r="L226" s="55">
        <f t="shared" si="37"/>
        <v>11100</v>
      </c>
      <c r="M226" s="67">
        <f>IF(A226="",0,(IF(ISNUMBER(FEB_26!G226),FEB_26!G226,0)+IF(ISNUMBER(MAR_26!G226),MAR_26!G226,0)+IF(ISNUMBER(APR_26!G226),APR_26!G226,0))/3)</f>
        <v>0</v>
      </c>
      <c r="N226" s="67">
        <f t="shared" si="38"/>
        <v>0</v>
      </c>
      <c r="O226" s="67">
        <f t="shared" si="39"/>
        <v>0</v>
      </c>
      <c r="P226" s="67">
        <f t="shared" si="40"/>
        <v>0</v>
      </c>
      <c r="Q226" s="68" t="str">
        <f t="shared" si="41"/>
        <v/>
      </c>
      <c r="R226" s="69" t="str">
        <f t="shared" si="42"/>
        <v>OVERSTOCK</v>
      </c>
      <c r="S226" s="69" t="str">
        <f t="shared" si="43"/>
        <v>N/A</v>
      </c>
      <c r="T226" s="60"/>
    </row>
    <row r="227" spans="1:20" ht="16.5" customHeight="1" x14ac:dyDescent="0.35">
      <c r="A227" s="71" t="str">
        <f>IF(JAN_26!A227="","",JAN_26!A227)</f>
        <v>sucture material (Nylon)</v>
      </c>
      <c r="B227" s="71" t="str">
        <f>IF(JAN_26!B227="","",JAN_26!B227)</f>
        <v>item</v>
      </c>
      <c r="C227" s="53">
        <f>IF(JAN_26!C227="","",JAN_26!C227)</f>
        <v>1000</v>
      </c>
      <c r="D227" s="53">
        <f>IF(MAR_26!A227="","",MAR_26!F227)</f>
        <v>24</v>
      </c>
      <c r="E227" s="61"/>
      <c r="F227" s="53">
        <f t="shared" si="33"/>
        <v>24</v>
      </c>
      <c r="G227" s="61"/>
      <c r="H227" s="61"/>
      <c r="I227" s="53">
        <f t="shared" si="34"/>
        <v>0</v>
      </c>
      <c r="J227" s="53" t="str">
        <f t="shared" si="35"/>
        <v/>
      </c>
      <c r="K227" s="53">
        <f t="shared" si="36"/>
        <v>0</v>
      </c>
      <c r="L227" s="53">
        <f t="shared" si="37"/>
        <v>24000</v>
      </c>
      <c r="M227" s="64">
        <f>IF(A227="",0,(IF(ISNUMBER(FEB_26!G227),FEB_26!G227,0)+IF(ISNUMBER(MAR_26!G227),MAR_26!G227,0)+IF(ISNUMBER(APR_26!G227),APR_26!G227,0))/3)</f>
        <v>0</v>
      </c>
      <c r="N227" s="64">
        <f t="shared" si="38"/>
        <v>0</v>
      </c>
      <c r="O227" s="64">
        <f t="shared" si="39"/>
        <v>0</v>
      </c>
      <c r="P227" s="64">
        <f t="shared" si="40"/>
        <v>0</v>
      </c>
      <c r="Q227" s="65" t="str">
        <f t="shared" si="41"/>
        <v/>
      </c>
      <c r="R227" s="66" t="str">
        <f t="shared" si="42"/>
        <v>OVERSTOCK</v>
      </c>
      <c r="S227" s="66" t="str">
        <f t="shared" si="43"/>
        <v>N/A</v>
      </c>
      <c r="T227" s="60"/>
    </row>
    <row r="228" spans="1:20" ht="16.5" customHeight="1" x14ac:dyDescent="0.35">
      <c r="A228" s="72" t="str">
        <f>IF(JAN_26!A228="","",JAN_26!A228)</f>
        <v>sucture material (vicryl 2.0)</v>
      </c>
      <c r="B228" s="72" t="str">
        <f>IF(JAN_26!B228="","",JAN_26!B228)</f>
        <v>item</v>
      </c>
      <c r="C228" s="55">
        <f>IF(JAN_26!C228="","",JAN_26!C228)</f>
        <v>2000</v>
      </c>
      <c r="D228" s="55">
        <f>IF(MAR_26!A228="","",MAR_26!F228)</f>
        <v>0</v>
      </c>
      <c r="E228" s="61"/>
      <c r="F228" s="55">
        <f t="shared" si="33"/>
        <v>0</v>
      </c>
      <c r="G228" s="61"/>
      <c r="H228" s="61"/>
      <c r="I228" s="55">
        <f t="shared" si="34"/>
        <v>0</v>
      </c>
      <c r="J228" s="55" t="str">
        <f t="shared" si="35"/>
        <v/>
      </c>
      <c r="K228" s="55">
        <f t="shared" si="36"/>
        <v>0</v>
      </c>
      <c r="L228" s="55">
        <f t="shared" si="37"/>
        <v>0</v>
      </c>
      <c r="M228" s="67">
        <f>IF(A228="",0,(IF(ISNUMBER(FEB_26!G228),FEB_26!G228,0)+IF(ISNUMBER(MAR_26!G228),MAR_26!G228,0)+IF(ISNUMBER(APR_26!G228),APR_26!G228,0))/3)</f>
        <v>0</v>
      </c>
      <c r="N228" s="67">
        <f t="shared" si="38"/>
        <v>0</v>
      </c>
      <c r="O228" s="67">
        <f t="shared" si="39"/>
        <v>0</v>
      </c>
      <c r="P228" s="67">
        <f t="shared" si="40"/>
        <v>0</v>
      </c>
      <c r="Q228" s="68" t="str">
        <f t="shared" si="41"/>
        <v/>
      </c>
      <c r="R228" s="69" t="str">
        <f t="shared" si="42"/>
        <v>STOCKOUT</v>
      </c>
      <c r="S228" s="69" t="str">
        <f t="shared" si="43"/>
        <v>N/A</v>
      </c>
      <c r="T228" s="60"/>
    </row>
    <row r="229" spans="1:20" ht="16.5" customHeight="1" x14ac:dyDescent="0.35">
      <c r="A229" s="71" t="str">
        <f>IF(JAN_26!A229="","",JAN_26!A229)</f>
        <v>surgical blade</v>
      </c>
      <c r="B229" s="71" t="str">
        <f>IF(JAN_26!B229="","",JAN_26!B229)</f>
        <v>item</v>
      </c>
      <c r="C229" s="53">
        <f>IF(JAN_26!C229="","",JAN_26!C229)</f>
        <v>50</v>
      </c>
      <c r="D229" s="53">
        <f>IF(MAR_26!A229="","",MAR_26!F229)</f>
        <v>88</v>
      </c>
      <c r="E229" s="61"/>
      <c r="F229" s="53">
        <f t="shared" si="33"/>
        <v>88</v>
      </c>
      <c r="G229" s="61"/>
      <c r="H229" s="61"/>
      <c r="I229" s="53">
        <f t="shared" si="34"/>
        <v>0</v>
      </c>
      <c r="J229" s="53" t="str">
        <f t="shared" si="35"/>
        <v/>
      </c>
      <c r="K229" s="53">
        <f t="shared" si="36"/>
        <v>0</v>
      </c>
      <c r="L229" s="53">
        <f t="shared" si="37"/>
        <v>4400</v>
      </c>
      <c r="M229" s="64">
        <f>IF(A229="",0,(IF(ISNUMBER(FEB_26!G229),FEB_26!G229,0)+IF(ISNUMBER(MAR_26!G229),MAR_26!G229,0)+IF(ISNUMBER(APR_26!G229),APR_26!G229,0))/3)</f>
        <v>0</v>
      </c>
      <c r="N229" s="64">
        <f t="shared" si="38"/>
        <v>0</v>
      </c>
      <c r="O229" s="64">
        <f t="shared" si="39"/>
        <v>0</v>
      </c>
      <c r="P229" s="64">
        <f t="shared" si="40"/>
        <v>0</v>
      </c>
      <c r="Q229" s="65" t="str">
        <f t="shared" si="41"/>
        <v/>
      </c>
      <c r="R229" s="66" t="str">
        <f t="shared" si="42"/>
        <v>OVERSTOCK</v>
      </c>
      <c r="S229" s="66" t="str">
        <f t="shared" si="43"/>
        <v>N/A</v>
      </c>
      <c r="T229" s="60"/>
    </row>
    <row r="230" spans="1:20" ht="16.5" customHeight="1" x14ac:dyDescent="0.35">
      <c r="A230" s="72" t="str">
        <f>IF(JAN_26!A230="","",JAN_26!A230)</f>
        <v>syringe</v>
      </c>
      <c r="B230" s="72" t="str">
        <f>IF(JAN_26!B230="","",JAN_26!B230)</f>
        <v>item</v>
      </c>
      <c r="C230" s="55">
        <f>IF(JAN_26!C230="","",JAN_26!C230)</f>
        <v>100</v>
      </c>
      <c r="D230" s="55">
        <f>IF(MAR_26!A230="","",MAR_26!F230)</f>
        <v>18</v>
      </c>
      <c r="E230" s="61"/>
      <c r="F230" s="55">
        <f t="shared" si="33"/>
        <v>18</v>
      </c>
      <c r="G230" s="61"/>
      <c r="H230" s="61"/>
      <c r="I230" s="55">
        <f t="shared" si="34"/>
        <v>0</v>
      </c>
      <c r="J230" s="55" t="str">
        <f t="shared" si="35"/>
        <v/>
      </c>
      <c r="K230" s="55">
        <f t="shared" si="36"/>
        <v>0</v>
      </c>
      <c r="L230" s="55">
        <f t="shared" si="37"/>
        <v>1800</v>
      </c>
      <c r="M230" s="67">
        <f>IF(A230="",0,(IF(ISNUMBER(FEB_26!G230),FEB_26!G230,0)+IF(ISNUMBER(MAR_26!G230),MAR_26!G230,0)+IF(ISNUMBER(APR_26!G230),APR_26!G230,0))/3)</f>
        <v>0</v>
      </c>
      <c r="N230" s="67">
        <f t="shared" si="38"/>
        <v>0</v>
      </c>
      <c r="O230" s="67">
        <f t="shared" si="39"/>
        <v>0</v>
      </c>
      <c r="P230" s="67">
        <f t="shared" si="40"/>
        <v>0</v>
      </c>
      <c r="Q230" s="68" t="str">
        <f t="shared" si="41"/>
        <v/>
      </c>
      <c r="R230" s="69" t="str">
        <f t="shared" si="42"/>
        <v>OVERSTOCK</v>
      </c>
      <c r="S230" s="69" t="str">
        <f t="shared" si="43"/>
        <v>N/A</v>
      </c>
      <c r="T230" s="60"/>
    </row>
    <row r="231" spans="1:20" ht="16.5" customHeight="1" x14ac:dyDescent="0.35">
      <c r="A231" s="71" t="str">
        <f>IF(JAN_26!A231="","",JAN_26!A231)</f>
        <v>Thiopental sodium 1g inj</v>
      </c>
      <c r="B231" s="71" t="str">
        <f>IF(JAN_26!B231="","",JAN_26!B231)</f>
        <v>inj</v>
      </c>
      <c r="C231" s="53" t="str">
        <f>IF(JAN_26!C231="","",JAN_26!C231)</f>
        <v/>
      </c>
      <c r="D231" s="53">
        <f>IF(MAR_26!A231="","",MAR_26!F231)</f>
        <v>20</v>
      </c>
      <c r="E231" s="61"/>
      <c r="F231" s="53">
        <f t="shared" si="33"/>
        <v>20</v>
      </c>
      <c r="G231" s="61"/>
      <c r="H231" s="61"/>
      <c r="I231" s="53">
        <f t="shared" si="34"/>
        <v>0</v>
      </c>
      <c r="J231" s="53" t="str">
        <f t="shared" si="35"/>
        <v/>
      </c>
      <c r="K231" s="53">
        <f t="shared" si="36"/>
        <v>0</v>
      </c>
      <c r="L231" s="53">
        <f t="shared" si="37"/>
        <v>0</v>
      </c>
      <c r="M231" s="64">
        <f>IF(A231="",0,(IF(ISNUMBER(FEB_26!G231),FEB_26!G231,0)+IF(ISNUMBER(MAR_26!G231),MAR_26!G231,0)+IF(ISNUMBER(APR_26!G231),APR_26!G231,0))/3)</f>
        <v>0</v>
      </c>
      <c r="N231" s="64">
        <f t="shared" si="38"/>
        <v>0</v>
      </c>
      <c r="O231" s="64">
        <f t="shared" si="39"/>
        <v>0</v>
      </c>
      <c r="P231" s="64">
        <f t="shared" si="40"/>
        <v>0</v>
      </c>
      <c r="Q231" s="65" t="str">
        <f t="shared" si="41"/>
        <v/>
      </c>
      <c r="R231" s="66" t="str">
        <f t="shared" si="42"/>
        <v>OVERSTOCK</v>
      </c>
      <c r="S231" s="66" t="str">
        <f t="shared" si="43"/>
        <v>N/A</v>
      </c>
      <c r="T231" s="60"/>
    </row>
    <row r="232" spans="1:20" ht="16.5" customHeight="1" x14ac:dyDescent="0.35">
      <c r="A232" s="72" t="str">
        <f>IF(JAN_26!A232="","",JAN_26!A232)</f>
        <v>Tramadol Inject</v>
      </c>
      <c r="B232" s="72" t="str">
        <f>IF(JAN_26!B232="","",JAN_26!B232)</f>
        <v>amp</v>
      </c>
      <c r="C232" s="55">
        <f>IF(JAN_26!C232="","",JAN_26!C232)</f>
        <v>500</v>
      </c>
      <c r="D232" s="55">
        <f>IF(MAR_26!A232="","",MAR_26!F232)</f>
        <v>0</v>
      </c>
      <c r="E232" s="61"/>
      <c r="F232" s="55">
        <f t="shared" si="33"/>
        <v>0</v>
      </c>
      <c r="G232" s="61"/>
      <c r="H232" s="61"/>
      <c r="I232" s="55">
        <f t="shared" si="34"/>
        <v>0</v>
      </c>
      <c r="J232" s="55" t="str">
        <f t="shared" si="35"/>
        <v/>
      </c>
      <c r="K232" s="55">
        <f t="shared" si="36"/>
        <v>0</v>
      </c>
      <c r="L232" s="55">
        <f t="shared" si="37"/>
        <v>0</v>
      </c>
      <c r="M232" s="67">
        <f>IF(A232="",0,(IF(ISNUMBER(FEB_26!G232),FEB_26!G232,0)+IF(ISNUMBER(MAR_26!G232),MAR_26!G232,0)+IF(ISNUMBER(APR_26!G232),APR_26!G232,0))/3)</f>
        <v>0</v>
      </c>
      <c r="N232" s="67">
        <f t="shared" si="38"/>
        <v>0</v>
      </c>
      <c r="O232" s="67">
        <f t="shared" si="39"/>
        <v>0</v>
      </c>
      <c r="P232" s="67">
        <f t="shared" si="40"/>
        <v>0</v>
      </c>
      <c r="Q232" s="68" t="str">
        <f t="shared" si="41"/>
        <v/>
      </c>
      <c r="R232" s="69" t="str">
        <f t="shared" si="42"/>
        <v>STOCKOUT</v>
      </c>
      <c r="S232" s="69" t="str">
        <f t="shared" si="43"/>
        <v>N/A</v>
      </c>
      <c r="T232" s="60"/>
    </row>
    <row r="233" spans="1:20" ht="16.5" customHeight="1" x14ac:dyDescent="0.35">
      <c r="A233" s="71" t="str">
        <f>IF(JAN_26!A233="","",JAN_26!A233)</f>
        <v>Tretracycline eye oitment</v>
      </c>
      <c r="B233" s="71" t="str">
        <f>IF(JAN_26!B233="","",JAN_26!B233)</f>
        <v>tab</v>
      </c>
      <c r="C233" s="53">
        <f>IF(JAN_26!C233="","",JAN_26!C233)</f>
        <v>500</v>
      </c>
      <c r="D233" s="53">
        <f>IF(MAR_26!A233="","",MAR_26!F233)</f>
        <v>0</v>
      </c>
      <c r="E233" s="61"/>
      <c r="F233" s="53">
        <f t="shared" si="33"/>
        <v>0</v>
      </c>
      <c r="G233" s="61"/>
      <c r="H233" s="61"/>
      <c r="I233" s="53">
        <f t="shared" si="34"/>
        <v>0</v>
      </c>
      <c r="J233" s="53" t="str">
        <f t="shared" si="35"/>
        <v/>
      </c>
      <c r="K233" s="53">
        <f t="shared" si="36"/>
        <v>0</v>
      </c>
      <c r="L233" s="53">
        <f t="shared" si="37"/>
        <v>0</v>
      </c>
      <c r="M233" s="64">
        <f>IF(A233="",0,(IF(ISNUMBER(FEB_26!G233),FEB_26!G233,0)+IF(ISNUMBER(MAR_26!G233),MAR_26!G233,0)+IF(ISNUMBER(APR_26!G233),APR_26!G233,0))/3)</f>
        <v>0</v>
      </c>
      <c r="N233" s="64">
        <f t="shared" si="38"/>
        <v>0</v>
      </c>
      <c r="O233" s="64">
        <f t="shared" si="39"/>
        <v>0</v>
      </c>
      <c r="P233" s="64">
        <f t="shared" si="40"/>
        <v>0</v>
      </c>
      <c r="Q233" s="65" t="str">
        <f t="shared" si="41"/>
        <v/>
      </c>
      <c r="R233" s="66" t="str">
        <f t="shared" si="42"/>
        <v>STOCKOUT</v>
      </c>
      <c r="S233" s="66" t="str">
        <f t="shared" si="43"/>
        <v>N/A</v>
      </c>
      <c r="T233" s="60"/>
    </row>
    <row r="234" spans="1:20" ht="16.5" customHeight="1" x14ac:dyDescent="0.35">
      <c r="A234" s="72" t="str">
        <f>IF(JAN_26!A234="","",JAN_26!A234)</f>
        <v>Triam-denk inj</v>
      </c>
      <c r="B234" s="72" t="str">
        <f>IF(JAN_26!B234="","",JAN_26!B234)</f>
        <v>amp</v>
      </c>
      <c r="C234" s="55">
        <f>IF(JAN_26!C234="","",JAN_26!C234)</f>
        <v>2000</v>
      </c>
      <c r="D234" s="55">
        <f>IF(MAR_26!A234="","",MAR_26!F234)</f>
        <v>0</v>
      </c>
      <c r="E234" s="61"/>
      <c r="F234" s="55">
        <f t="shared" si="33"/>
        <v>0</v>
      </c>
      <c r="G234" s="61"/>
      <c r="H234" s="61"/>
      <c r="I234" s="55">
        <f t="shared" si="34"/>
        <v>0</v>
      </c>
      <c r="J234" s="55" t="str">
        <f t="shared" si="35"/>
        <v/>
      </c>
      <c r="K234" s="55">
        <f t="shared" si="36"/>
        <v>0</v>
      </c>
      <c r="L234" s="55">
        <f t="shared" si="37"/>
        <v>0</v>
      </c>
      <c r="M234" s="67">
        <f>IF(A234="",0,(IF(ISNUMBER(FEB_26!G234),FEB_26!G234,0)+IF(ISNUMBER(MAR_26!G234),MAR_26!G234,0)+IF(ISNUMBER(APR_26!G234),APR_26!G234,0))/3)</f>
        <v>0</v>
      </c>
      <c r="N234" s="67">
        <f t="shared" si="38"/>
        <v>0</v>
      </c>
      <c r="O234" s="67">
        <f t="shared" si="39"/>
        <v>0</v>
      </c>
      <c r="P234" s="67">
        <f t="shared" si="40"/>
        <v>0</v>
      </c>
      <c r="Q234" s="68" t="str">
        <f t="shared" si="41"/>
        <v/>
      </c>
      <c r="R234" s="69" t="str">
        <f t="shared" si="42"/>
        <v>STOCKOUT</v>
      </c>
      <c r="S234" s="69" t="str">
        <f t="shared" si="43"/>
        <v>N/A</v>
      </c>
      <c r="T234" s="60"/>
    </row>
    <row r="235" spans="1:20" ht="16.5" customHeight="1" x14ac:dyDescent="0.35">
      <c r="A235" s="71" t="str">
        <f>IF(JAN_26!A235="","",JAN_26!A235)</f>
        <v>tribact</v>
      </c>
      <c r="B235" s="71" t="str">
        <f>IF(JAN_26!B235="","",JAN_26!B235)</f>
        <v>tab</v>
      </c>
      <c r="C235" s="53">
        <f>IF(JAN_26!C235="","",JAN_26!C235)</f>
        <v>1500</v>
      </c>
      <c r="D235" s="53">
        <f>IF(MAR_26!A235="","",MAR_26!F235)</f>
        <v>0</v>
      </c>
      <c r="E235" s="61"/>
      <c r="F235" s="53">
        <f t="shared" si="33"/>
        <v>0</v>
      </c>
      <c r="G235" s="61"/>
      <c r="H235" s="61"/>
      <c r="I235" s="53">
        <f t="shared" si="34"/>
        <v>0</v>
      </c>
      <c r="J235" s="53" t="str">
        <f t="shared" si="35"/>
        <v/>
      </c>
      <c r="K235" s="53">
        <f t="shared" si="36"/>
        <v>0</v>
      </c>
      <c r="L235" s="53">
        <f t="shared" si="37"/>
        <v>0</v>
      </c>
      <c r="M235" s="64">
        <f>IF(A235="",0,(IF(ISNUMBER(FEB_26!G235),FEB_26!G235,0)+IF(ISNUMBER(MAR_26!G235),MAR_26!G235,0)+IF(ISNUMBER(APR_26!G235),APR_26!G235,0))/3)</f>
        <v>0</v>
      </c>
      <c r="N235" s="64">
        <f t="shared" si="38"/>
        <v>0</v>
      </c>
      <c r="O235" s="64">
        <f t="shared" si="39"/>
        <v>0</v>
      </c>
      <c r="P235" s="64">
        <f t="shared" si="40"/>
        <v>0</v>
      </c>
      <c r="Q235" s="65" t="str">
        <f t="shared" si="41"/>
        <v/>
      </c>
      <c r="R235" s="66" t="str">
        <f t="shared" si="42"/>
        <v>STOCKOUT</v>
      </c>
      <c r="S235" s="66" t="str">
        <f t="shared" si="43"/>
        <v>N/A</v>
      </c>
      <c r="T235" s="60"/>
    </row>
    <row r="236" spans="1:20" ht="16.5" customHeight="1" x14ac:dyDescent="0.35">
      <c r="A236" s="72" t="str">
        <f>IF(JAN_26!A236="","",JAN_26!A236)</f>
        <v>Trimadol capsules (50mg)</v>
      </c>
      <c r="B236" s="72" t="str">
        <f>IF(JAN_26!B236="","",JAN_26!B236)</f>
        <v>tab</v>
      </c>
      <c r="C236" s="55">
        <f>IF(JAN_26!C236="","",JAN_26!C236)</f>
        <v>50</v>
      </c>
      <c r="D236" s="55">
        <f>IF(MAR_26!A236="","",MAR_26!F236)</f>
        <v>0</v>
      </c>
      <c r="E236" s="61"/>
      <c r="F236" s="55">
        <f t="shared" si="33"/>
        <v>0</v>
      </c>
      <c r="G236" s="61"/>
      <c r="H236" s="61"/>
      <c r="I236" s="55">
        <f t="shared" si="34"/>
        <v>0</v>
      </c>
      <c r="J236" s="55" t="str">
        <f t="shared" si="35"/>
        <v/>
      </c>
      <c r="K236" s="55">
        <f t="shared" si="36"/>
        <v>0</v>
      </c>
      <c r="L236" s="55">
        <f t="shared" si="37"/>
        <v>0</v>
      </c>
      <c r="M236" s="67">
        <f>IF(A236="",0,(IF(ISNUMBER(FEB_26!G236),FEB_26!G236,0)+IF(ISNUMBER(MAR_26!G236),MAR_26!G236,0)+IF(ISNUMBER(APR_26!G236),APR_26!G236,0))/3)</f>
        <v>0</v>
      </c>
      <c r="N236" s="67">
        <f t="shared" si="38"/>
        <v>0</v>
      </c>
      <c r="O236" s="67">
        <f t="shared" si="39"/>
        <v>0</v>
      </c>
      <c r="P236" s="67">
        <f t="shared" si="40"/>
        <v>0</v>
      </c>
      <c r="Q236" s="68" t="str">
        <f t="shared" si="41"/>
        <v/>
      </c>
      <c r="R236" s="69" t="str">
        <f t="shared" si="42"/>
        <v>STOCKOUT</v>
      </c>
      <c r="S236" s="69" t="str">
        <f t="shared" si="43"/>
        <v>N/A</v>
      </c>
      <c r="T236" s="60"/>
    </row>
    <row r="237" spans="1:20" ht="16.5" customHeight="1" x14ac:dyDescent="0.35">
      <c r="A237" s="71" t="str">
        <f>IF(JAN_26!A237="","",JAN_26!A237)</f>
        <v>Unversterol sp</v>
      </c>
      <c r="B237" s="71" t="str">
        <f>IF(JAN_26!B237="","",JAN_26!B237)</f>
        <v>bottle</v>
      </c>
      <c r="C237" s="53">
        <f>IF(JAN_26!C237="","",JAN_26!C237)</f>
        <v>1800</v>
      </c>
      <c r="D237" s="53">
        <f>IF(MAR_26!A237="","",MAR_26!F237)</f>
        <v>0</v>
      </c>
      <c r="E237" s="61"/>
      <c r="F237" s="53">
        <f t="shared" si="33"/>
        <v>0</v>
      </c>
      <c r="G237" s="61"/>
      <c r="H237" s="61"/>
      <c r="I237" s="53">
        <f t="shared" si="34"/>
        <v>0</v>
      </c>
      <c r="J237" s="53" t="str">
        <f t="shared" si="35"/>
        <v/>
      </c>
      <c r="K237" s="53">
        <f t="shared" si="36"/>
        <v>0</v>
      </c>
      <c r="L237" s="53">
        <f t="shared" si="37"/>
        <v>0</v>
      </c>
      <c r="M237" s="64">
        <f>IF(A237="",0,(IF(ISNUMBER(FEB_26!G237),FEB_26!G237,0)+IF(ISNUMBER(MAR_26!G237),MAR_26!G237,0)+IF(ISNUMBER(APR_26!G237),APR_26!G237,0))/3)</f>
        <v>0</v>
      </c>
      <c r="N237" s="64">
        <f t="shared" si="38"/>
        <v>0</v>
      </c>
      <c r="O237" s="64">
        <f t="shared" si="39"/>
        <v>0</v>
      </c>
      <c r="P237" s="64">
        <f t="shared" si="40"/>
        <v>0</v>
      </c>
      <c r="Q237" s="65" t="str">
        <f t="shared" si="41"/>
        <v/>
      </c>
      <c r="R237" s="66" t="str">
        <f t="shared" si="42"/>
        <v>STOCKOUT</v>
      </c>
      <c r="S237" s="66" t="str">
        <f t="shared" si="43"/>
        <v>N/A</v>
      </c>
      <c r="T237" s="60"/>
    </row>
    <row r="238" spans="1:20" ht="16.5" customHeight="1" x14ac:dyDescent="0.35">
      <c r="A238" s="72" t="str">
        <f>IF(JAN_26!A238="","",JAN_26!A238)</f>
        <v>urinary catheter</v>
      </c>
      <c r="B238" s="72" t="str">
        <f>IF(JAN_26!B238="","",JAN_26!B238)</f>
        <v/>
      </c>
      <c r="C238" s="55">
        <f>IF(JAN_26!C238="","",JAN_26!C238)</f>
        <v>1000</v>
      </c>
      <c r="D238" s="55">
        <f>IF(MAR_26!A238="","",MAR_26!F238)</f>
        <v>0</v>
      </c>
      <c r="E238" s="61"/>
      <c r="F238" s="55">
        <f t="shared" si="33"/>
        <v>0</v>
      </c>
      <c r="G238" s="61"/>
      <c r="H238" s="61"/>
      <c r="I238" s="55">
        <f t="shared" si="34"/>
        <v>0</v>
      </c>
      <c r="J238" s="55" t="str">
        <f t="shared" si="35"/>
        <v/>
      </c>
      <c r="K238" s="55">
        <f t="shared" si="36"/>
        <v>0</v>
      </c>
      <c r="L238" s="55">
        <f t="shared" si="37"/>
        <v>0</v>
      </c>
      <c r="M238" s="67">
        <f>IF(A238="",0,(IF(ISNUMBER(FEB_26!G238),FEB_26!G238,0)+IF(ISNUMBER(MAR_26!G238),MAR_26!G238,0)+IF(ISNUMBER(APR_26!G238),APR_26!G238,0))/3)</f>
        <v>0</v>
      </c>
      <c r="N238" s="67">
        <f t="shared" si="38"/>
        <v>0</v>
      </c>
      <c r="O238" s="67">
        <f t="shared" si="39"/>
        <v>0</v>
      </c>
      <c r="P238" s="67">
        <f t="shared" si="40"/>
        <v>0</v>
      </c>
      <c r="Q238" s="68" t="str">
        <f t="shared" si="41"/>
        <v/>
      </c>
      <c r="R238" s="69" t="str">
        <f t="shared" si="42"/>
        <v>STOCKOUT</v>
      </c>
      <c r="S238" s="69" t="str">
        <f t="shared" si="43"/>
        <v>N/A</v>
      </c>
      <c r="T238" s="60"/>
    </row>
    <row r="239" spans="1:20" ht="16.5" customHeight="1" x14ac:dyDescent="0.35">
      <c r="A239" s="71" t="str">
        <f>IF(JAN_26!A239="","",JAN_26!A239)</f>
        <v>Urine bag</v>
      </c>
      <c r="B239" s="71" t="str">
        <f>IF(JAN_26!B239="","",JAN_26!B239)</f>
        <v>item</v>
      </c>
      <c r="C239" s="53">
        <f>IF(JAN_26!C239="","",JAN_26!C239)</f>
        <v>1500</v>
      </c>
      <c r="D239" s="53">
        <f>IF(MAR_26!A239="","",MAR_26!F239)</f>
        <v>49</v>
      </c>
      <c r="E239" s="61"/>
      <c r="F239" s="53">
        <f t="shared" si="33"/>
        <v>49</v>
      </c>
      <c r="G239" s="61"/>
      <c r="H239" s="61"/>
      <c r="I239" s="53">
        <f t="shared" si="34"/>
        <v>0</v>
      </c>
      <c r="J239" s="53" t="str">
        <f t="shared" si="35"/>
        <v/>
      </c>
      <c r="K239" s="53">
        <f t="shared" si="36"/>
        <v>0</v>
      </c>
      <c r="L239" s="53">
        <f t="shared" si="37"/>
        <v>73500</v>
      </c>
      <c r="M239" s="64">
        <f>IF(A239="",0,(IF(ISNUMBER(FEB_26!G239),FEB_26!G239,0)+IF(ISNUMBER(MAR_26!G239),MAR_26!G239,0)+IF(ISNUMBER(APR_26!G239),APR_26!G239,0))/3)</f>
        <v>0</v>
      </c>
      <c r="N239" s="64">
        <f t="shared" si="38"/>
        <v>0</v>
      </c>
      <c r="O239" s="64">
        <f t="shared" si="39"/>
        <v>0</v>
      </c>
      <c r="P239" s="64">
        <f t="shared" si="40"/>
        <v>0</v>
      </c>
      <c r="Q239" s="65" t="str">
        <f t="shared" si="41"/>
        <v/>
      </c>
      <c r="R239" s="66" t="str">
        <f t="shared" si="42"/>
        <v>OVERSTOCK</v>
      </c>
      <c r="S239" s="66" t="str">
        <f t="shared" si="43"/>
        <v>N/A</v>
      </c>
      <c r="T239" s="60"/>
    </row>
    <row r="240" spans="1:20" ht="16.5" customHeight="1" x14ac:dyDescent="0.35">
      <c r="A240" s="72" t="str">
        <f>IF(JAN_26!A240="","",JAN_26!A240)</f>
        <v>ventolene spray</v>
      </c>
      <c r="B240" s="72" t="str">
        <f>IF(JAN_26!B240="","",JAN_26!B240)</f>
        <v>bottle</v>
      </c>
      <c r="C240" s="55">
        <f>IF(JAN_26!C240="","",JAN_26!C240)</f>
        <v>3000</v>
      </c>
      <c r="D240" s="55">
        <f>IF(MAR_26!A240="","",MAR_26!F240)</f>
        <v>0</v>
      </c>
      <c r="E240" s="61"/>
      <c r="F240" s="55">
        <f t="shared" si="33"/>
        <v>0</v>
      </c>
      <c r="G240" s="61"/>
      <c r="H240" s="61"/>
      <c r="I240" s="55">
        <f t="shared" si="34"/>
        <v>0</v>
      </c>
      <c r="J240" s="55" t="str">
        <f t="shared" si="35"/>
        <v/>
      </c>
      <c r="K240" s="55">
        <f t="shared" si="36"/>
        <v>0</v>
      </c>
      <c r="L240" s="55">
        <f t="shared" si="37"/>
        <v>0</v>
      </c>
      <c r="M240" s="67">
        <f>IF(A240="",0,(IF(ISNUMBER(FEB_26!G240),FEB_26!G240,0)+IF(ISNUMBER(MAR_26!G240),MAR_26!G240,0)+IF(ISNUMBER(APR_26!G240),APR_26!G240,0))/3)</f>
        <v>0</v>
      </c>
      <c r="N240" s="67">
        <f t="shared" si="38"/>
        <v>0</v>
      </c>
      <c r="O240" s="67">
        <f t="shared" si="39"/>
        <v>0</v>
      </c>
      <c r="P240" s="67">
        <f t="shared" si="40"/>
        <v>0</v>
      </c>
      <c r="Q240" s="68" t="str">
        <f t="shared" si="41"/>
        <v/>
      </c>
      <c r="R240" s="69" t="str">
        <f t="shared" si="42"/>
        <v>STOCKOUT</v>
      </c>
      <c r="S240" s="69" t="str">
        <f t="shared" si="43"/>
        <v>N/A</v>
      </c>
      <c r="T240" s="60"/>
    </row>
    <row r="241" spans="1:20" ht="16.5" customHeight="1" x14ac:dyDescent="0.35">
      <c r="A241" s="71" t="str">
        <f>IF(JAN_26!A241="","",JAN_26!A241)</f>
        <v>Viseralgine inj</v>
      </c>
      <c r="B241" s="71" t="str">
        <f>IF(JAN_26!B241="","",JAN_26!B241)</f>
        <v>amp</v>
      </c>
      <c r="C241" s="53">
        <f>IF(JAN_26!C241="","",JAN_26!C241)</f>
        <v>500</v>
      </c>
      <c r="D241" s="53">
        <f>IF(MAR_26!A241="","",MAR_26!F241)</f>
        <v>0</v>
      </c>
      <c r="E241" s="61"/>
      <c r="F241" s="53">
        <f t="shared" si="33"/>
        <v>0</v>
      </c>
      <c r="G241" s="61"/>
      <c r="H241" s="61"/>
      <c r="I241" s="53">
        <f t="shared" si="34"/>
        <v>0</v>
      </c>
      <c r="J241" s="53" t="str">
        <f t="shared" si="35"/>
        <v/>
      </c>
      <c r="K241" s="53">
        <f t="shared" si="36"/>
        <v>0</v>
      </c>
      <c r="L241" s="53">
        <f t="shared" si="37"/>
        <v>0</v>
      </c>
      <c r="M241" s="64">
        <f>IF(A241="",0,(IF(ISNUMBER(FEB_26!G241),FEB_26!G241,0)+IF(ISNUMBER(MAR_26!G241),MAR_26!G241,0)+IF(ISNUMBER(APR_26!G241),APR_26!G241,0))/3)</f>
        <v>0</v>
      </c>
      <c r="N241" s="64">
        <f t="shared" si="38"/>
        <v>0</v>
      </c>
      <c r="O241" s="64">
        <f t="shared" si="39"/>
        <v>0</v>
      </c>
      <c r="P241" s="64">
        <f t="shared" si="40"/>
        <v>0</v>
      </c>
      <c r="Q241" s="65" t="str">
        <f t="shared" si="41"/>
        <v/>
      </c>
      <c r="R241" s="66" t="str">
        <f t="shared" si="42"/>
        <v>STOCKOUT</v>
      </c>
      <c r="S241" s="66" t="str">
        <f t="shared" si="43"/>
        <v>N/A</v>
      </c>
      <c r="T241" s="60"/>
    </row>
    <row r="242" spans="1:20" ht="16.5" customHeight="1" x14ac:dyDescent="0.35">
      <c r="A242" s="72" t="str">
        <f>IF(JAN_26!A242="","",JAN_26!A242)</f>
        <v>VIT B COMPLEX</v>
      </c>
      <c r="B242" s="72" t="str">
        <f>IF(JAN_26!B242="","",JAN_26!B242)</f>
        <v>bottle</v>
      </c>
      <c r="C242" s="55">
        <f>IF(JAN_26!C242="","",JAN_26!C242)</f>
        <v>1000</v>
      </c>
      <c r="D242" s="55">
        <f>IF(MAR_26!A242="","",MAR_26!F242)</f>
        <v>0</v>
      </c>
      <c r="E242" s="61"/>
      <c r="F242" s="55">
        <f t="shared" si="33"/>
        <v>0</v>
      </c>
      <c r="G242" s="61"/>
      <c r="H242" s="61"/>
      <c r="I242" s="55">
        <f t="shared" si="34"/>
        <v>0</v>
      </c>
      <c r="J242" s="55" t="str">
        <f t="shared" si="35"/>
        <v/>
      </c>
      <c r="K242" s="55">
        <f t="shared" si="36"/>
        <v>0</v>
      </c>
      <c r="L242" s="55">
        <f t="shared" si="37"/>
        <v>0</v>
      </c>
      <c r="M242" s="67">
        <f>IF(A242="",0,(IF(ISNUMBER(FEB_26!G242),FEB_26!G242,0)+IF(ISNUMBER(MAR_26!G242),MAR_26!G242,0)+IF(ISNUMBER(APR_26!G242),APR_26!G242,0))/3)</f>
        <v>0</v>
      </c>
      <c r="N242" s="67">
        <f t="shared" si="38"/>
        <v>0</v>
      </c>
      <c r="O242" s="67">
        <f t="shared" si="39"/>
        <v>0</v>
      </c>
      <c r="P242" s="67">
        <f t="shared" si="40"/>
        <v>0</v>
      </c>
      <c r="Q242" s="68" t="str">
        <f t="shared" si="41"/>
        <v/>
      </c>
      <c r="R242" s="69" t="str">
        <f t="shared" si="42"/>
        <v>STOCKOUT</v>
      </c>
      <c r="S242" s="69" t="str">
        <f t="shared" si="43"/>
        <v>N/A</v>
      </c>
      <c r="T242" s="60"/>
    </row>
    <row r="243" spans="1:20" ht="16.5" customHeight="1" x14ac:dyDescent="0.35">
      <c r="A243" s="71" t="str">
        <f>IF(JAN_26!A243="","",JAN_26!A243)</f>
        <v>Vit B complex injection</v>
      </c>
      <c r="B243" s="71" t="str">
        <f>IF(JAN_26!B243="","",JAN_26!B243)</f>
        <v>amp</v>
      </c>
      <c r="C243" s="53">
        <f>IF(JAN_26!C243="","",JAN_26!C243)</f>
        <v>200</v>
      </c>
      <c r="D243" s="53">
        <f>IF(MAR_26!A243="","",MAR_26!F243)</f>
        <v>97</v>
      </c>
      <c r="E243" s="61"/>
      <c r="F243" s="53">
        <f t="shared" si="33"/>
        <v>97</v>
      </c>
      <c r="G243" s="61"/>
      <c r="H243" s="61"/>
      <c r="I243" s="53">
        <f t="shared" si="34"/>
        <v>0</v>
      </c>
      <c r="J243" s="53" t="str">
        <f t="shared" si="35"/>
        <v/>
      </c>
      <c r="K243" s="53">
        <f t="shared" si="36"/>
        <v>0</v>
      </c>
      <c r="L243" s="53">
        <f t="shared" si="37"/>
        <v>19400</v>
      </c>
      <c r="M243" s="64">
        <f>IF(A243="",0,(IF(ISNUMBER(FEB_26!G243),FEB_26!G243,0)+IF(ISNUMBER(MAR_26!G243),MAR_26!G243,0)+IF(ISNUMBER(APR_26!G243),APR_26!G243,0))/3)</f>
        <v>0</v>
      </c>
      <c r="N243" s="64">
        <f t="shared" si="38"/>
        <v>0</v>
      </c>
      <c r="O243" s="64">
        <f t="shared" si="39"/>
        <v>0</v>
      </c>
      <c r="P243" s="64">
        <f t="shared" si="40"/>
        <v>0</v>
      </c>
      <c r="Q243" s="65" t="str">
        <f t="shared" si="41"/>
        <v/>
      </c>
      <c r="R243" s="66" t="str">
        <f t="shared" si="42"/>
        <v>OVERSTOCK</v>
      </c>
      <c r="S243" s="66" t="str">
        <f t="shared" si="43"/>
        <v>N/A</v>
      </c>
      <c r="T243" s="60"/>
    </row>
    <row r="244" spans="1:20" ht="16.5" customHeight="1" x14ac:dyDescent="0.35">
      <c r="A244" s="72" t="str">
        <f>IF(JAN_26!A244="","",JAN_26!A244)</f>
        <v>Vit B complex tablets</v>
      </c>
      <c r="B244" s="72" t="str">
        <f>IF(JAN_26!B244="","",JAN_26!B244)</f>
        <v>tablet</v>
      </c>
      <c r="C244" s="55">
        <f>IF(JAN_26!C244="","",JAN_26!C244)</f>
        <v>30</v>
      </c>
      <c r="D244" s="55">
        <f>IF(MAR_26!A244="","",MAR_26!F244)</f>
        <v>270</v>
      </c>
      <c r="E244" s="61"/>
      <c r="F244" s="55">
        <f t="shared" si="33"/>
        <v>270</v>
      </c>
      <c r="G244" s="61"/>
      <c r="H244" s="61"/>
      <c r="I244" s="55">
        <f t="shared" si="34"/>
        <v>0</v>
      </c>
      <c r="J244" s="55" t="str">
        <f t="shared" si="35"/>
        <v/>
      </c>
      <c r="K244" s="55">
        <f t="shared" si="36"/>
        <v>0</v>
      </c>
      <c r="L244" s="55">
        <f t="shared" si="37"/>
        <v>8100</v>
      </c>
      <c r="M244" s="67">
        <f>IF(A244="",0,(IF(ISNUMBER(FEB_26!G244),FEB_26!G244,0)+IF(ISNUMBER(MAR_26!G244),MAR_26!G244,0)+IF(ISNUMBER(APR_26!G244),APR_26!G244,0))/3)</f>
        <v>0</v>
      </c>
      <c r="N244" s="67">
        <f t="shared" si="38"/>
        <v>0</v>
      </c>
      <c r="O244" s="67">
        <f t="shared" si="39"/>
        <v>0</v>
      </c>
      <c r="P244" s="67">
        <f t="shared" si="40"/>
        <v>0</v>
      </c>
      <c r="Q244" s="68" t="str">
        <f t="shared" si="41"/>
        <v/>
      </c>
      <c r="R244" s="69" t="str">
        <f t="shared" si="42"/>
        <v>OVERSTOCK</v>
      </c>
      <c r="S244" s="69" t="str">
        <f t="shared" si="43"/>
        <v>N/A</v>
      </c>
      <c r="T244" s="60"/>
    </row>
    <row r="245" spans="1:20" ht="16.5" customHeight="1" x14ac:dyDescent="0.35">
      <c r="A245" s="71" t="str">
        <f>IF(JAN_26!A245="","",JAN_26!A245)</f>
        <v>vit k injection</v>
      </c>
      <c r="B245" s="71" t="str">
        <f>IF(JAN_26!B245="","",JAN_26!B245)</f>
        <v>amp</v>
      </c>
      <c r="C245" s="53">
        <f>IF(JAN_26!C245="","",JAN_26!C245)</f>
        <v>500</v>
      </c>
      <c r="D245" s="53">
        <f>IF(MAR_26!A245="","",MAR_26!F245)</f>
        <v>0</v>
      </c>
      <c r="E245" s="61"/>
      <c r="F245" s="53">
        <f t="shared" si="33"/>
        <v>0</v>
      </c>
      <c r="G245" s="61"/>
      <c r="H245" s="61"/>
      <c r="I245" s="53">
        <f t="shared" si="34"/>
        <v>0</v>
      </c>
      <c r="J245" s="53" t="str">
        <f t="shared" si="35"/>
        <v/>
      </c>
      <c r="K245" s="53">
        <f t="shared" si="36"/>
        <v>0</v>
      </c>
      <c r="L245" s="53">
        <f t="shared" si="37"/>
        <v>0</v>
      </c>
      <c r="M245" s="64">
        <f>IF(A245="",0,(IF(ISNUMBER(FEB_26!G245),FEB_26!G245,0)+IF(ISNUMBER(MAR_26!G245),MAR_26!G245,0)+IF(ISNUMBER(APR_26!G245),APR_26!G245,0))/3)</f>
        <v>0</v>
      </c>
      <c r="N245" s="64">
        <f t="shared" si="38"/>
        <v>0</v>
      </c>
      <c r="O245" s="64">
        <f t="shared" si="39"/>
        <v>0</v>
      </c>
      <c r="P245" s="64">
        <f t="shared" si="40"/>
        <v>0</v>
      </c>
      <c r="Q245" s="65" t="str">
        <f t="shared" si="41"/>
        <v/>
      </c>
      <c r="R245" s="66" t="str">
        <f t="shared" si="42"/>
        <v>STOCKOUT</v>
      </c>
      <c r="S245" s="66" t="str">
        <f t="shared" si="43"/>
        <v>N/A</v>
      </c>
      <c r="T245" s="60"/>
    </row>
    <row r="246" spans="1:20" ht="16.5" customHeight="1" x14ac:dyDescent="0.35">
      <c r="A246" s="72" t="str">
        <f>IF(JAN_26!A246="","",JAN_26!A246)</f>
        <v>Vogalene inj</v>
      </c>
      <c r="B246" s="72" t="str">
        <f>IF(JAN_26!B246="","",JAN_26!B246)</f>
        <v>amp</v>
      </c>
      <c r="C246" s="55">
        <f>IF(JAN_26!C246="","",JAN_26!C246)</f>
        <v>500</v>
      </c>
      <c r="D246" s="55">
        <f>IF(MAR_26!A246="","",MAR_26!F246)</f>
        <v>0</v>
      </c>
      <c r="E246" s="61"/>
      <c r="F246" s="55">
        <f t="shared" si="33"/>
        <v>0</v>
      </c>
      <c r="G246" s="61"/>
      <c r="H246" s="61"/>
      <c r="I246" s="55">
        <f t="shared" si="34"/>
        <v>0</v>
      </c>
      <c r="J246" s="55" t="str">
        <f t="shared" si="35"/>
        <v/>
      </c>
      <c r="K246" s="55">
        <f t="shared" si="36"/>
        <v>0</v>
      </c>
      <c r="L246" s="55">
        <f t="shared" si="37"/>
        <v>0</v>
      </c>
      <c r="M246" s="67">
        <f>IF(A246="",0,(IF(ISNUMBER(FEB_26!G246),FEB_26!G246,0)+IF(ISNUMBER(MAR_26!G246),MAR_26!G246,0)+IF(ISNUMBER(APR_26!G246),APR_26!G246,0))/3)</f>
        <v>0</v>
      </c>
      <c r="N246" s="67">
        <f t="shared" si="38"/>
        <v>0</v>
      </c>
      <c r="O246" s="67">
        <f t="shared" si="39"/>
        <v>0</v>
      </c>
      <c r="P246" s="67">
        <f t="shared" si="40"/>
        <v>0</v>
      </c>
      <c r="Q246" s="68" t="str">
        <f t="shared" si="41"/>
        <v/>
      </c>
      <c r="R246" s="69" t="str">
        <f t="shared" si="42"/>
        <v>STOCKOUT</v>
      </c>
      <c r="S246" s="69" t="str">
        <f t="shared" si="43"/>
        <v>N/A</v>
      </c>
      <c r="T246" s="60"/>
    </row>
    <row r="247" spans="1:20" ht="16.5" customHeight="1" x14ac:dyDescent="0.35">
      <c r="A247" s="71" t="str">
        <f>IF(JAN_26!A247="","",JAN_26!A247)</f>
        <v>Vogalene Suppository</v>
      </c>
      <c r="B247" s="71" t="str">
        <f>IF(JAN_26!B247="","",JAN_26!B247)</f>
        <v>suppo</v>
      </c>
      <c r="C247" s="53">
        <f>IF(JAN_26!C247="","",JAN_26!C247)</f>
        <v>150</v>
      </c>
      <c r="D247" s="53">
        <f>IF(MAR_26!A247="","",MAR_26!F247)</f>
        <v>0</v>
      </c>
      <c r="E247" s="61"/>
      <c r="F247" s="53">
        <f t="shared" si="33"/>
        <v>0</v>
      </c>
      <c r="G247" s="61"/>
      <c r="H247" s="61"/>
      <c r="I247" s="53">
        <f t="shared" si="34"/>
        <v>0</v>
      </c>
      <c r="J247" s="53" t="str">
        <f t="shared" si="35"/>
        <v/>
      </c>
      <c r="K247" s="53">
        <f t="shared" si="36"/>
        <v>0</v>
      </c>
      <c r="L247" s="53">
        <f t="shared" si="37"/>
        <v>0</v>
      </c>
      <c r="M247" s="64">
        <f>IF(A247="",0,(IF(ISNUMBER(FEB_26!G247),FEB_26!G247,0)+IF(ISNUMBER(MAR_26!G247),MAR_26!G247,0)+IF(ISNUMBER(APR_26!G247),APR_26!G247,0))/3)</f>
        <v>0</v>
      </c>
      <c r="N247" s="64">
        <f t="shared" si="38"/>
        <v>0</v>
      </c>
      <c r="O247" s="64">
        <f t="shared" si="39"/>
        <v>0</v>
      </c>
      <c r="P247" s="64">
        <f t="shared" si="40"/>
        <v>0</v>
      </c>
      <c r="Q247" s="65" t="str">
        <f t="shared" si="41"/>
        <v/>
      </c>
      <c r="R247" s="66" t="str">
        <f t="shared" si="42"/>
        <v>STOCKOUT</v>
      </c>
      <c r="S247" s="66" t="str">
        <f t="shared" si="43"/>
        <v>N/A</v>
      </c>
      <c r="T247" s="60"/>
    </row>
    <row r="248" spans="1:20" ht="16.5" customHeight="1" x14ac:dyDescent="0.35">
      <c r="A248" s="72" t="str">
        <f>IF(JAN_26!A248="","",JAN_26!A248)</f>
        <v>NZOZONE</v>
      </c>
      <c r="B248" s="72" t="str">
        <f>IF(JAN_26!B248="","",JAN_26!B248)</f>
        <v>suppo</v>
      </c>
      <c r="C248" s="55">
        <f>IF(JAN_26!C248="","",JAN_26!C248)</f>
        <v>150</v>
      </c>
      <c r="D248" s="55">
        <f>IF(MAR_26!A248="","",MAR_26!F248)</f>
        <v>10</v>
      </c>
      <c r="E248" s="61"/>
      <c r="F248" s="55">
        <f t="shared" si="33"/>
        <v>10</v>
      </c>
      <c r="G248" s="61"/>
      <c r="H248" s="61"/>
      <c r="I248" s="55">
        <f t="shared" si="34"/>
        <v>0</v>
      </c>
      <c r="J248" s="55" t="str">
        <f t="shared" si="35"/>
        <v/>
      </c>
      <c r="K248" s="55">
        <f t="shared" si="36"/>
        <v>130</v>
      </c>
      <c r="L248" s="55">
        <f t="shared" si="37"/>
        <v>1500</v>
      </c>
      <c r="M248" s="67">
        <f>IF(A248="",0,(IF(ISNUMBER(FEB_26!G248),FEB_26!G248,0)+IF(ISNUMBER(MAR_26!G248),MAR_26!G248,0)+IF(ISNUMBER(APR_26!G248),APR_26!G248,0))/3)</f>
        <v>46.666666666666664</v>
      </c>
      <c r="N248" s="67">
        <f t="shared" si="38"/>
        <v>23.333333333333332</v>
      </c>
      <c r="O248" s="67">
        <f t="shared" si="39"/>
        <v>140</v>
      </c>
      <c r="P248" s="67">
        <f t="shared" si="40"/>
        <v>46.666666666666664</v>
      </c>
      <c r="Q248" s="68">
        <f t="shared" si="41"/>
        <v>0.2</v>
      </c>
      <c r="R248" s="69" t="str">
        <f t="shared" si="42"/>
        <v>LOW STOCK</v>
      </c>
      <c r="S248" s="69" t="str">
        <f t="shared" si="43"/>
        <v>N/A</v>
      </c>
      <c r="T248" s="60"/>
    </row>
    <row r="249" spans="1:20" ht="16.5" customHeight="1" x14ac:dyDescent="0.35">
      <c r="A249" s="71" t="str">
        <f>IF(JAN_26!A249="","",JAN_26!A249)</f>
        <v/>
      </c>
      <c r="B249" s="71" t="str">
        <f>IF(JAN_26!B249="","",JAN_26!B249)</f>
        <v/>
      </c>
      <c r="C249" s="53" t="str">
        <f>IF(JAN_26!C249="","",JAN_26!C249)</f>
        <v/>
      </c>
      <c r="D249" s="53" t="str">
        <f>IF(MAR_26!A249="","",MAR_26!F249)</f>
        <v/>
      </c>
      <c r="E249" s="61"/>
      <c r="F249" s="53" t="str">
        <f t="shared" si="33"/>
        <v/>
      </c>
      <c r="G249" s="61"/>
      <c r="H249" s="61"/>
      <c r="I249" s="53">
        <f t="shared" si="34"/>
        <v>0</v>
      </c>
      <c r="J249" s="53" t="str">
        <f t="shared" si="35"/>
        <v/>
      </c>
      <c r="K249" s="53">
        <f t="shared" si="36"/>
        <v>0</v>
      </c>
      <c r="L249" s="53">
        <f t="shared" si="37"/>
        <v>0</v>
      </c>
      <c r="M249" s="64">
        <f>IF(A249="",0,(IF(ISNUMBER(FEB_26!G249),FEB_26!G249,0)+IF(ISNUMBER(MAR_26!G249),MAR_26!G249,0)+IF(ISNUMBER(APR_26!G249),APR_26!G249,0))/3)</f>
        <v>0</v>
      </c>
      <c r="N249" s="64">
        <f t="shared" si="38"/>
        <v>0</v>
      </c>
      <c r="O249" s="64">
        <f t="shared" si="39"/>
        <v>0</v>
      </c>
      <c r="P249" s="64">
        <f t="shared" si="40"/>
        <v>0</v>
      </c>
      <c r="Q249" s="65" t="str">
        <f t="shared" si="41"/>
        <v/>
      </c>
      <c r="R249" s="66" t="str">
        <f t="shared" si="42"/>
        <v/>
      </c>
      <c r="S249" s="66" t="str">
        <f t="shared" si="43"/>
        <v>N/A</v>
      </c>
      <c r="T249" s="60"/>
    </row>
    <row r="250" spans="1:20" ht="16.5" customHeight="1" x14ac:dyDescent="0.35">
      <c r="A250" s="72" t="str">
        <f>IF(JAN_26!A250="","",JAN_26!A250)</f>
        <v/>
      </c>
      <c r="B250" s="72" t="str">
        <f>IF(JAN_26!B250="","",JAN_26!B250)</f>
        <v/>
      </c>
      <c r="C250" s="55" t="str">
        <f>IF(JAN_26!C250="","",JAN_26!C250)</f>
        <v/>
      </c>
      <c r="D250" s="55" t="str">
        <f>IF(MAR_26!A250="","",MAR_26!F250)</f>
        <v/>
      </c>
      <c r="E250" s="61"/>
      <c r="F250" s="55" t="str">
        <f t="shared" si="33"/>
        <v/>
      </c>
      <c r="G250" s="61"/>
      <c r="H250" s="61"/>
      <c r="I250" s="55">
        <f t="shared" si="34"/>
        <v>0</v>
      </c>
      <c r="J250" s="55" t="str">
        <f t="shared" si="35"/>
        <v/>
      </c>
      <c r="K250" s="55">
        <f t="shared" si="36"/>
        <v>0</v>
      </c>
      <c r="L250" s="55">
        <f t="shared" si="37"/>
        <v>0</v>
      </c>
      <c r="M250" s="67">
        <f>IF(A250="",0,(IF(ISNUMBER(FEB_26!G250),FEB_26!G250,0)+IF(ISNUMBER(MAR_26!G250),MAR_26!G250,0)+IF(ISNUMBER(APR_26!G250),APR_26!G250,0))/3)</f>
        <v>0</v>
      </c>
      <c r="N250" s="67">
        <f t="shared" si="38"/>
        <v>0</v>
      </c>
      <c r="O250" s="67">
        <f t="shared" si="39"/>
        <v>0</v>
      </c>
      <c r="P250" s="67">
        <f t="shared" si="40"/>
        <v>0</v>
      </c>
      <c r="Q250" s="68" t="str">
        <f t="shared" si="41"/>
        <v/>
      </c>
      <c r="R250" s="69" t="str">
        <f t="shared" si="42"/>
        <v/>
      </c>
      <c r="S250" s="69" t="str">
        <f t="shared" si="43"/>
        <v>N/A</v>
      </c>
      <c r="T250" s="60"/>
    </row>
    <row r="251" spans="1:20" ht="16.5" customHeight="1" x14ac:dyDescent="0.35">
      <c r="A251" s="71" t="str">
        <f>IF(JAN_26!A251="","",JAN_26!A251)</f>
        <v/>
      </c>
      <c r="B251" s="71" t="str">
        <f>IF(JAN_26!B251="","",JAN_26!B251)</f>
        <v/>
      </c>
      <c r="C251" s="53" t="str">
        <f>IF(JAN_26!C251="","",JAN_26!C251)</f>
        <v/>
      </c>
      <c r="D251" s="53" t="str">
        <f>IF(MAR_26!A251="","",MAR_26!F251)</f>
        <v/>
      </c>
      <c r="E251" s="61"/>
      <c r="F251" s="53" t="str">
        <f t="shared" si="33"/>
        <v/>
      </c>
      <c r="G251" s="61"/>
      <c r="H251" s="61"/>
      <c r="I251" s="53">
        <f t="shared" si="34"/>
        <v>0</v>
      </c>
      <c r="J251" s="53" t="str">
        <f t="shared" si="35"/>
        <v/>
      </c>
      <c r="K251" s="53">
        <f t="shared" si="36"/>
        <v>0</v>
      </c>
      <c r="L251" s="53">
        <f t="shared" si="37"/>
        <v>0</v>
      </c>
      <c r="M251" s="64">
        <f>IF(A251="",0,(IF(ISNUMBER(FEB_26!G251),FEB_26!G251,0)+IF(ISNUMBER(MAR_26!G251),MAR_26!G251,0)+IF(ISNUMBER(APR_26!G251),APR_26!G251,0))/3)</f>
        <v>0</v>
      </c>
      <c r="N251" s="64">
        <f t="shared" si="38"/>
        <v>0</v>
      </c>
      <c r="O251" s="64">
        <f t="shared" si="39"/>
        <v>0</v>
      </c>
      <c r="P251" s="64">
        <f t="shared" si="40"/>
        <v>0</v>
      </c>
      <c r="Q251" s="65" t="str">
        <f t="shared" si="41"/>
        <v/>
      </c>
      <c r="R251" s="66" t="str">
        <f t="shared" si="42"/>
        <v/>
      </c>
      <c r="S251" s="66" t="str">
        <f t="shared" si="43"/>
        <v>N/A</v>
      </c>
      <c r="T251" s="60"/>
    </row>
    <row r="252" spans="1:20" ht="16.5" customHeight="1" x14ac:dyDescent="0.35">
      <c r="A252" s="72" t="str">
        <f>IF(JAN_26!A252="","",JAN_26!A252)</f>
        <v/>
      </c>
      <c r="B252" s="72" t="str">
        <f>IF(JAN_26!B252="","",JAN_26!B252)</f>
        <v/>
      </c>
      <c r="C252" s="55" t="str">
        <f>IF(JAN_26!C252="","",JAN_26!C252)</f>
        <v/>
      </c>
      <c r="D252" s="55" t="str">
        <f>IF(MAR_26!A252="","",MAR_26!F252)</f>
        <v/>
      </c>
      <c r="E252" s="61"/>
      <c r="F252" s="55" t="str">
        <f t="shared" si="33"/>
        <v/>
      </c>
      <c r="G252" s="61"/>
      <c r="H252" s="61"/>
      <c r="I252" s="55">
        <f t="shared" si="34"/>
        <v>0</v>
      </c>
      <c r="J252" s="55" t="str">
        <f t="shared" si="35"/>
        <v/>
      </c>
      <c r="K252" s="55">
        <f t="shared" si="36"/>
        <v>0</v>
      </c>
      <c r="L252" s="55">
        <f t="shared" si="37"/>
        <v>0</v>
      </c>
      <c r="M252" s="67">
        <f>IF(A252="",0,(IF(ISNUMBER(FEB_26!G252),FEB_26!G252,0)+IF(ISNUMBER(MAR_26!G252),MAR_26!G252,0)+IF(ISNUMBER(APR_26!G252),APR_26!G252,0))/3)</f>
        <v>0</v>
      </c>
      <c r="N252" s="67">
        <f t="shared" si="38"/>
        <v>0</v>
      </c>
      <c r="O252" s="67">
        <f t="shared" si="39"/>
        <v>0</v>
      </c>
      <c r="P252" s="67">
        <f t="shared" si="40"/>
        <v>0</v>
      </c>
      <c r="Q252" s="68" t="str">
        <f t="shared" si="41"/>
        <v/>
      </c>
      <c r="R252" s="69" t="str">
        <f t="shared" si="42"/>
        <v/>
      </c>
      <c r="S252" s="69" t="str">
        <f t="shared" si="43"/>
        <v>N/A</v>
      </c>
      <c r="T252" s="60"/>
    </row>
    <row r="253" spans="1:20" ht="16.5" customHeight="1" x14ac:dyDescent="0.35">
      <c r="A253" s="71" t="str">
        <f>IF(JAN_26!A253="","",JAN_26!A253)</f>
        <v/>
      </c>
      <c r="B253" s="71" t="str">
        <f>IF(JAN_26!B253="","",JAN_26!B253)</f>
        <v/>
      </c>
      <c r="C253" s="53" t="str">
        <f>IF(JAN_26!C253="","",JAN_26!C253)</f>
        <v/>
      </c>
      <c r="D253" s="53" t="str">
        <f>IF(MAR_26!A253="","",MAR_26!F253)</f>
        <v/>
      </c>
      <c r="E253" s="61"/>
      <c r="F253" s="53" t="str">
        <f t="shared" si="33"/>
        <v/>
      </c>
      <c r="G253" s="61"/>
      <c r="H253" s="61"/>
      <c r="I253" s="53">
        <f t="shared" si="34"/>
        <v>0</v>
      </c>
      <c r="J253" s="53" t="str">
        <f t="shared" si="35"/>
        <v/>
      </c>
      <c r="K253" s="53">
        <f t="shared" si="36"/>
        <v>0</v>
      </c>
      <c r="L253" s="53">
        <f t="shared" si="37"/>
        <v>0</v>
      </c>
      <c r="M253" s="64">
        <f>IF(A253="",0,(IF(ISNUMBER(FEB_26!G253),FEB_26!G253,0)+IF(ISNUMBER(MAR_26!G253),MAR_26!G253,0)+IF(ISNUMBER(APR_26!G253),APR_26!G253,0))/3)</f>
        <v>0</v>
      </c>
      <c r="N253" s="64">
        <f t="shared" si="38"/>
        <v>0</v>
      </c>
      <c r="O253" s="64">
        <f t="shared" si="39"/>
        <v>0</v>
      </c>
      <c r="P253" s="64">
        <f t="shared" si="40"/>
        <v>0</v>
      </c>
      <c r="Q253" s="65" t="str">
        <f t="shared" si="41"/>
        <v/>
      </c>
      <c r="R253" s="66" t="str">
        <f t="shared" si="42"/>
        <v/>
      </c>
      <c r="S253" s="66" t="str">
        <f t="shared" si="43"/>
        <v>N/A</v>
      </c>
      <c r="T253" s="60"/>
    </row>
    <row r="254" spans="1:20" ht="16.5" customHeight="1" x14ac:dyDescent="0.35">
      <c r="A254" s="72" t="str">
        <f>IF(JAN_26!A254="","",JAN_26!A254)</f>
        <v/>
      </c>
      <c r="B254" s="72" t="str">
        <f>IF(JAN_26!B254="","",JAN_26!B254)</f>
        <v/>
      </c>
      <c r="C254" s="55" t="str">
        <f>IF(JAN_26!C254="","",JAN_26!C254)</f>
        <v/>
      </c>
      <c r="D254" s="55" t="str">
        <f>IF(MAR_26!A254="","",MAR_26!F254)</f>
        <v/>
      </c>
      <c r="E254" s="61"/>
      <c r="F254" s="55" t="str">
        <f t="shared" si="33"/>
        <v/>
      </c>
      <c r="G254" s="61"/>
      <c r="H254" s="61"/>
      <c r="I254" s="55">
        <f t="shared" si="34"/>
        <v>0</v>
      </c>
      <c r="J254" s="55" t="str">
        <f t="shared" si="35"/>
        <v/>
      </c>
      <c r="K254" s="55">
        <f t="shared" si="36"/>
        <v>0</v>
      </c>
      <c r="L254" s="55">
        <f t="shared" si="37"/>
        <v>0</v>
      </c>
      <c r="M254" s="67">
        <f>IF(A254="",0,(IF(ISNUMBER(FEB_26!G254),FEB_26!G254,0)+IF(ISNUMBER(MAR_26!G254),MAR_26!G254,0)+IF(ISNUMBER(APR_26!G254),APR_26!G254,0))/3)</f>
        <v>0</v>
      </c>
      <c r="N254" s="67">
        <f t="shared" si="38"/>
        <v>0</v>
      </c>
      <c r="O254" s="67">
        <f t="shared" si="39"/>
        <v>0</v>
      </c>
      <c r="P254" s="67">
        <f t="shared" si="40"/>
        <v>0</v>
      </c>
      <c r="Q254" s="68" t="str">
        <f t="shared" si="41"/>
        <v/>
      </c>
      <c r="R254" s="69" t="str">
        <f t="shared" si="42"/>
        <v/>
      </c>
      <c r="S254" s="69" t="str">
        <f t="shared" si="43"/>
        <v>N/A</v>
      </c>
      <c r="T254" s="60"/>
    </row>
    <row r="255" spans="1:20" ht="16.5" customHeight="1" x14ac:dyDescent="0.35">
      <c r="A255" s="71" t="str">
        <f>IF(JAN_26!A255="","",JAN_26!A255)</f>
        <v/>
      </c>
      <c r="B255" s="71" t="str">
        <f>IF(JAN_26!B255="","",JAN_26!B255)</f>
        <v/>
      </c>
      <c r="C255" s="53" t="str">
        <f>IF(JAN_26!C255="","",JAN_26!C255)</f>
        <v/>
      </c>
      <c r="D255" s="53" t="str">
        <f>IF(MAR_26!A255="","",MAR_26!F255)</f>
        <v/>
      </c>
      <c r="E255" s="61"/>
      <c r="F255" s="53" t="str">
        <f t="shared" si="33"/>
        <v/>
      </c>
      <c r="G255" s="61"/>
      <c r="H255" s="61"/>
      <c r="I255" s="53">
        <f t="shared" si="34"/>
        <v>0</v>
      </c>
      <c r="J255" s="53" t="str">
        <f t="shared" si="35"/>
        <v/>
      </c>
      <c r="K255" s="53">
        <f t="shared" si="36"/>
        <v>0</v>
      </c>
      <c r="L255" s="53">
        <f t="shared" si="37"/>
        <v>0</v>
      </c>
      <c r="M255" s="64">
        <f>IF(A255="",0,(IF(ISNUMBER(FEB_26!G255),FEB_26!G255,0)+IF(ISNUMBER(MAR_26!G255),MAR_26!G255,0)+IF(ISNUMBER(APR_26!G255),APR_26!G255,0))/3)</f>
        <v>0</v>
      </c>
      <c r="N255" s="64">
        <f t="shared" si="38"/>
        <v>0</v>
      </c>
      <c r="O255" s="64">
        <f t="shared" si="39"/>
        <v>0</v>
      </c>
      <c r="P255" s="64">
        <f t="shared" si="40"/>
        <v>0</v>
      </c>
      <c r="Q255" s="65" t="str">
        <f t="shared" si="41"/>
        <v/>
      </c>
      <c r="R255" s="66" t="str">
        <f t="shared" si="42"/>
        <v/>
      </c>
      <c r="S255" s="66" t="str">
        <f t="shared" si="43"/>
        <v>N/A</v>
      </c>
      <c r="T255" s="60"/>
    </row>
    <row r="256" spans="1:20" ht="16.5" customHeight="1" x14ac:dyDescent="0.35">
      <c r="A256" s="72" t="str">
        <f>IF(JAN_26!A256="","",JAN_26!A256)</f>
        <v/>
      </c>
      <c r="B256" s="72" t="str">
        <f>IF(JAN_26!B256="","",JAN_26!B256)</f>
        <v/>
      </c>
      <c r="C256" s="55" t="str">
        <f>IF(JAN_26!C256="","",JAN_26!C256)</f>
        <v/>
      </c>
      <c r="D256" s="55" t="str">
        <f>IF(MAR_26!A256="","",MAR_26!F256)</f>
        <v/>
      </c>
      <c r="E256" s="61"/>
      <c r="F256" s="55" t="str">
        <f t="shared" si="33"/>
        <v/>
      </c>
      <c r="G256" s="61"/>
      <c r="H256" s="61"/>
      <c r="I256" s="55">
        <f t="shared" si="34"/>
        <v>0</v>
      </c>
      <c r="J256" s="55" t="str">
        <f t="shared" si="35"/>
        <v/>
      </c>
      <c r="K256" s="55">
        <f t="shared" si="36"/>
        <v>0</v>
      </c>
      <c r="L256" s="55">
        <f t="shared" si="37"/>
        <v>0</v>
      </c>
      <c r="M256" s="67">
        <f>IF(A256="",0,(IF(ISNUMBER(FEB_26!G256),FEB_26!G256,0)+IF(ISNUMBER(MAR_26!G256),MAR_26!G256,0)+IF(ISNUMBER(APR_26!G256),APR_26!G256,0))/3)</f>
        <v>0</v>
      </c>
      <c r="N256" s="67">
        <f t="shared" si="38"/>
        <v>0</v>
      </c>
      <c r="O256" s="67">
        <f t="shared" si="39"/>
        <v>0</v>
      </c>
      <c r="P256" s="67">
        <f t="shared" si="40"/>
        <v>0</v>
      </c>
      <c r="Q256" s="68" t="str">
        <f t="shared" si="41"/>
        <v/>
      </c>
      <c r="R256" s="69" t="str">
        <f t="shared" si="42"/>
        <v/>
      </c>
      <c r="S256" s="69" t="str">
        <f t="shared" si="43"/>
        <v>N/A</v>
      </c>
      <c r="T256" s="60"/>
    </row>
    <row r="257" spans="1:20" ht="16.5" customHeight="1" x14ac:dyDescent="0.35">
      <c r="A257" s="71" t="str">
        <f>IF(JAN_26!A257="","",JAN_26!A257)</f>
        <v/>
      </c>
      <c r="B257" s="71" t="str">
        <f>IF(JAN_26!B257="","",JAN_26!B257)</f>
        <v/>
      </c>
      <c r="C257" s="53" t="str">
        <f>IF(JAN_26!C257="","",JAN_26!C257)</f>
        <v/>
      </c>
      <c r="D257" s="53" t="str">
        <f>IF(MAR_26!A257="","",MAR_26!F257)</f>
        <v/>
      </c>
      <c r="E257" s="61"/>
      <c r="F257" s="53" t="str">
        <f t="shared" si="33"/>
        <v/>
      </c>
      <c r="G257" s="61"/>
      <c r="H257" s="61"/>
      <c r="I257" s="53">
        <f t="shared" si="34"/>
        <v>0</v>
      </c>
      <c r="J257" s="53" t="str">
        <f t="shared" si="35"/>
        <v/>
      </c>
      <c r="K257" s="53">
        <f t="shared" si="36"/>
        <v>0</v>
      </c>
      <c r="L257" s="53">
        <f t="shared" si="37"/>
        <v>0</v>
      </c>
      <c r="M257" s="64">
        <f>IF(A257="",0,(IF(ISNUMBER(FEB_26!G257),FEB_26!G257,0)+IF(ISNUMBER(MAR_26!G257),MAR_26!G257,0)+IF(ISNUMBER(APR_26!G257),APR_26!G257,0))/3)</f>
        <v>0</v>
      </c>
      <c r="N257" s="64">
        <f t="shared" si="38"/>
        <v>0</v>
      </c>
      <c r="O257" s="64">
        <f t="shared" si="39"/>
        <v>0</v>
      </c>
      <c r="P257" s="64">
        <f t="shared" si="40"/>
        <v>0</v>
      </c>
      <c r="Q257" s="65" t="str">
        <f t="shared" si="41"/>
        <v/>
      </c>
      <c r="R257" s="66" t="str">
        <f t="shared" si="42"/>
        <v/>
      </c>
      <c r="S257" s="66" t="str">
        <f t="shared" si="43"/>
        <v>N/A</v>
      </c>
      <c r="T257" s="60"/>
    </row>
    <row r="258" spans="1:20" ht="16.5" customHeight="1" x14ac:dyDescent="0.35">
      <c r="A258" s="72" t="str">
        <f>IF(JAN_26!A258="","",JAN_26!A258)</f>
        <v/>
      </c>
      <c r="B258" s="72" t="str">
        <f>IF(JAN_26!B258="","",JAN_26!B258)</f>
        <v/>
      </c>
      <c r="C258" s="55" t="str">
        <f>IF(JAN_26!C258="","",JAN_26!C258)</f>
        <v/>
      </c>
      <c r="D258" s="55" t="str">
        <f>IF(MAR_26!A258="","",MAR_26!F258)</f>
        <v/>
      </c>
      <c r="E258" s="61"/>
      <c r="F258" s="55" t="str">
        <f t="shared" si="33"/>
        <v/>
      </c>
      <c r="G258" s="61"/>
      <c r="H258" s="61"/>
      <c r="I258" s="55">
        <f t="shared" si="34"/>
        <v>0</v>
      </c>
      <c r="J258" s="55" t="str">
        <f t="shared" si="35"/>
        <v/>
      </c>
      <c r="K258" s="55">
        <f t="shared" si="36"/>
        <v>0</v>
      </c>
      <c r="L258" s="55">
        <f t="shared" si="37"/>
        <v>0</v>
      </c>
      <c r="M258" s="67">
        <f>IF(A258="",0,(IF(ISNUMBER(FEB_26!G258),FEB_26!G258,0)+IF(ISNUMBER(MAR_26!G258),MAR_26!G258,0)+IF(ISNUMBER(APR_26!G258),APR_26!G258,0))/3)</f>
        <v>0</v>
      </c>
      <c r="N258" s="67">
        <f t="shared" si="38"/>
        <v>0</v>
      </c>
      <c r="O258" s="67">
        <f t="shared" si="39"/>
        <v>0</v>
      </c>
      <c r="P258" s="67">
        <f t="shared" si="40"/>
        <v>0</v>
      </c>
      <c r="Q258" s="68" t="str">
        <f t="shared" si="41"/>
        <v/>
      </c>
      <c r="R258" s="69" t="str">
        <f t="shared" si="42"/>
        <v/>
      </c>
      <c r="S258" s="69" t="str">
        <f t="shared" si="43"/>
        <v>N/A</v>
      </c>
      <c r="T258" s="60"/>
    </row>
    <row r="259" spans="1:20" ht="16.5" customHeight="1" x14ac:dyDescent="0.35">
      <c r="A259" s="71" t="str">
        <f>IF(JAN_26!A259="","",JAN_26!A259)</f>
        <v/>
      </c>
      <c r="B259" s="71" t="str">
        <f>IF(JAN_26!B259="","",JAN_26!B259)</f>
        <v/>
      </c>
      <c r="C259" s="53" t="str">
        <f>IF(JAN_26!C259="","",JAN_26!C259)</f>
        <v/>
      </c>
      <c r="D259" s="53" t="str">
        <f>IF(MAR_26!A259="","",MAR_26!F259)</f>
        <v/>
      </c>
      <c r="E259" s="61"/>
      <c r="F259" s="53" t="str">
        <f t="shared" ref="F259:F322" si="44">IF(A259="","",D259+IF(ISNUMBER(E259),E259,0)-IF(ISNUMBER(G259),G259,0))</f>
        <v/>
      </c>
      <c r="G259" s="61"/>
      <c r="H259" s="61"/>
      <c r="I259" s="53">
        <f t="shared" ref="I259:I302" si="45">IF(AND(ISNUMBER(G259),ISNUMBER(C259)),G259*C259,0)</f>
        <v>0</v>
      </c>
      <c r="J259" s="53" t="str">
        <f t="shared" ref="J259:J322" si="46">IF(AND(ISNUMBER(G259),ISNUMBER(H259)),H259-I259,"")</f>
        <v/>
      </c>
      <c r="K259" s="53">
        <f t="shared" ref="K259:K302" si="47">IF(OR(A259="",M259=0),0,MAX(O259-F259,0))</f>
        <v>0</v>
      </c>
      <c r="L259" s="53">
        <f t="shared" ref="L259:L302" si="48">IF(AND(ISNUMBER(C259),ISNUMBER(F259)),F259*C259,0)</f>
        <v>0</v>
      </c>
      <c r="M259" s="64">
        <f>IF(A259="",0,(IF(ISNUMBER(FEB_26!G259),FEB_26!G259,0)+IF(ISNUMBER(MAR_26!G259),MAR_26!G259,0)+IF(ISNUMBER(APR_26!G259),APR_26!G259,0))/3)</f>
        <v>0</v>
      </c>
      <c r="N259" s="64">
        <f t="shared" ref="N259:N322" si="49">IF(M259=0,0,M259*Lead_Time_Months)</f>
        <v>0</v>
      </c>
      <c r="O259" s="64">
        <f t="shared" ref="O259:O302" si="50">IF(M259=0,0,M259*Max_Stock_Months)</f>
        <v>0</v>
      </c>
      <c r="P259" s="64">
        <f t="shared" ref="P259:P302" si="51">IF(M259=0,0,M259*Security_Stock_Months)</f>
        <v>0</v>
      </c>
      <c r="Q259" s="65" t="str">
        <f t="shared" ref="Q259:Q302" si="52">IF(OR(A259="",M259=0,F259&lt;=0),"",ROUND(F259/M259,1))</f>
        <v/>
      </c>
      <c r="R259" s="66" t="str">
        <f t="shared" ref="R259:R302" si="53">IF(A259="","",IF(F259&lt;=0,"STOCKOUT",IF(F259&lt;=P259,"LOW STOCK",IF(F259&gt;O259,"OVERSTOCK","ADEQUATE"))))</f>
        <v/>
      </c>
      <c r="S259" s="66" t="str">
        <f t="shared" ref="S259:S302" si="54">IF(AND(ISNUMBER(G259),ISNUMBER(H259)),IF(J259&gt;=0,"BALANCED","DEFICIT"),"N/A")</f>
        <v>N/A</v>
      </c>
      <c r="T259" s="60"/>
    </row>
    <row r="260" spans="1:20" ht="16.5" customHeight="1" x14ac:dyDescent="0.35">
      <c r="A260" s="72" t="str">
        <f>IF(JAN_26!A260="","",JAN_26!A260)</f>
        <v/>
      </c>
      <c r="B260" s="72" t="str">
        <f>IF(JAN_26!B260="","",JAN_26!B260)</f>
        <v/>
      </c>
      <c r="C260" s="55" t="str">
        <f>IF(JAN_26!C260="","",JAN_26!C260)</f>
        <v/>
      </c>
      <c r="D260" s="55" t="str">
        <f>IF(MAR_26!A260="","",MAR_26!F260)</f>
        <v/>
      </c>
      <c r="E260" s="61"/>
      <c r="F260" s="55" t="str">
        <f t="shared" si="44"/>
        <v/>
      </c>
      <c r="G260" s="61"/>
      <c r="H260" s="61"/>
      <c r="I260" s="55">
        <f t="shared" si="45"/>
        <v>0</v>
      </c>
      <c r="J260" s="55" t="str">
        <f t="shared" si="46"/>
        <v/>
      </c>
      <c r="K260" s="55">
        <f t="shared" si="47"/>
        <v>0</v>
      </c>
      <c r="L260" s="55">
        <f t="shared" si="48"/>
        <v>0</v>
      </c>
      <c r="M260" s="67">
        <f>IF(A260="",0,(IF(ISNUMBER(FEB_26!G260),FEB_26!G260,0)+IF(ISNUMBER(MAR_26!G260),MAR_26!G260,0)+IF(ISNUMBER(APR_26!G260),APR_26!G260,0))/3)</f>
        <v>0</v>
      </c>
      <c r="N260" s="67">
        <f t="shared" si="49"/>
        <v>0</v>
      </c>
      <c r="O260" s="67">
        <f t="shared" si="50"/>
        <v>0</v>
      </c>
      <c r="P260" s="67">
        <f t="shared" si="51"/>
        <v>0</v>
      </c>
      <c r="Q260" s="68" t="str">
        <f t="shared" si="52"/>
        <v/>
      </c>
      <c r="R260" s="69" t="str">
        <f t="shared" si="53"/>
        <v/>
      </c>
      <c r="S260" s="69" t="str">
        <f t="shared" si="54"/>
        <v>N/A</v>
      </c>
      <c r="T260" s="60"/>
    </row>
    <row r="261" spans="1:20" ht="16.5" customHeight="1" x14ac:dyDescent="0.35">
      <c r="A261" s="71" t="str">
        <f>IF(JAN_26!A261="","",JAN_26!A261)</f>
        <v/>
      </c>
      <c r="B261" s="71" t="str">
        <f>IF(JAN_26!B261="","",JAN_26!B261)</f>
        <v/>
      </c>
      <c r="C261" s="53" t="str">
        <f>IF(JAN_26!C261="","",JAN_26!C261)</f>
        <v/>
      </c>
      <c r="D261" s="53" t="str">
        <f>IF(MAR_26!A261="","",MAR_26!F261)</f>
        <v/>
      </c>
      <c r="E261" s="61"/>
      <c r="F261" s="53" t="str">
        <f t="shared" si="44"/>
        <v/>
      </c>
      <c r="G261" s="61"/>
      <c r="H261" s="61"/>
      <c r="I261" s="53">
        <f t="shared" si="45"/>
        <v>0</v>
      </c>
      <c r="J261" s="53" t="str">
        <f t="shared" si="46"/>
        <v/>
      </c>
      <c r="K261" s="53">
        <f t="shared" si="47"/>
        <v>0</v>
      </c>
      <c r="L261" s="53">
        <f t="shared" si="48"/>
        <v>0</v>
      </c>
      <c r="M261" s="64">
        <f>IF(A261="",0,(IF(ISNUMBER(FEB_26!G261),FEB_26!G261,0)+IF(ISNUMBER(MAR_26!G261),MAR_26!G261,0)+IF(ISNUMBER(APR_26!G261),APR_26!G261,0))/3)</f>
        <v>0</v>
      </c>
      <c r="N261" s="64">
        <f t="shared" si="49"/>
        <v>0</v>
      </c>
      <c r="O261" s="64">
        <f t="shared" si="50"/>
        <v>0</v>
      </c>
      <c r="P261" s="64">
        <f t="shared" si="51"/>
        <v>0</v>
      </c>
      <c r="Q261" s="65" t="str">
        <f t="shared" si="52"/>
        <v/>
      </c>
      <c r="R261" s="66" t="str">
        <f t="shared" si="53"/>
        <v/>
      </c>
      <c r="S261" s="66" t="str">
        <f t="shared" si="54"/>
        <v>N/A</v>
      </c>
      <c r="T261" s="60"/>
    </row>
    <row r="262" spans="1:20" ht="16.5" customHeight="1" x14ac:dyDescent="0.35">
      <c r="A262" s="72" t="str">
        <f>IF(JAN_26!A262="","",JAN_26!A262)</f>
        <v/>
      </c>
      <c r="B262" s="72" t="str">
        <f>IF(JAN_26!B262="","",JAN_26!B262)</f>
        <v/>
      </c>
      <c r="C262" s="55" t="str">
        <f>IF(JAN_26!C262="","",JAN_26!C262)</f>
        <v/>
      </c>
      <c r="D262" s="55" t="str">
        <f>IF(MAR_26!A262="","",MAR_26!F262)</f>
        <v/>
      </c>
      <c r="E262" s="61"/>
      <c r="F262" s="55" t="str">
        <f t="shared" si="44"/>
        <v/>
      </c>
      <c r="G262" s="61"/>
      <c r="H262" s="61"/>
      <c r="I262" s="55">
        <f t="shared" si="45"/>
        <v>0</v>
      </c>
      <c r="J262" s="55" t="str">
        <f t="shared" si="46"/>
        <v/>
      </c>
      <c r="K262" s="55">
        <f t="shared" si="47"/>
        <v>0</v>
      </c>
      <c r="L262" s="55">
        <f t="shared" si="48"/>
        <v>0</v>
      </c>
      <c r="M262" s="67">
        <f>IF(A262="",0,(IF(ISNUMBER(FEB_26!G262),FEB_26!G262,0)+IF(ISNUMBER(MAR_26!G262),MAR_26!G262,0)+IF(ISNUMBER(APR_26!G262),APR_26!G262,0))/3)</f>
        <v>0</v>
      </c>
      <c r="N262" s="67">
        <f t="shared" si="49"/>
        <v>0</v>
      </c>
      <c r="O262" s="67">
        <f t="shared" si="50"/>
        <v>0</v>
      </c>
      <c r="P262" s="67">
        <f t="shared" si="51"/>
        <v>0</v>
      </c>
      <c r="Q262" s="68" t="str">
        <f t="shared" si="52"/>
        <v/>
      </c>
      <c r="R262" s="69" t="str">
        <f t="shared" si="53"/>
        <v/>
      </c>
      <c r="S262" s="69" t="str">
        <f t="shared" si="54"/>
        <v>N/A</v>
      </c>
      <c r="T262" s="60"/>
    </row>
    <row r="263" spans="1:20" ht="16.5" customHeight="1" x14ac:dyDescent="0.35">
      <c r="A263" s="71" t="str">
        <f>IF(JAN_26!A263="","",JAN_26!A263)</f>
        <v/>
      </c>
      <c r="B263" s="71" t="str">
        <f>IF(JAN_26!B263="","",JAN_26!B263)</f>
        <v/>
      </c>
      <c r="C263" s="53" t="str">
        <f>IF(JAN_26!C263="","",JAN_26!C263)</f>
        <v/>
      </c>
      <c r="D263" s="53" t="str">
        <f>IF(MAR_26!A263="","",MAR_26!F263)</f>
        <v/>
      </c>
      <c r="E263" s="61"/>
      <c r="F263" s="53" t="str">
        <f t="shared" si="44"/>
        <v/>
      </c>
      <c r="G263" s="61"/>
      <c r="H263" s="61"/>
      <c r="I263" s="53">
        <f t="shared" si="45"/>
        <v>0</v>
      </c>
      <c r="J263" s="53" t="str">
        <f t="shared" si="46"/>
        <v/>
      </c>
      <c r="K263" s="53">
        <f t="shared" si="47"/>
        <v>0</v>
      </c>
      <c r="L263" s="53">
        <f t="shared" si="48"/>
        <v>0</v>
      </c>
      <c r="M263" s="64">
        <f>IF(A263="",0,(IF(ISNUMBER(FEB_26!G263),FEB_26!G263,0)+IF(ISNUMBER(MAR_26!G263),MAR_26!G263,0)+IF(ISNUMBER(APR_26!G263),APR_26!G263,0))/3)</f>
        <v>0</v>
      </c>
      <c r="N263" s="64">
        <f t="shared" si="49"/>
        <v>0</v>
      </c>
      <c r="O263" s="64">
        <f t="shared" si="50"/>
        <v>0</v>
      </c>
      <c r="P263" s="64">
        <f t="shared" si="51"/>
        <v>0</v>
      </c>
      <c r="Q263" s="65" t="str">
        <f t="shared" si="52"/>
        <v/>
      </c>
      <c r="R263" s="66" t="str">
        <f t="shared" si="53"/>
        <v/>
      </c>
      <c r="S263" s="66" t="str">
        <f t="shared" si="54"/>
        <v>N/A</v>
      </c>
      <c r="T263" s="60"/>
    </row>
    <row r="264" spans="1:20" ht="16.5" customHeight="1" x14ac:dyDescent="0.35">
      <c r="A264" s="72" t="str">
        <f>IF(JAN_26!A264="","",JAN_26!A264)</f>
        <v/>
      </c>
      <c r="B264" s="72" t="str">
        <f>IF(JAN_26!B264="","",JAN_26!B264)</f>
        <v/>
      </c>
      <c r="C264" s="55" t="str">
        <f>IF(JAN_26!C264="","",JAN_26!C264)</f>
        <v/>
      </c>
      <c r="D264" s="55" t="str">
        <f>IF(MAR_26!A264="","",MAR_26!F264)</f>
        <v/>
      </c>
      <c r="E264" s="61"/>
      <c r="F264" s="55" t="str">
        <f t="shared" si="44"/>
        <v/>
      </c>
      <c r="G264" s="61"/>
      <c r="H264" s="61"/>
      <c r="I264" s="55">
        <f t="shared" si="45"/>
        <v>0</v>
      </c>
      <c r="J264" s="55" t="str">
        <f t="shared" si="46"/>
        <v/>
      </c>
      <c r="K264" s="55">
        <f t="shared" si="47"/>
        <v>0</v>
      </c>
      <c r="L264" s="55">
        <f t="shared" si="48"/>
        <v>0</v>
      </c>
      <c r="M264" s="67">
        <f>IF(A264="",0,(IF(ISNUMBER(FEB_26!G264),FEB_26!G264,0)+IF(ISNUMBER(MAR_26!G264),MAR_26!G264,0)+IF(ISNUMBER(APR_26!G264),APR_26!G264,0))/3)</f>
        <v>0</v>
      </c>
      <c r="N264" s="67">
        <f t="shared" si="49"/>
        <v>0</v>
      </c>
      <c r="O264" s="67">
        <f t="shared" si="50"/>
        <v>0</v>
      </c>
      <c r="P264" s="67">
        <f t="shared" si="51"/>
        <v>0</v>
      </c>
      <c r="Q264" s="68" t="str">
        <f t="shared" si="52"/>
        <v/>
      </c>
      <c r="R264" s="69" t="str">
        <f t="shared" si="53"/>
        <v/>
      </c>
      <c r="S264" s="69" t="str">
        <f t="shared" si="54"/>
        <v>N/A</v>
      </c>
      <c r="T264" s="60"/>
    </row>
    <row r="265" spans="1:20" ht="16.5" customHeight="1" x14ac:dyDescent="0.35">
      <c r="A265" s="71" t="str">
        <f>IF(JAN_26!A265="","",JAN_26!A265)</f>
        <v/>
      </c>
      <c r="B265" s="71" t="str">
        <f>IF(JAN_26!B265="","",JAN_26!B265)</f>
        <v/>
      </c>
      <c r="C265" s="53" t="str">
        <f>IF(JAN_26!C265="","",JAN_26!C265)</f>
        <v/>
      </c>
      <c r="D265" s="53" t="str">
        <f>IF(MAR_26!A265="","",MAR_26!F265)</f>
        <v/>
      </c>
      <c r="E265" s="61"/>
      <c r="F265" s="53" t="str">
        <f t="shared" si="44"/>
        <v/>
      </c>
      <c r="G265" s="61"/>
      <c r="H265" s="61"/>
      <c r="I265" s="53">
        <f t="shared" si="45"/>
        <v>0</v>
      </c>
      <c r="J265" s="53" t="str">
        <f t="shared" si="46"/>
        <v/>
      </c>
      <c r="K265" s="53">
        <f t="shared" si="47"/>
        <v>0</v>
      </c>
      <c r="L265" s="53">
        <f t="shared" si="48"/>
        <v>0</v>
      </c>
      <c r="M265" s="64">
        <f>IF(A265="",0,(IF(ISNUMBER(FEB_26!G265),FEB_26!G265,0)+IF(ISNUMBER(MAR_26!G265),MAR_26!G265,0)+IF(ISNUMBER(APR_26!G265),APR_26!G265,0))/3)</f>
        <v>0</v>
      </c>
      <c r="N265" s="64">
        <f t="shared" si="49"/>
        <v>0</v>
      </c>
      <c r="O265" s="64">
        <f t="shared" si="50"/>
        <v>0</v>
      </c>
      <c r="P265" s="64">
        <f t="shared" si="51"/>
        <v>0</v>
      </c>
      <c r="Q265" s="65" t="str">
        <f t="shared" si="52"/>
        <v/>
      </c>
      <c r="R265" s="66" t="str">
        <f t="shared" si="53"/>
        <v/>
      </c>
      <c r="S265" s="66" t="str">
        <f t="shared" si="54"/>
        <v>N/A</v>
      </c>
      <c r="T265" s="60"/>
    </row>
    <row r="266" spans="1:20" ht="16.5" customHeight="1" x14ac:dyDescent="0.35">
      <c r="A266" s="72" t="str">
        <f>IF(JAN_26!A266="","",JAN_26!A266)</f>
        <v/>
      </c>
      <c r="B266" s="72" t="str">
        <f>IF(JAN_26!B266="","",JAN_26!B266)</f>
        <v/>
      </c>
      <c r="C266" s="55" t="str">
        <f>IF(JAN_26!C266="","",JAN_26!C266)</f>
        <v/>
      </c>
      <c r="D266" s="55" t="str">
        <f>IF(MAR_26!A266="","",MAR_26!F266)</f>
        <v/>
      </c>
      <c r="E266" s="61"/>
      <c r="F266" s="55" t="str">
        <f t="shared" si="44"/>
        <v/>
      </c>
      <c r="G266" s="61"/>
      <c r="H266" s="61"/>
      <c r="I266" s="55">
        <f t="shared" si="45"/>
        <v>0</v>
      </c>
      <c r="J266" s="55" t="str">
        <f t="shared" si="46"/>
        <v/>
      </c>
      <c r="K266" s="55">
        <f t="shared" si="47"/>
        <v>0</v>
      </c>
      <c r="L266" s="55">
        <f t="shared" si="48"/>
        <v>0</v>
      </c>
      <c r="M266" s="67">
        <f>IF(A266="",0,(IF(ISNUMBER(FEB_26!G266),FEB_26!G266,0)+IF(ISNUMBER(MAR_26!G266),MAR_26!G266,0)+IF(ISNUMBER(APR_26!G266),APR_26!G266,0))/3)</f>
        <v>0</v>
      </c>
      <c r="N266" s="67">
        <f t="shared" si="49"/>
        <v>0</v>
      </c>
      <c r="O266" s="67">
        <f t="shared" si="50"/>
        <v>0</v>
      </c>
      <c r="P266" s="67">
        <f t="shared" si="51"/>
        <v>0</v>
      </c>
      <c r="Q266" s="68" t="str">
        <f t="shared" si="52"/>
        <v/>
      </c>
      <c r="R266" s="69" t="str">
        <f t="shared" si="53"/>
        <v/>
      </c>
      <c r="S266" s="69" t="str">
        <f t="shared" si="54"/>
        <v>N/A</v>
      </c>
      <c r="T266" s="60"/>
    </row>
    <row r="267" spans="1:20" ht="16.5" customHeight="1" x14ac:dyDescent="0.35">
      <c r="A267" s="71" t="str">
        <f>IF(JAN_26!A267="","",JAN_26!A267)</f>
        <v/>
      </c>
      <c r="B267" s="71" t="str">
        <f>IF(JAN_26!B267="","",JAN_26!B267)</f>
        <v/>
      </c>
      <c r="C267" s="53" t="str">
        <f>IF(JAN_26!C267="","",JAN_26!C267)</f>
        <v/>
      </c>
      <c r="D267" s="53" t="str">
        <f>IF(MAR_26!A267="","",MAR_26!F267)</f>
        <v/>
      </c>
      <c r="E267" s="61"/>
      <c r="F267" s="53" t="str">
        <f t="shared" si="44"/>
        <v/>
      </c>
      <c r="G267" s="61"/>
      <c r="H267" s="61"/>
      <c r="I267" s="53">
        <f t="shared" si="45"/>
        <v>0</v>
      </c>
      <c r="J267" s="53" t="str">
        <f t="shared" si="46"/>
        <v/>
      </c>
      <c r="K267" s="53">
        <f t="shared" si="47"/>
        <v>0</v>
      </c>
      <c r="L267" s="53">
        <f t="shared" si="48"/>
        <v>0</v>
      </c>
      <c r="M267" s="64">
        <f>IF(A267="",0,(IF(ISNUMBER(FEB_26!G267),FEB_26!G267,0)+IF(ISNUMBER(MAR_26!G267),MAR_26!G267,0)+IF(ISNUMBER(APR_26!G267),APR_26!G267,0))/3)</f>
        <v>0</v>
      </c>
      <c r="N267" s="64">
        <f t="shared" si="49"/>
        <v>0</v>
      </c>
      <c r="O267" s="64">
        <f t="shared" si="50"/>
        <v>0</v>
      </c>
      <c r="P267" s="64">
        <f t="shared" si="51"/>
        <v>0</v>
      </c>
      <c r="Q267" s="65" t="str">
        <f t="shared" si="52"/>
        <v/>
      </c>
      <c r="R267" s="66" t="str">
        <f t="shared" si="53"/>
        <v/>
      </c>
      <c r="S267" s="66" t="str">
        <f t="shared" si="54"/>
        <v>N/A</v>
      </c>
      <c r="T267" s="60"/>
    </row>
    <row r="268" spans="1:20" ht="16.5" customHeight="1" x14ac:dyDescent="0.35">
      <c r="A268" s="72" t="str">
        <f>IF(JAN_26!A268="","",JAN_26!A268)</f>
        <v/>
      </c>
      <c r="B268" s="72" t="str">
        <f>IF(JAN_26!B268="","",JAN_26!B268)</f>
        <v/>
      </c>
      <c r="C268" s="55" t="str">
        <f>IF(JAN_26!C268="","",JAN_26!C268)</f>
        <v/>
      </c>
      <c r="D268" s="55" t="str">
        <f>IF(MAR_26!A268="","",MAR_26!F268)</f>
        <v/>
      </c>
      <c r="E268" s="61"/>
      <c r="F268" s="55" t="str">
        <f t="shared" si="44"/>
        <v/>
      </c>
      <c r="G268" s="61"/>
      <c r="H268" s="61"/>
      <c r="I268" s="55">
        <f t="shared" si="45"/>
        <v>0</v>
      </c>
      <c r="J268" s="55" t="str">
        <f t="shared" si="46"/>
        <v/>
      </c>
      <c r="K268" s="55">
        <f t="shared" si="47"/>
        <v>0</v>
      </c>
      <c r="L268" s="55">
        <f t="shared" si="48"/>
        <v>0</v>
      </c>
      <c r="M268" s="67">
        <f>IF(A268="",0,(IF(ISNUMBER(FEB_26!G268),FEB_26!G268,0)+IF(ISNUMBER(MAR_26!G268),MAR_26!G268,0)+IF(ISNUMBER(APR_26!G268),APR_26!G268,0))/3)</f>
        <v>0</v>
      </c>
      <c r="N268" s="67">
        <f t="shared" si="49"/>
        <v>0</v>
      </c>
      <c r="O268" s="67">
        <f t="shared" si="50"/>
        <v>0</v>
      </c>
      <c r="P268" s="67">
        <f t="shared" si="51"/>
        <v>0</v>
      </c>
      <c r="Q268" s="68" t="str">
        <f t="shared" si="52"/>
        <v/>
      </c>
      <c r="R268" s="69" t="str">
        <f t="shared" si="53"/>
        <v/>
      </c>
      <c r="S268" s="69" t="str">
        <f t="shared" si="54"/>
        <v>N/A</v>
      </c>
      <c r="T268" s="60"/>
    </row>
    <row r="269" spans="1:20" ht="16.5" customHeight="1" x14ac:dyDescent="0.35">
      <c r="A269" s="71" t="str">
        <f>IF(JAN_26!A269="","",JAN_26!A269)</f>
        <v/>
      </c>
      <c r="B269" s="71" t="str">
        <f>IF(JAN_26!B269="","",JAN_26!B269)</f>
        <v/>
      </c>
      <c r="C269" s="53" t="str">
        <f>IF(JAN_26!C269="","",JAN_26!C269)</f>
        <v/>
      </c>
      <c r="D269" s="53" t="str">
        <f>IF(MAR_26!A269="","",MAR_26!F269)</f>
        <v/>
      </c>
      <c r="E269" s="61"/>
      <c r="F269" s="53" t="str">
        <f t="shared" si="44"/>
        <v/>
      </c>
      <c r="G269" s="61"/>
      <c r="H269" s="61"/>
      <c r="I269" s="53">
        <f t="shared" si="45"/>
        <v>0</v>
      </c>
      <c r="J269" s="53" t="str">
        <f t="shared" si="46"/>
        <v/>
      </c>
      <c r="K269" s="53">
        <f t="shared" si="47"/>
        <v>0</v>
      </c>
      <c r="L269" s="53">
        <f t="shared" si="48"/>
        <v>0</v>
      </c>
      <c r="M269" s="64">
        <f>IF(A269="",0,(IF(ISNUMBER(FEB_26!G269),FEB_26!G269,0)+IF(ISNUMBER(MAR_26!G269),MAR_26!G269,0)+IF(ISNUMBER(APR_26!G269),APR_26!G269,0))/3)</f>
        <v>0</v>
      </c>
      <c r="N269" s="64">
        <f t="shared" si="49"/>
        <v>0</v>
      </c>
      <c r="O269" s="64">
        <f t="shared" si="50"/>
        <v>0</v>
      </c>
      <c r="P269" s="64">
        <f t="shared" si="51"/>
        <v>0</v>
      </c>
      <c r="Q269" s="65" t="str">
        <f t="shared" si="52"/>
        <v/>
      </c>
      <c r="R269" s="66" t="str">
        <f t="shared" si="53"/>
        <v/>
      </c>
      <c r="S269" s="66" t="str">
        <f t="shared" si="54"/>
        <v>N/A</v>
      </c>
      <c r="T269" s="60"/>
    </row>
    <row r="270" spans="1:20" ht="16.5" customHeight="1" x14ac:dyDescent="0.35">
      <c r="A270" s="72" t="str">
        <f>IF(JAN_26!A270="","",JAN_26!A270)</f>
        <v/>
      </c>
      <c r="B270" s="72" t="str">
        <f>IF(JAN_26!B270="","",JAN_26!B270)</f>
        <v/>
      </c>
      <c r="C270" s="55" t="str">
        <f>IF(JAN_26!C270="","",JAN_26!C270)</f>
        <v/>
      </c>
      <c r="D270" s="55" t="str">
        <f>IF(MAR_26!A270="","",MAR_26!F270)</f>
        <v/>
      </c>
      <c r="E270" s="61"/>
      <c r="F270" s="55" t="str">
        <f t="shared" si="44"/>
        <v/>
      </c>
      <c r="G270" s="61"/>
      <c r="H270" s="61"/>
      <c r="I270" s="55">
        <f t="shared" si="45"/>
        <v>0</v>
      </c>
      <c r="J270" s="55" t="str">
        <f t="shared" si="46"/>
        <v/>
      </c>
      <c r="K270" s="55">
        <f t="shared" si="47"/>
        <v>0</v>
      </c>
      <c r="L270" s="55">
        <f t="shared" si="48"/>
        <v>0</v>
      </c>
      <c r="M270" s="67">
        <f>IF(A270="",0,(IF(ISNUMBER(FEB_26!G270),FEB_26!G270,0)+IF(ISNUMBER(MAR_26!G270),MAR_26!G270,0)+IF(ISNUMBER(APR_26!G270),APR_26!G270,0))/3)</f>
        <v>0</v>
      </c>
      <c r="N270" s="67">
        <f t="shared" si="49"/>
        <v>0</v>
      </c>
      <c r="O270" s="67">
        <f t="shared" si="50"/>
        <v>0</v>
      </c>
      <c r="P270" s="67">
        <f t="shared" si="51"/>
        <v>0</v>
      </c>
      <c r="Q270" s="68" t="str">
        <f t="shared" si="52"/>
        <v/>
      </c>
      <c r="R270" s="69" t="str">
        <f t="shared" si="53"/>
        <v/>
      </c>
      <c r="S270" s="69" t="str">
        <f t="shared" si="54"/>
        <v>N/A</v>
      </c>
      <c r="T270" s="60"/>
    </row>
    <row r="271" spans="1:20" ht="16.5" customHeight="1" x14ac:dyDescent="0.35">
      <c r="A271" s="71" t="str">
        <f>IF(JAN_26!A271="","",JAN_26!A271)</f>
        <v/>
      </c>
      <c r="B271" s="71" t="str">
        <f>IF(JAN_26!B271="","",JAN_26!B271)</f>
        <v/>
      </c>
      <c r="C271" s="53" t="str">
        <f>IF(JAN_26!C271="","",JAN_26!C271)</f>
        <v/>
      </c>
      <c r="D271" s="53" t="str">
        <f>IF(MAR_26!A271="","",MAR_26!F271)</f>
        <v/>
      </c>
      <c r="E271" s="61"/>
      <c r="F271" s="53" t="str">
        <f t="shared" si="44"/>
        <v/>
      </c>
      <c r="G271" s="61"/>
      <c r="H271" s="61"/>
      <c r="I271" s="53">
        <f t="shared" si="45"/>
        <v>0</v>
      </c>
      <c r="J271" s="53" t="str">
        <f t="shared" si="46"/>
        <v/>
      </c>
      <c r="K271" s="53">
        <f t="shared" si="47"/>
        <v>0</v>
      </c>
      <c r="L271" s="53">
        <f t="shared" si="48"/>
        <v>0</v>
      </c>
      <c r="M271" s="64">
        <f>IF(A271="",0,(IF(ISNUMBER(FEB_26!G271),FEB_26!G271,0)+IF(ISNUMBER(MAR_26!G271),MAR_26!G271,0)+IF(ISNUMBER(APR_26!G271),APR_26!G271,0))/3)</f>
        <v>0</v>
      </c>
      <c r="N271" s="64">
        <f t="shared" si="49"/>
        <v>0</v>
      </c>
      <c r="O271" s="64">
        <f t="shared" si="50"/>
        <v>0</v>
      </c>
      <c r="P271" s="64">
        <f t="shared" si="51"/>
        <v>0</v>
      </c>
      <c r="Q271" s="65" t="str">
        <f t="shared" si="52"/>
        <v/>
      </c>
      <c r="R271" s="66" t="str">
        <f t="shared" si="53"/>
        <v/>
      </c>
      <c r="S271" s="66" t="str">
        <f t="shared" si="54"/>
        <v>N/A</v>
      </c>
      <c r="T271" s="60"/>
    </row>
    <row r="272" spans="1:20" ht="16.5" customHeight="1" x14ac:dyDescent="0.35">
      <c r="A272" s="72" t="str">
        <f>IF(JAN_26!A272="","",JAN_26!A272)</f>
        <v/>
      </c>
      <c r="B272" s="72" t="str">
        <f>IF(JAN_26!B272="","",JAN_26!B272)</f>
        <v/>
      </c>
      <c r="C272" s="55" t="str">
        <f>IF(JAN_26!C272="","",JAN_26!C272)</f>
        <v/>
      </c>
      <c r="D272" s="55" t="str">
        <f>IF(MAR_26!A272="","",MAR_26!F272)</f>
        <v/>
      </c>
      <c r="E272" s="61"/>
      <c r="F272" s="55" t="str">
        <f t="shared" si="44"/>
        <v/>
      </c>
      <c r="G272" s="61"/>
      <c r="H272" s="61"/>
      <c r="I272" s="55">
        <f t="shared" si="45"/>
        <v>0</v>
      </c>
      <c r="J272" s="55" t="str">
        <f t="shared" si="46"/>
        <v/>
      </c>
      <c r="K272" s="55">
        <f t="shared" si="47"/>
        <v>0</v>
      </c>
      <c r="L272" s="55">
        <f t="shared" si="48"/>
        <v>0</v>
      </c>
      <c r="M272" s="67">
        <f>IF(A272="",0,(IF(ISNUMBER(FEB_26!G272),FEB_26!G272,0)+IF(ISNUMBER(MAR_26!G272),MAR_26!G272,0)+IF(ISNUMBER(APR_26!G272),APR_26!G272,0))/3)</f>
        <v>0</v>
      </c>
      <c r="N272" s="67">
        <f t="shared" si="49"/>
        <v>0</v>
      </c>
      <c r="O272" s="67">
        <f t="shared" si="50"/>
        <v>0</v>
      </c>
      <c r="P272" s="67">
        <f t="shared" si="51"/>
        <v>0</v>
      </c>
      <c r="Q272" s="68" t="str">
        <f t="shared" si="52"/>
        <v/>
      </c>
      <c r="R272" s="69" t="str">
        <f t="shared" si="53"/>
        <v/>
      </c>
      <c r="S272" s="69" t="str">
        <f t="shared" si="54"/>
        <v>N/A</v>
      </c>
      <c r="T272" s="60"/>
    </row>
    <row r="273" spans="1:20" ht="16.5" customHeight="1" x14ac:dyDescent="0.35">
      <c r="A273" s="71" t="str">
        <f>IF(JAN_26!A273="","",JAN_26!A273)</f>
        <v/>
      </c>
      <c r="B273" s="71" t="str">
        <f>IF(JAN_26!B273="","",JAN_26!B273)</f>
        <v/>
      </c>
      <c r="C273" s="53" t="str">
        <f>IF(JAN_26!C273="","",JAN_26!C273)</f>
        <v/>
      </c>
      <c r="D273" s="53" t="str">
        <f>IF(MAR_26!A273="","",MAR_26!F273)</f>
        <v/>
      </c>
      <c r="E273" s="61"/>
      <c r="F273" s="53" t="str">
        <f t="shared" si="44"/>
        <v/>
      </c>
      <c r="G273" s="61"/>
      <c r="H273" s="61"/>
      <c r="I273" s="53">
        <f t="shared" si="45"/>
        <v>0</v>
      </c>
      <c r="J273" s="53" t="str">
        <f t="shared" si="46"/>
        <v/>
      </c>
      <c r="K273" s="53">
        <f t="shared" si="47"/>
        <v>0</v>
      </c>
      <c r="L273" s="53">
        <f t="shared" si="48"/>
        <v>0</v>
      </c>
      <c r="M273" s="64">
        <f>IF(A273="",0,(IF(ISNUMBER(FEB_26!G273),FEB_26!G273,0)+IF(ISNUMBER(MAR_26!G273),MAR_26!G273,0)+IF(ISNUMBER(APR_26!G273),APR_26!G273,0))/3)</f>
        <v>0</v>
      </c>
      <c r="N273" s="64">
        <f t="shared" si="49"/>
        <v>0</v>
      </c>
      <c r="O273" s="64">
        <f t="shared" si="50"/>
        <v>0</v>
      </c>
      <c r="P273" s="64">
        <f t="shared" si="51"/>
        <v>0</v>
      </c>
      <c r="Q273" s="65" t="str">
        <f t="shared" si="52"/>
        <v/>
      </c>
      <c r="R273" s="66" t="str">
        <f t="shared" si="53"/>
        <v/>
      </c>
      <c r="S273" s="66" t="str">
        <f t="shared" si="54"/>
        <v>N/A</v>
      </c>
      <c r="T273" s="60"/>
    </row>
    <row r="274" spans="1:20" ht="16.5" customHeight="1" x14ac:dyDescent="0.35">
      <c r="A274" s="72" t="str">
        <f>IF(JAN_26!A274="","",JAN_26!A274)</f>
        <v/>
      </c>
      <c r="B274" s="72" t="str">
        <f>IF(JAN_26!B274="","",JAN_26!B274)</f>
        <v/>
      </c>
      <c r="C274" s="55" t="str">
        <f>IF(JAN_26!C274="","",JAN_26!C274)</f>
        <v/>
      </c>
      <c r="D274" s="55" t="str">
        <f>IF(MAR_26!A274="","",MAR_26!F274)</f>
        <v/>
      </c>
      <c r="E274" s="61"/>
      <c r="F274" s="55" t="str">
        <f t="shared" si="44"/>
        <v/>
      </c>
      <c r="G274" s="61"/>
      <c r="H274" s="61"/>
      <c r="I274" s="55">
        <f t="shared" si="45"/>
        <v>0</v>
      </c>
      <c r="J274" s="55" t="str">
        <f t="shared" si="46"/>
        <v/>
      </c>
      <c r="K274" s="55">
        <f t="shared" si="47"/>
        <v>0</v>
      </c>
      <c r="L274" s="55">
        <f t="shared" si="48"/>
        <v>0</v>
      </c>
      <c r="M274" s="67">
        <f>IF(A274="",0,(IF(ISNUMBER(FEB_26!G274),FEB_26!G274,0)+IF(ISNUMBER(MAR_26!G274),MAR_26!G274,0)+IF(ISNUMBER(APR_26!G274),APR_26!G274,0))/3)</f>
        <v>0</v>
      </c>
      <c r="N274" s="67">
        <f t="shared" si="49"/>
        <v>0</v>
      </c>
      <c r="O274" s="67">
        <f t="shared" si="50"/>
        <v>0</v>
      </c>
      <c r="P274" s="67">
        <f t="shared" si="51"/>
        <v>0</v>
      </c>
      <c r="Q274" s="68" t="str">
        <f t="shared" si="52"/>
        <v/>
      </c>
      <c r="R274" s="69" t="str">
        <f t="shared" si="53"/>
        <v/>
      </c>
      <c r="S274" s="69" t="str">
        <f t="shared" si="54"/>
        <v>N/A</v>
      </c>
      <c r="T274" s="60"/>
    </row>
    <row r="275" spans="1:20" ht="16.5" customHeight="1" x14ac:dyDescent="0.35">
      <c r="A275" s="71" t="str">
        <f>IF(JAN_26!A275="","",JAN_26!A275)</f>
        <v/>
      </c>
      <c r="B275" s="71" t="str">
        <f>IF(JAN_26!B275="","",JAN_26!B275)</f>
        <v/>
      </c>
      <c r="C275" s="53" t="str">
        <f>IF(JAN_26!C275="","",JAN_26!C275)</f>
        <v/>
      </c>
      <c r="D275" s="53" t="str">
        <f>IF(MAR_26!A275="","",MAR_26!F275)</f>
        <v/>
      </c>
      <c r="E275" s="61"/>
      <c r="F275" s="53" t="str">
        <f t="shared" si="44"/>
        <v/>
      </c>
      <c r="G275" s="61"/>
      <c r="H275" s="61"/>
      <c r="I275" s="53">
        <f t="shared" si="45"/>
        <v>0</v>
      </c>
      <c r="J275" s="53" t="str">
        <f t="shared" si="46"/>
        <v/>
      </c>
      <c r="K275" s="53">
        <f t="shared" si="47"/>
        <v>0</v>
      </c>
      <c r="L275" s="53">
        <f t="shared" si="48"/>
        <v>0</v>
      </c>
      <c r="M275" s="64">
        <f>IF(A275="",0,(IF(ISNUMBER(FEB_26!G275),FEB_26!G275,0)+IF(ISNUMBER(MAR_26!G275),MAR_26!G275,0)+IF(ISNUMBER(APR_26!G275),APR_26!G275,0))/3)</f>
        <v>0</v>
      </c>
      <c r="N275" s="64">
        <f t="shared" si="49"/>
        <v>0</v>
      </c>
      <c r="O275" s="64">
        <f t="shared" si="50"/>
        <v>0</v>
      </c>
      <c r="P275" s="64">
        <f t="shared" si="51"/>
        <v>0</v>
      </c>
      <c r="Q275" s="65" t="str">
        <f t="shared" si="52"/>
        <v/>
      </c>
      <c r="R275" s="66" t="str">
        <f t="shared" si="53"/>
        <v/>
      </c>
      <c r="S275" s="66" t="str">
        <f t="shared" si="54"/>
        <v>N/A</v>
      </c>
      <c r="T275" s="60"/>
    </row>
    <row r="276" spans="1:20" ht="16.5" customHeight="1" x14ac:dyDescent="0.35">
      <c r="A276" s="72" t="str">
        <f>IF(JAN_26!A276="","",JAN_26!A276)</f>
        <v/>
      </c>
      <c r="B276" s="72" t="str">
        <f>IF(JAN_26!B276="","",JAN_26!B276)</f>
        <v/>
      </c>
      <c r="C276" s="55" t="str">
        <f>IF(JAN_26!C276="","",JAN_26!C276)</f>
        <v/>
      </c>
      <c r="D276" s="55" t="str">
        <f>IF(MAR_26!A276="","",MAR_26!F276)</f>
        <v/>
      </c>
      <c r="E276" s="61"/>
      <c r="F276" s="55" t="str">
        <f t="shared" si="44"/>
        <v/>
      </c>
      <c r="G276" s="61"/>
      <c r="H276" s="61"/>
      <c r="I276" s="55">
        <f t="shared" si="45"/>
        <v>0</v>
      </c>
      <c r="J276" s="55" t="str">
        <f t="shared" si="46"/>
        <v/>
      </c>
      <c r="K276" s="55">
        <f t="shared" si="47"/>
        <v>0</v>
      </c>
      <c r="L276" s="55">
        <f t="shared" si="48"/>
        <v>0</v>
      </c>
      <c r="M276" s="67">
        <f>IF(A276="",0,(IF(ISNUMBER(FEB_26!G276),FEB_26!G276,0)+IF(ISNUMBER(MAR_26!G276),MAR_26!G276,0)+IF(ISNUMBER(APR_26!G276),APR_26!G276,0))/3)</f>
        <v>0</v>
      </c>
      <c r="N276" s="67">
        <f t="shared" si="49"/>
        <v>0</v>
      </c>
      <c r="O276" s="67">
        <f t="shared" si="50"/>
        <v>0</v>
      </c>
      <c r="P276" s="67">
        <f t="shared" si="51"/>
        <v>0</v>
      </c>
      <c r="Q276" s="68" t="str">
        <f t="shared" si="52"/>
        <v/>
      </c>
      <c r="R276" s="69" t="str">
        <f t="shared" si="53"/>
        <v/>
      </c>
      <c r="S276" s="69" t="str">
        <f t="shared" si="54"/>
        <v>N/A</v>
      </c>
      <c r="T276" s="60"/>
    </row>
    <row r="277" spans="1:20" ht="16.5" customHeight="1" x14ac:dyDescent="0.35">
      <c r="A277" s="71" t="str">
        <f>IF(JAN_26!A277="","",JAN_26!A277)</f>
        <v/>
      </c>
      <c r="B277" s="71" t="str">
        <f>IF(JAN_26!B277="","",JAN_26!B277)</f>
        <v/>
      </c>
      <c r="C277" s="53" t="str">
        <f>IF(JAN_26!C277="","",JAN_26!C277)</f>
        <v/>
      </c>
      <c r="D277" s="53" t="str">
        <f>IF(MAR_26!A277="","",MAR_26!F277)</f>
        <v/>
      </c>
      <c r="E277" s="61"/>
      <c r="F277" s="53" t="str">
        <f t="shared" si="44"/>
        <v/>
      </c>
      <c r="G277" s="61"/>
      <c r="H277" s="61"/>
      <c r="I277" s="53">
        <f t="shared" si="45"/>
        <v>0</v>
      </c>
      <c r="J277" s="53" t="str">
        <f t="shared" si="46"/>
        <v/>
      </c>
      <c r="K277" s="53">
        <f t="shared" si="47"/>
        <v>0</v>
      </c>
      <c r="L277" s="53">
        <f t="shared" si="48"/>
        <v>0</v>
      </c>
      <c r="M277" s="64">
        <f>IF(A277="",0,(IF(ISNUMBER(FEB_26!G277),FEB_26!G277,0)+IF(ISNUMBER(MAR_26!G277),MAR_26!G277,0)+IF(ISNUMBER(APR_26!G277),APR_26!G277,0))/3)</f>
        <v>0</v>
      </c>
      <c r="N277" s="64">
        <f t="shared" si="49"/>
        <v>0</v>
      </c>
      <c r="O277" s="64">
        <f t="shared" si="50"/>
        <v>0</v>
      </c>
      <c r="P277" s="64">
        <f t="shared" si="51"/>
        <v>0</v>
      </c>
      <c r="Q277" s="65" t="str">
        <f t="shared" si="52"/>
        <v/>
      </c>
      <c r="R277" s="66" t="str">
        <f t="shared" si="53"/>
        <v/>
      </c>
      <c r="S277" s="66" t="str">
        <f t="shared" si="54"/>
        <v>N/A</v>
      </c>
      <c r="T277" s="60"/>
    </row>
    <row r="278" spans="1:20" ht="16.5" customHeight="1" x14ac:dyDescent="0.35">
      <c r="A278" s="72" t="str">
        <f>IF(JAN_26!A278="","",JAN_26!A278)</f>
        <v/>
      </c>
      <c r="B278" s="72" t="str">
        <f>IF(JAN_26!B278="","",JAN_26!B278)</f>
        <v/>
      </c>
      <c r="C278" s="55" t="str">
        <f>IF(JAN_26!C278="","",JAN_26!C278)</f>
        <v/>
      </c>
      <c r="D278" s="55" t="str">
        <f>IF(MAR_26!A278="","",MAR_26!F278)</f>
        <v/>
      </c>
      <c r="E278" s="61"/>
      <c r="F278" s="55" t="str">
        <f t="shared" si="44"/>
        <v/>
      </c>
      <c r="G278" s="61"/>
      <c r="H278" s="61"/>
      <c r="I278" s="55">
        <f t="shared" si="45"/>
        <v>0</v>
      </c>
      <c r="J278" s="55" t="str">
        <f t="shared" si="46"/>
        <v/>
      </c>
      <c r="K278" s="55">
        <f t="shared" si="47"/>
        <v>0</v>
      </c>
      <c r="L278" s="55">
        <f t="shared" si="48"/>
        <v>0</v>
      </c>
      <c r="M278" s="67">
        <f>IF(A278="",0,(IF(ISNUMBER(FEB_26!G278),FEB_26!G278,0)+IF(ISNUMBER(MAR_26!G278),MAR_26!G278,0)+IF(ISNUMBER(APR_26!G278),APR_26!G278,0))/3)</f>
        <v>0</v>
      </c>
      <c r="N278" s="67">
        <f t="shared" si="49"/>
        <v>0</v>
      </c>
      <c r="O278" s="67">
        <f t="shared" si="50"/>
        <v>0</v>
      </c>
      <c r="P278" s="67">
        <f t="shared" si="51"/>
        <v>0</v>
      </c>
      <c r="Q278" s="68" t="str">
        <f t="shared" si="52"/>
        <v/>
      </c>
      <c r="R278" s="69" t="str">
        <f t="shared" si="53"/>
        <v/>
      </c>
      <c r="S278" s="69" t="str">
        <f t="shared" si="54"/>
        <v>N/A</v>
      </c>
      <c r="T278" s="60"/>
    </row>
    <row r="279" spans="1:20" ht="16.5" customHeight="1" x14ac:dyDescent="0.35">
      <c r="A279" s="71" t="str">
        <f>IF(JAN_26!A279="","",JAN_26!A279)</f>
        <v/>
      </c>
      <c r="B279" s="71" t="str">
        <f>IF(JAN_26!B279="","",JAN_26!B279)</f>
        <v/>
      </c>
      <c r="C279" s="53" t="str">
        <f>IF(JAN_26!C279="","",JAN_26!C279)</f>
        <v/>
      </c>
      <c r="D279" s="53" t="str">
        <f>IF(MAR_26!A279="","",MAR_26!F279)</f>
        <v/>
      </c>
      <c r="E279" s="61"/>
      <c r="F279" s="53" t="str">
        <f t="shared" si="44"/>
        <v/>
      </c>
      <c r="G279" s="61"/>
      <c r="H279" s="61"/>
      <c r="I279" s="53">
        <f t="shared" si="45"/>
        <v>0</v>
      </c>
      <c r="J279" s="53" t="str">
        <f t="shared" si="46"/>
        <v/>
      </c>
      <c r="K279" s="53">
        <f t="shared" si="47"/>
        <v>0</v>
      </c>
      <c r="L279" s="53">
        <f t="shared" si="48"/>
        <v>0</v>
      </c>
      <c r="M279" s="64">
        <f>IF(A279="",0,(IF(ISNUMBER(FEB_26!G279),FEB_26!G279,0)+IF(ISNUMBER(MAR_26!G279),MAR_26!G279,0)+IF(ISNUMBER(APR_26!G279),APR_26!G279,0))/3)</f>
        <v>0</v>
      </c>
      <c r="N279" s="64">
        <f t="shared" si="49"/>
        <v>0</v>
      </c>
      <c r="O279" s="64">
        <f t="shared" si="50"/>
        <v>0</v>
      </c>
      <c r="P279" s="64">
        <f t="shared" si="51"/>
        <v>0</v>
      </c>
      <c r="Q279" s="65" t="str">
        <f t="shared" si="52"/>
        <v/>
      </c>
      <c r="R279" s="66" t="str">
        <f t="shared" si="53"/>
        <v/>
      </c>
      <c r="S279" s="66" t="str">
        <f t="shared" si="54"/>
        <v>N/A</v>
      </c>
      <c r="T279" s="60"/>
    </row>
    <row r="280" spans="1:20" ht="16.5" customHeight="1" x14ac:dyDescent="0.35">
      <c r="A280" s="72" t="str">
        <f>IF(JAN_26!A280="","",JAN_26!A280)</f>
        <v/>
      </c>
      <c r="B280" s="72" t="str">
        <f>IF(JAN_26!B280="","",JAN_26!B280)</f>
        <v/>
      </c>
      <c r="C280" s="55" t="str">
        <f>IF(JAN_26!C280="","",JAN_26!C280)</f>
        <v/>
      </c>
      <c r="D280" s="55" t="str">
        <f>IF(MAR_26!A280="","",MAR_26!F280)</f>
        <v/>
      </c>
      <c r="E280" s="61"/>
      <c r="F280" s="55" t="str">
        <f t="shared" si="44"/>
        <v/>
      </c>
      <c r="G280" s="61"/>
      <c r="H280" s="61"/>
      <c r="I280" s="55">
        <f t="shared" si="45"/>
        <v>0</v>
      </c>
      <c r="J280" s="55" t="str">
        <f t="shared" si="46"/>
        <v/>
      </c>
      <c r="K280" s="55">
        <f t="shared" si="47"/>
        <v>0</v>
      </c>
      <c r="L280" s="55">
        <f t="shared" si="48"/>
        <v>0</v>
      </c>
      <c r="M280" s="67">
        <f>IF(A280="",0,(IF(ISNUMBER(FEB_26!G280),FEB_26!G280,0)+IF(ISNUMBER(MAR_26!G280),MAR_26!G280,0)+IF(ISNUMBER(APR_26!G280),APR_26!G280,0))/3)</f>
        <v>0</v>
      </c>
      <c r="N280" s="67">
        <f t="shared" si="49"/>
        <v>0</v>
      </c>
      <c r="O280" s="67">
        <f t="shared" si="50"/>
        <v>0</v>
      </c>
      <c r="P280" s="67">
        <f t="shared" si="51"/>
        <v>0</v>
      </c>
      <c r="Q280" s="68" t="str">
        <f t="shared" si="52"/>
        <v/>
      </c>
      <c r="R280" s="69" t="str">
        <f t="shared" si="53"/>
        <v/>
      </c>
      <c r="S280" s="69" t="str">
        <f t="shared" si="54"/>
        <v>N/A</v>
      </c>
      <c r="T280" s="60"/>
    </row>
    <row r="281" spans="1:20" ht="16.5" customHeight="1" x14ac:dyDescent="0.35">
      <c r="A281" s="71" t="str">
        <f>IF(JAN_26!A281="","",JAN_26!A281)</f>
        <v/>
      </c>
      <c r="B281" s="71" t="str">
        <f>IF(JAN_26!B281="","",JAN_26!B281)</f>
        <v/>
      </c>
      <c r="C281" s="53" t="str">
        <f>IF(JAN_26!C281="","",JAN_26!C281)</f>
        <v/>
      </c>
      <c r="D281" s="53" t="str">
        <f>IF(MAR_26!A281="","",MAR_26!F281)</f>
        <v/>
      </c>
      <c r="E281" s="61"/>
      <c r="F281" s="53" t="str">
        <f t="shared" si="44"/>
        <v/>
      </c>
      <c r="G281" s="61"/>
      <c r="H281" s="61"/>
      <c r="I281" s="53">
        <f t="shared" si="45"/>
        <v>0</v>
      </c>
      <c r="J281" s="53" t="str">
        <f t="shared" si="46"/>
        <v/>
      </c>
      <c r="K281" s="53">
        <f t="shared" si="47"/>
        <v>0</v>
      </c>
      <c r="L281" s="53">
        <f t="shared" si="48"/>
        <v>0</v>
      </c>
      <c r="M281" s="64">
        <f>IF(A281="",0,(IF(ISNUMBER(FEB_26!G281),FEB_26!G281,0)+IF(ISNUMBER(MAR_26!G281),MAR_26!G281,0)+IF(ISNUMBER(APR_26!G281),APR_26!G281,0))/3)</f>
        <v>0</v>
      </c>
      <c r="N281" s="64">
        <f t="shared" si="49"/>
        <v>0</v>
      </c>
      <c r="O281" s="64">
        <f t="shared" si="50"/>
        <v>0</v>
      </c>
      <c r="P281" s="64">
        <f t="shared" si="51"/>
        <v>0</v>
      </c>
      <c r="Q281" s="65" t="str">
        <f t="shared" si="52"/>
        <v/>
      </c>
      <c r="R281" s="66" t="str">
        <f t="shared" si="53"/>
        <v/>
      </c>
      <c r="S281" s="66" t="str">
        <f t="shared" si="54"/>
        <v>N/A</v>
      </c>
      <c r="T281" s="60"/>
    </row>
    <row r="282" spans="1:20" ht="16.5" customHeight="1" x14ac:dyDescent="0.35">
      <c r="A282" s="72" t="str">
        <f>IF(JAN_26!A282="","",JAN_26!A282)</f>
        <v/>
      </c>
      <c r="B282" s="72" t="str">
        <f>IF(JAN_26!B282="","",JAN_26!B282)</f>
        <v/>
      </c>
      <c r="C282" s="55" t="str">
        <f>IF(JAN_26!C282="","",JAN_26!C282)</f>
        <v/>
      </c>
      <c r="D282" s="55" t="str">
        <f>IF(MAR_26!A282="","",MAR_26!F282)</f>
        <v/>
      </c>
      <c r="E282" s="61"/>
      <c r="F282" s="55" t="str">
        <f t="shared" si="44"/>
        <v/>
      </c>
      <c r="G282" s="61"/>
      <c r="H282" s="61"/>
      <c r="I282" s="55">
        <f t="shared" si="45"/>
        <v>0</v>
      </c>
      <c r="J282" s="55" t="str">
        <f t="shared" si="46"/>
        <v/>
      </c>
      <c r="K282" s="55">
        <f t="shared" si="47"/>
        <v>0</v>
      </c>
      <c r="L282" s="55">
        <f t="shared" si="48"/>
        <v>0</v>
      </c>
      <c r="M282" s="67">
        <f>IF(A282="",0,(IF(ISNUMBER(FEB_26!G282),FEB_26!G282,0)+IF(ISNUMBER(MAR_26!G282),MAR_26!G282,0)+IF(ISNUMBER(APR_26!G282),APR_26!G282,0))/3)</f>
        <v>0</v>
      </c>
      <c r="N282" s="67">
        <f t="shared" si="49"/>
        <v>0</v>
      </c>
      <c r="O282" s="67">
        <f t="shared" si="50"/>
        <v>0</v>
      </c>
      <c r="P282" s="67">
        <f t="shared" si="51"/>
        <v>0</v>
      </c>
      <c r="Q282" s="68" t="str">
        <f t="shared" si="52"/>
        <v/>
      </c>
      <c r="R282" s="69" t="str">
        <f t="shared" si="53"/>
        <v/>
      </c>
      <c r="S282" s="69" t="str">
        <f t="shared" si="54"/>
        <v>N/A</v>
      </c>
      <c r="T282" s="60"/>
    </row>
    <row r="283" spans="1:20" ht="16.5" customHeight="1" x14ac:dyDescent="0.35">
      <c r="A283" s="71" t="str">
        <f>IF(JAN_26!A283="","",JAN_26!A283)</f>
        <v/>
      </c>
      <c r="B283" s="71" t="str">
        <f>IF(JAN_26!B283="","",JAN_26!B283)</f>
        <v/>
      </c>
      <c r="C283" s="53" t="str">
        <f>IF(JAN_26!C283="","",JAN_26!C283)</f>
        <v/>
      </c>
      <c r="D283" s="53" t="str">
        <f>IF(MAR_26!A283="","",MAR_26!F283)</f>
        <v/>
      </c>
      <c r="E283" s="61"/>
      <c r="F283" s="53" t="str">
        <f t="shared" si="44"/>
        <v/>
      </c>
      <c r="G283" s="61"/>
      <c r="H283" s="61"/>
      <c r="I283" s="53">
        <f t="shared" si="45"/>
        <v>0</v>
      </c>
      <c r="J283" s="53" t="str">
        <f t="shared" si="46"/>
        <v/>
      </c>
      <c r="K283" s="53">
        <f t="shared" si="47"/>
        <v>0</v>
      </c>
      <c r="L283" s="53">
        <f t="shared" si="48"/>
        <v>0</v>
      </c>
      <c r="M283" s="64">
        <f>IF(A283="",0,(IF(ISNUMBER(FEB_26!G283),FEB_26!G283,0)+IF(ISNUMBER(MAR_26!G283),MAR_26!G283,0)+IF(ISNUMBER(APR_26!G283),APR_26!G283,0))/3)</f>
        <v>0</v>
      </c>
      <c r="N283" s="64">
        <f t="shared" si="49"/>
        <v>0</v>
      </c>
      <c r="O283" s="64">
        <f t="shared" si="50"/>
        <v>0</v>
      </c>
      <c r="P283" s="64">
        <f t="shared" si="51"/>
        <v>0</v>
      </c>
      <c r="Q283" s="65" t="str">
        <f t="shared" si="52"/>
        <v/>
      </c>
      <c r="R283" s="66" t="str">
        <f t="shared" si="53"/>
        <v/>
      </c>
      <c r="S283" s="66" t="str">
        <f t="shared" si="54"/>
        <v>N/A</v>
      </c>
      <c r="T283" s="60"/>
    </row>
    <row r="284" spans="1:20" ht="16.5" customHeight="1" x14ac:dyDescent="0.35">
      <c r="A284" s="72" t="str">
        <f>IF(JAN_26!A284="","",JAN_26!A284)</f>
        <v/>
      </c>
      <c r="B284" s="72" t="str">
        <f>IF(JAN_26!B284="","",JAN_26!B284)</f>
        <v/>
      </c>
      <c r="C284" s="55" t="str">
        <f>IF(JAN_26!C284="","",JAN_26!C284)</f>
        <v/>
      </c>
      <c r="D284" s="55" t="str">
        <f>IF(MAR_26!A284="","",MAR_26!F284)</f>
        <v/>
      </c>
      <c r="E284" s="61"/>
      <c r="F284" s="55" t="str">
        <f t="shared" si="44"/>
        <v/>
      </c>
      <c r="G284" s="61"/>
      <c r="H284" s="61"/>
      <c r="I284" s="55">
        <f t="shared" si="45"/>
        <v>0</v>
      </c>
      <c r="J284" s="55" t="str">
        <f t="shared" si="46"/>
        <v/>
      </c>
      <c r="K284" s="55">
        <f t="shared" si="47"/>
        <v>0</v>
      </c>
      <c r="L284" s="55">
        <f t="shared" si="48"/>
        <v>0</v>
      </c>
      <c r="M284" s="67">
        <f>IF(A284="",0,(IF(ISNUMBER(FEB_26!G284),FEB_26!G284,0)+IF(ISNUMBER(MAR_26!G284),MAR_26!G284,0)+IF(ISNUMBER(APR_26!G284),APR_26!G284,0))/3)</f>
        <v>0</v>
      </c>
      <c r="N284" s="67">
        <f t="shared" si="49"/>
        <v>0</v>
      </c>
      <c r="O284" s="67">
        <f t="shared" si="50"/>
        <v>0</v>
      </c>
      <c r="P284" s="67">
        <f t="shared" si="51"/>
        <v>0</v>
      </c>
      <c r="Q284" s="68" t="str">
        <f t="shared" si="52"/>
        <v/>
      </c>
      <c r="R284" s="69" t="str">
        <f t="shared" si="53"/>
        <v/>
      </c>
      <c r="S284" s="69" t="str">
        <f t="shared" si="54"/>
        <v>N/A</v>
      </c>
      <c r="T284" s="60"/>
    </row>
    <row r="285" spans="1:20" ht="16.5" customHeight="1" x14ac:dyDescent="0.35">
      <c r="A285" s="71" t="str">
        <f>IF(JAN_26!A285="","",JAN_26!A285)</f>
        <v/>
      </c>
      <c r="B285" s="71" t="str">
        <f>IF(JAN_26!B285="","",JAN_26!B285)</f>
        <v/>
      </c>
      <c r="C285" s="53" t="str">
        <f>IF(JAN_26!C285="","",JAN_26!C285)</f>
        <v/>
      </c>
      <c r="D285" s="53" t="str">
        <f>IF(MAR_26!A285="","",MAR_26!F285)</f>
        <v/>
      </c>
      <c r="E285" s="61"/>
      <c r="F285" s="53" t="str">
        <f t="shared" si="44"/>
        <v/>
      </c>
      <c r="G285" s="61"/>
      <c r="H285" s="61"/>
      <c r="I285" s="53">
        <f t="shared" si="45"/>
        <v>0</v>
      </c>
      <c r="J285" s="53" t="str">
        <f t="shared" si="46"/>
        <v/>
      </c>
      <c r="K285" s="53">
        <f t="shared" si="47"/>
        <v>0</v>
      </c>
      <c r="L285" s="53">
        <f t="shared" si="48"/>
        <v>0</v>
      </c>
      <c r="M285" s="64">
        <f>IF(A285="",0,(IF(ISNUMBER(FEB_26!G285),FEB_26!G285,0)+IF(ISNUMBER(MAR_26!G285),MAR_26!G285,0)+IF(ISNUMBER(APR_26!G285),APR_26!G285,0))/3)</f>
        <v>0</v>
      </c>
      <c r="N285" s="64">
        <f t="shared" si="49"/>
        <v>0</v>
      </c>
      <c r="O285" s="64">
        <f t="shared" si="50"/>
        <v>0</v>
      </c>
      <c r="P285" s="64">
        <f t="shared" si="51"/>
        <v>0</v>
      </c>
      <c r="Q285" s="65" t="str">
        <f t="shared" si="52"/>
        <v/>
      </c>
      <c r="R285" s="66" t="str">
        <f t="shared" si="53"/>
        <v/>
      </c>
      <c r="S285" s="66" t="str">
        <f t="shared" si="54"/>
        <v>N/A</v>
      </c>
      <c r="T285" s="60"/>
    </row>
    <row r="286" spans="1:20" ht="16.5" customHeight="1" x14ac:dyDescent="0.35">
      <c r="A286" s="72" t="str">
        <f>IF(JAN_26!A286="","",JAN_26!A286)</f>
        <v/>
      </c>
      <c r="B286" s="72" t="str">
        <f>IF(JAN_26!B286="","",JAN_26!B286)</f>
        <v/>
      </c>
      <c r="C286" s="55" t="str">
        <f>IF(JAN_26!C286="","",JAN_26!C286)</f>
        <v/>
      </c>
      <c r="D286" s="55" t="str">
        <f>IF(MAR_26!A286="","",MAR_26!F286)</f>
        <v/>
      </c>
      <c r="E286" s="61"/>
      <c r="F286" s="55" t="str">
        <f t="shared" si="44"/>
        <v/>
      </c>
      <c r="G286" s="61"/>
      <c r="H286" s="61"/>
      <c r="I286" s="55">
        <f t="shared" si="45"/>
        <v>0</v>
      </c>
      <c r="J286" s="55" t="str">
        <f t="shared" si="46"/>
        <v/>
      </c>
      <c r="K286" s="55">
        <f t="shared" si="47"/>
        <v>0</v>
      </c>
      <c r="L286" s="55">
        <f t="shared" si="48"/>
        <v>0</v>
      </c>
      <c r="M286" s="67">
        <f>IF(A286="",0,(IF(ISNUMBER(FEB_26!G286),FEB_26!G286,0)+IF(ISNUMBER(MAR_26!G286),MAR_26!G286,0)+IF(ISNUMBER(APR_26!G286),APR_26!G286,0))/3)</f>
        <v>0</v>
      </c>
      <c r="N286" s="67">
        <f t="shared" si="49"/>
        <v>0</v>
      </c>
      <c r="O286" s="67">
        <f t="shared" si="50"/>
        <v>0</v>
      </c>
      <c r="P286" s="67">
        <f t="shared" si="51"/>
        <v>0</v>
      </c>
      <c r="Q286" s="68" t="str">
        <f t="shared" si="52"/>
        <v/>
      </c>
      <c r="R286" s="69" t="str">
        <f t="shared" si="53"/>
        <v/>
      </c>
      <c r="S286" s="69" t="str">
        <f t="shared" si="54"/>
        <v>N/A</v>
      </c>
      <c r="T286" s="60"/>
    </row>
    <row r="287" spans="1:20" ht="16.5" customHeight="1" x14ac:dyDescent="0.35">
      <c r="A287" s="71" t="str">
        <f>IF(JAN_26!A287="","",JAN_26!A287)</f>
        <v/>
      </c>
      <c r="B287" s="71" t="str">
        <f>IF(JAN_26!B287="","",JAN_26!B287)</f>
        <v/>
      </c>
      <c r="C287" s="53" t="str">
        <f>IF(JAN_26!C287="","",JAN_26!C287)</f>
        <v/>
      </c>
      <c r="D287" s="53" t="str">
        <f>IF(MAR_26!A287="","",MAR_26!F287)</f>
        <v/>
      </c>
      <c r="E287" s="61"/>
      <c r="F287" s="53" t="str">
        <f t="shared" si="44"/>
        <v/>
      </c>
      <c r="G287" s="61"/>
      <c r="H287" s="61"/>
      <c r="I287" s="53">
        <f t="shared" si="45"/>
        <v>0</v>
      </c>
      <c r="J287" s="53" t="str">
        <f t="shared" si="46"/>
        <v/>
      </c>
      <c r="K287" s="53">
        <f t="shared" si="47"/>
        <v>0</v>
      </c>
      <c r="L287" s="53">
        <f t="shared" si="48"/>
        <v>0</v>
      </c>
      <c r="M287" s="64">
        <f>IF(A287="",0,(IF(ISNUMBER(FEB_26!G287),FEB_26!G287,0)+IF(ISNUMBER(MAR_26!G287),MAR_26!G287,0)+IF(ISNUMBER(APR_26!G287),APR_26!G287,0))/3)</f>
        <v>0</v>
      </c>
      <c r="N287" s="64">
        <f t="shared" si="49"/>
        <v>0</v>
      </c>
      <c r="O287" s="64">
        <f t="shared" si="50"/>
        <v>0</v>
      </c>
      <c r="P287" s="64">
        <f t="shared" si="51"/>
        <v>0</v>
      </c>
      <c r="Q287" s="65" t="str">
        <f t="shared" si="52"/>
        <v/>
      </c>
      <c r="R287" s="66" t="str">
        <f t="shared" si="53"/>
        <v/>
      </c>
      <c r="S287" s="66" t="str">
        <f t="shared" si="54"/>
        <v>N/A</v>
      </c>
      <c r="T287" s="60"/>
    </row>
    <row r="288" spans="1:20" ht="16.5" customHeight="1" x14ac:dyDescent="0.35">
      <c r="A288" s="72" t="str">
        <f>IF(JAN_26!A288="","",JAN_26!A288)</f>
        <v/>
      </c>
      <c r="B288" s="72" t="str">
        <f>IF(JAN_26!B288="","",JAN_26!B288)</f>
        <v/>
      </c>
      <c r="C288" s="55" t="str">
        <f>IF(JAN_26!C288="","",JAN_26!C288)</f>
        <v/>
      </c>
      <c r="D288" s="55" t="str">
        <f>IF(MAR_26!A288="","",MAR_26!F288)</f>
        <v/>
      </c>
      <c r="E288" s="61"/>
      <c r="F288" s="55" t="str">
        <f t="shared" si="44"/>
        <v/>
      </c>
      <c r="G288" s="61"/>
      <c r="H288" s="61"/>
      <c r="I288" s="55">
        <f t="shared" si="45"/>
        <v>0</v>
      </c>
      <c r="J288" s="55" t="str">
        <f t="shared" si="46"/>
        <v/>
      </c>
      <c r="K288" s="55">
        <f t="shared" si="47"/>
        <v>0</v>
      </c>
      <c r="L288" s="55">
        <f t="shared" si="48"/>
        <v>0</v>
      </c>
      <c r="M288" s="67">
        <f>IF(A288="",0,(IF(ISNUMBER(FEB_26!G288),FEB_26!G288,0)+IF(ISNUMBER(MAR_26!G288),MAR_26!G288,0)+IF(ISNUMBER(APR_26!G288),APR_26!G288,0))/3)</f>
        <v>0</v>
      </c>
      <c r="N288" s="67">
        <f t="shared" si="49"/>
        <v>0</v>
      </c>
      <c r="O288" s="67">
        <f t="shared" si="50"/>
        <v>0</v>
      </c>
      <c r="P288" s="67">
        <f t="shared" si="51"/>
        <v>0</v>
      </c>
      <c r="Q288" s="68" t="str">
        <f t="shared" si="52"/>
        <v/>
      </c>
      <c r="R288" s="69" t="str">
        <f t="shared" si="53"/>
        <v/>
      </c>
      <c r="S288" s="69" t="str">
        <f t="shared" si="54"/>
        <v>N/A</v>
      </c>
      <c r="T288" s="60"/>
    </row>
    <row r="289" spans="1:20" ht="16.5" customHeight="1" x14ac:dyDescent="0.35">
      <c r="A289" s="71" t="str">
        <f>IF(JAN_26!A289="","",JAN_26!A289)</f>
        <v/>
      </c>
      <c r="B289" s="71" t="str">
        <f>IF(JAN_26!B289="","",JAN_26!B289)</f>
        <v/>
      </c>
      <c r="C289" s="53" t="str">
        <f>IF(JAN_26!C289="","",JAN_26!C289)</f>
        <v/>
      </c>
      <c r="D289" s="53" t="str">
        <f>IF(MAR_26!A289="","",MAR_26!F289)</f>
        <v/>
      </c>
      <c r="E289" s="61"/>
      <c r="F289" s="53" t="str">
        <f t="shared" si="44"/>
        <v/>
      </c>
      <c r="G289" s="61"/>
      <c r="H289" s="61"/>
      <c r="I289" s="53">
        <f t="shared" si="45"/>
        <v>0</v>
      </c>
      <c r="J289" s="53" t="str">
        <f t="shared" si="46"/>
        <v/>
      </c>
      <c r="K289" s="53">
        <f t="shared" si="47"/>
        <v>0</v>
      </c>
      <c r="L289" s="53">
        <f t="shared" si="48"/>
        <v>0</v>
      </c>
      <c r="M289" s="64">
        <f>IF(A289="",0,(IF(ISNUMBER(FEB_26!G289),FEB_26!G289,0)+IF(ISNUMBER(MAR_26!G289),MAR_26!G289,0)+IF(ISNUMBER(APR_26!G289),APR_26!G289,0))/3)</f>
        <v>0</v>
      </c>
      <c r="N289" s="64">
        <f t="shared" si="49"/>
        <v>0</v>
      </c>
      <c r="O289" s="64">
        <f t="shared" si="50"/>
        <v>0</v>
      </c>
      <c r="P289" s="64">
        <f t="shared" si="51"/>
        <v>0</v>
      </c>
      <c r="Q289" s="65" t="str">
        <f t="shared" si="52"/>
        <v/>
      </c>
      <c r="R289" s="66" t="str">
        <f t="shared" si="53"/>
        <v/>
      </c>
      <c r="S289" s="66" t="str">
        <f t="shared" si="54"/>
        <v>N/A</v>
      </c>
      <c r="T289" s="60"/>
    </row>
    <row r="290" spans="1:20" ht="16.5" customHeight="1" x14ac:dyDescent="0.35">
      <c r="A290" s="72" t="str">
        <f>IF(JAN_26!A290="","",JAN_26!A290)</f>
        <v/>
      </c>
      <c r="B290" s="72" t="str">
        <f>IF(JAN_26!B290="","",JAN_26!B290)</f>
        <v/>
      </c>
      <c r="C290" s="55" t="str">
        <f>IF(JAN_26!C290="","",JAN_26!C290)</f>
        <v/>
      </c>
      <c r="D290" s="55" t="str">
        <f>IF(MAR_26!A290="","",MAR_26!F290)</f>
        <v/>
      </c>
      <c r="E290" s="61"/>
      <c r="F290" s="55" t="str">
        <f t="shared" si="44"/>
        <v/>
      </c>
      <c r="G290" s="61"/>
      <c r="H290" s="61"/>
      <c r="I290" s="55">
        <f t="shared" si="45"/>
        <v>0</v>
      </c>
      <c r="J290" s="55" t="str">
        <f t="shared" si="46"/>
        <v/>
      </c>
      <c r="K290" s="55">
        <f t="shared" si="47"/>
        <v>0</v>
      </c>
      <c r="L290" s="55">
        <f t="shared" si="48"/>
        <v>0</v>
      </c>
      <c r="M290" s="67">
        <f>IF(A290="",0,(IF(ISNUMBER(FEB_26!G290),FEB_26!G290,0)+IF(ISNUMBER(MAR_26!G290),MAR_26!G290,0)+IF(ISNUMBER(APR_26!G290),APR_26!G290,0))/3)</f>
        <v>0</v>
      </c>
      <c r="N290" s="67">
        <f t="shared" si="49"/>
        <v>0</v>
      </c>
      <c r="O290" s="67">
        <f t="shared" si="50"/>
        <v>0</v>
      </c>
      <c r="P290" s="67">
        <f t="shared" si="51"/>
        <v>0</v>
      </c>
      <c r="Q290" s="68" t="str">
        <f t="shared" si="52"/>
        <v/>
      </c>
      <c r="R290" s="69" t="str">
        <f t="shared" si="53"/>
        <v/>
      </c>
      <c r="S290" s="69" t="str">
        <f t="shared" si="54"/>
        <v>N/A</v>
      </c>
      <c r="T290" s="60"/>
    </row>
    <row r="291" spans="1:20" ht="16.5" customHeight="1" x14ac:dyDescent="0.35">
      <c r="A291" s="71" t="str">
        <f>IF(JAN_26!A291="","",JAN_26!A291)</f>
        <v/>
      </c>
      <c r="B291" s="71" t="str">
        <f>IF(JAN_26!B291="","",JAN_26!B291)</f>
        <v/>
      </c>
      <c r="C291" s="53" t="str">
        <f>IF(JAN_26!C291="","",JAN_26!C291)</f>
        <v/>
      </c>
      <c r="D291" s="53" t="str">
        <f>IF(MAR_26!A291="","",MAR_26!F291)</f>
        <v/>
      </c>
      <c r="E291" s="61"/>
      <c r="F291" s="53" t="str">
        <f t="shared" si="44"/>
        <v/>
      </c>
      <c r="G291" s="61"/>
      <c r="H291" s="61"/>
      <c r="I291" s="53">
        <f t="shared" si="45"/>
        <v>0</v>
      </c>
      <c r="J291" s="53" t="str">
        <f t="shared" si="46"/>
        <v/>
      </c>
      <c r="K291" s="53">
        <f t="shared" si="47"/>
        <v>0</v>
      </c>
      <c r="L291" s="53">
        <f t="shared" si="48"/>
        <v>0</v>
      </c>
      <c r="M291" s="64">
        <f>IF(A291="",0,(IF(ISNUMBER(FEB_26!G291),FEB_26!G291,0)+IF(ISNUMBER(MAR_26!G291),MAR_26!G291,0)+IF(ISNUMBER(APR_26!G291),APR_26!G291,0))/3)</f>
        <v>0</v>
      </c>
      <c r="N291" s="64">
        <f t="shared" si="49"/>
        <v>0</v>
      </c>
      <c r="O291" s="64">
        <f t="shared" si="50"/>
        <v>0</v>
      </c>
      <c r="P291" s="64">
        <f t="shared" si="51"/>
        <v>0</v>
      </c>
      <c r="Q291" s="65" t="str">
        <f t="shared" si="52"/>
        <v/>
      </c>
      <c r="R291" s="66" t="str">
        <f t="shared" si="53"/>
        <v/>
      </c>
      <c r="S291" s="66" t="str">
        <f t="shared" si="54"/>
        <v>N/A</v>
      </c>
      <c r="T291" s="60"/>
    </row>
    <row r="292" spans="1:20" ht="16.5" customHeight="1" x14ac:dyDescent="0.35">
      <c r="A292" s="72" t="str">
        <f>IF(JAN_26!A292="","",JAN_26!A292)</f>
        <v/>
      </c>
      <c r="B292" s="72" t="str">
        <f>IF(JAN_26!B292="","",JAN_26!B292)</f>
        <v/>
      </c>
      <c r="C292" s="55" t="str">
        <f>IF(JAN_26!C292="","",JAN_26!C292)</f>
        <v/>
      </c>
      <c r="D292" s="55" t="str">
        <f>IF(MAR_26!A292="","",MAR_26!F292)</f>
        <v/>
      </c>
      <c r="E292" s="61"/>
      <c r="F292" s="55" t="str">
        <f t="shared" si="44"/>
        <v/>
      </c>
      <c r="G292" s="61"/>
      <c r="H292" s="61"/>
      <c r="I292" s="55">
        <f t="shared" si="45"/>
        <v>0</v>
      </c>
      <c r="J292" s="55" t="str">
        <f t="shared" si="46"/>
        <v/>
      </c>
      <c r="K292" s="55">
        <f t="shared" si="47"/>
        <v>0</v>
      </c>
      <c r="L292" s="55">
        <f t="shared" si="48"/>
        <v>0</v>
      </c>
      <c r="M292" s="67">
        <f>IF(A292="",0,(IF(ISNUMBER(FEB_26!G292),FEB_26!G292,0)+IF(ISNUMBER(MAR_26!G292),MAR_26!G292,0)+IF(ISNUMBER(APR_26!G292),APR_26!G292,0))/3)</f>
        <v>0</v>
      </c>
      <c r="N292" s="67">
        <f t="shared" si="49"/>
        <v>0</v>
      </c>
      <c r="O292" s="67">
        <f t="shared" si="50"/>
        <v>0</v>
      </c>
      <c r="P292" s="67">
        <f t="shared" si="51"/>
        <v>0</v>
      </c>
      <c r="Q292" s="68" t="str">
        <f t="shared" si="52"/>
        <v/>
      </c>
      <c r="R292" s="69" t="str">
        <f t="shared" si="53"/>
        <v/>
      </c>
      <c r="S292" s="69" t="str">
        <f t="shared" si="54"/>
        <v>N/A</v>
      </c>
      <c r="T292" s="60"/>
    </row>
    <row r="293" spans="1:20" ht="16.5" customHeight="1" x14ac:dyDescent="0.35">
      <c r="A293" s="71" t="str">
        <f>IF(JAN_26!A293="","",JAN_26!A293)</f>
        <v/>
      </c>
      <c r="B293" s="71" t="str">
        <f>IF(JAN_26!B293="","",JAN_26!B293)</f>
        <v/>
      </c>
      <c r="C293" s="53" t="str">
        <f>IF(JAN_26!C293="","",JAN_26!C293)</f>
        <v/>
      </c>
      <c r="D293" s="53" t="str">
        <f>IF(MAR_26!A293="","",MAR_26!F293)</f>
        <v/>
      </c>
      <c r="E293" s="61"/>
      <c r="F293" s="53" t="str">
        <f t="shared" si="44"/>
        <v/>
      </c>
      <c r="G293" s="61"/>
      <c r="H293" s="61"/>
      <c r="I293" s="53">
        <f t="shared" si="45"/>
        <v>0</v>
      </c>
      <c r="J293" s="53" t="str">
        <f t="shared" si="46"/>
        <v/>
      </c>
      <c r="K293" s="53">
        <f t="shared" si="47"/>
        <v>0</v>
      </c>
      <c r="L293" s="53">
        <f t="shared" si="48"/>
        <v>0</v>
      </c>
      <c r="M293" s="64">
        <f>IF(A293="",0,(IF(ISNUMBER(FEB_26!G293),FEB_26!G293,0)+IF(ISNUMBER(MAR_26!G293),MAR_26!G293,0)+IF(ISNUMBER(APR_26!G293),APR_26!G293,0))/3)</f>
        <v>0</v>
      </c>
      <c r="N293" s="64">
        <f t="shared" si="49"/>
        <v>0</v>
      </c>
      <c r="O293" s="64">
        <f t="shared" si="50"/>
        <v>0</v>
      </c>
      <c r="P293" s="64">
        <f t="shared" si="51"/>
        <v>0</v>
      </c>
      <c r="Q293" s="65" t="str">
        <f t="shared" si="52"/>
        <v/>
      </c>
      <c r="R293" s="66" t="str">
        <f t="shared" si="53"/>
        <v/>
      </c>
      <c r="S293" s="66" t="str">
        <f t="shared" si="54"/>
        <v>N/A</v>
      </c>
      <c r="T293" s="60"/>
    </row>
    <row r="294" spans="1:20" ht="16.5" customHeight="1" x14ac:dyDescent="0.35">
      <c r="A294" s="72" t="str">
        <f>IF(JAN_26!A294="","",JAN_26!A294)</f>
        <v/>
      </c>
      <c r="B294" s="72" t="str">
        <f>IF(JAN_26!B294="","",JAN_26!B294)</f>
        <v/>
      </c>
      <c r="C294" s="55" t="str">
        <f>IF(JAN_26!C294="","",JAN_26!C294)</f>
        <v/>
      </c>
      <c r="D294" s="55" t="str">
        <f>IF(MAR_26!A294="","",MAR_26!F294)</f>
        <v/>
      </c>
      <c r="E294" s="61"/>
      <c r="F294" s="55" t="str">
        <f t="shared" si="44"/>
        <v/>
      </c>
      <c r="G294" s="61"/>
      <c r="H294" s="61"/>
      <c r="I294" s="55">
        <f t="shared" si="45"/>
        <v>0</v>
      </c>
      <c r="J294" s="55" t="str">
        <f t="shared" si="46"/>
        <v/>
      </c>
      <c r="K294" s="55">
        <f t="shared" si="47"/>
        <v>0</v>
      </c>
      <c r="L294" s="55">
        <f t="shared" si="48"/>
        <v>0</v>
      </c>
      <c r="M294" s="67">
        <f>IF(A294="",0,(IF(ISNUMBER(FEB_26!G294),FEB_26!G294,0)+IF(ISNUMBER(MAR_26!G294),MAR_26!G294,0)+IF(ISNUMBER(APR_26!G294),APR_26!G294,0))/3)</f>
        <v>0</v>
      </c>
      <c r="N294" s="67">
        <f t="shared" si="49"/>
        <v>0</v>
      </c>
      <c r="O294" s="67">
        <f t="shared" si="50"/>
        <v>0</v>
      </c>
      <c r="P294" s="67">
        <f t="shared" si="51"/>
        <v>0</v>
      </c>
      <c r="Q294" s="68" t="str">
        <f t="shared" si="52"/>
        <v/>
      </c>
      <c r="R294" s="69" t="str">
        <f t="shared" si="53"/>
        <v/>
      </c>
      <c r="S294" s="69" t="str">
        <f t="shared" si="54"/>
        <v>N/A</v>
      </c>
      <c r="T294" s="60"/>
    </row>
    <row r="295" spans="1:20" ht="16.5" customHeight="1" x14ac:dyDescent="0.35">
      <c r="A295" s="71" t="str">
        <f>IF(JAN_26!A295="","",JAN_26!A295)</f>
        <v/>
      </c>
      <c r="B295" s="71" t="str">
        <f>IF(JAN_26!B295="","",JAN_26!B295)</f>
        <v/>
      </c>
      <c r="C295" s="53" t="str">
        <f>IF(JAN_26!C295="","",JAN_26!C295)</f>
        <v/>
      </c>
      <c r="D295" s="53" t="str">
        <f>IF(MAR_26!A295="","",MAR_26!F295)</f>
        <v/>
      </c>
      <c r="E295" s="61"/>
      <c r="F295" s="53" t="str">
        <f t="shared" si="44"/>
        <v/>
      </c>
      <c r="G295" s="61"/>
      <c r="H295" s="61"/>
      <c r="I295" s="53">
        <f t="shared" si="45"/>
        <v>0</v>
      </c>
      <c r="J295" s="53" t="str">
        <f t="shared" si="46"/>
        <v/>
      </c>
      <c r="K295" s="53">
        <f t="shared" si="47"/>
        <v>0</v>
      </c>
      <c r="L295" s="53">
        <f t="shared" si="48"/>
        <v>0</v>
      </c>
      <c r="M295" s="64">
        <f>IF(A295="",0,(IF(ISNUMBER(FEB_26!G295),FEB_26!G295,0)+IF(ISNUMBER(MAR_26!G295),MAR_26!G295,0)+IF(ISNUMBER(APR_26!G295),APR_26!G295,0))/3)</f>
        <v>0</v>
      </c>
      <c r="N295" s="64">
        <f t="shared" si="49"/>
        <v>0</v>
      </c>
      <c r="O295" s="64">
        <f t="shared" si="50"/>
        <v>0</v>
      </c>
      <c r="P295" s="64">
        <f t="shared" si="51"/>
        <v>0</v>
      </c>
      <c r="Q295" s="65" t="str">
        <f t="shared" si="52"/>
        <v/>
      </c>
      <c r="R295" s="66" t="str">
        <f t="shared" si="53"/>
        <v/>
      </c>
      <c r="S295" s="66" t="str">
        <f t="shared" si="54"/>
        <v>N/A</v>
      </c>
      <c r="T295" s="60"/>
    </row>
    <row r="296" spans="1:20" ht="16.5" customHeight="1" x14ac:dyDescent="0.35">
      <c r="A296" s="72" t="str">
        <f>IF(JAN_26!A296="","",JAN_26!A296)</f>
        <v/>
      </c>
      <c r="B296" s="72" t="str">
        <f>IF(JAN_26!B296="","",JAN_26!B296)</f>
        <v/>
      </c>
      <c r="C296" s="55" t="str">
        <f>IF(JAN_26!C296="","",JAN_26!C296)</f>
        <v/>
      </c>
      <c r="D296" s="55" t="str">
        <f>IF(MAR_26!A296="","",MAR_26!F296)</f>
        <v/>
      </c>
      <c r="E296" s="61"/>
      <c r="F296" s="55" t="str">
        <f t="shared" si="44"/>
        <v/>
      </c>
      <c r="G296" s="61"/>
      <c r="H296" s="61"/>
      <c r="I296" s="55">
        <f t="shared" si="45"/>
        <v>0</v>
      </c>
      <c r="J296" s="55" t="str">
        <f t="shared" si="46"/>
        <v/>
      </c>
      <c r="K296" s="55">
        <f t="shared" si="47"/>
        <v>0</v>
      </c>
      <c r="L296" s="55">
        <f t="shared" si="48"/>
        <v>0</v>
      </c>
      <c r="M296" s="67">
        <f>IF(A296="",0,(IF(ISNUMBER(FEB_26!G296),FEB_26!G296,0)+IF(ISNUMBER(MAR_26!G296),MAR_26!G296,0)+IF(ISNUMBER(APR_26!G296),APR_26!G296,0))/3)</f>
        <v>0</v>
      </c>
      <c r="N296" s="67">
        <f t="shared" si="49"/>
        <v>0</v>
      </c>
      <c r="O296" s="67">
        <f t="shared" si="50"/>
        <v>0</v>
      </c>
      <c r="P296" s="67">
        <f t="shared" si="51"/>
        <v>0</v>
      </c>
      <c r="Q296" s="68" t="str">
        <f t="shared" si="52"/>
        <v/>
      </c>
      <c r="R296" s="69" t="str">
        <f t="shared" si="53"/>
        <v/>
      </c>
      <c r="S296" s="69" t="str">
        <f t="shared" si="54"/>
        <v>N/A</v>
      </c>
      <c r="T296" s="60"/>
    </row>
    <row r="297" spans="1:20" ht="16.5" customHeight="1" x14ac:dyDescent="0.35">
      <c r="A297" s="71" t="str">
        <f>IF(JAN_26!A297="","",JAN_26!A297)</f>
        <v/>
      </c>
      <c r="B297" s="71" t="str">
        <f>IF(JAN_26!B297="","",JAN_26!B297)</f>
        <v/>
      </c>
      <c r="C297" s="53" t="str">
        <f>IF(JAN_26!C297="","",JAN_26!C297)</f>
        <v/>
      </c>
      <c r="D297" s="53" t="str">
        <f>IF(MAR_26!A297="","",MAR_26!F297)</f>
        <v/>
      </c>
      <c r="E297" s="61"/>
      <c r="F297" s="53" t="str">
        <f t="shared" si="44"/>
        <v/>
      </c>
      <c r="G297" s="61"/>
      <c r="H297" s="61"/>
      <c r="I297" s="53">
        <f t="shared" si="45"/>
        <v>0</v>
      </c>
      <c r="J297" s="53" t="str">
        <f t="shared" si="46"/>
        <v/>
      </c>
      <c r="K297" s="53">
        <f t="shared" si="47"/>
        <v>0</v>
      </c>
      <c r="L297" s="53">
        <f t="shared" si="48"/>
        <v>0</v>
      </c>
      <c r="M297" s="64">
        <f>IF(A297="",0,(IF(ISNUMBER(FEB_26!G297),FEB_26!G297,0)+IF(ISNUMBER(MAR_26!G297),MAR_26!G297,0)+IF(ISNUMBER(APR_26!G297),APR_26!G297,0))/3)</f>
        <v>0</v>
      </c>
      <c r="N297" s="64">
        <f t="shared" si="49"/>
        <v>0</v>
      </c>
      <c r="O297" s="64">
        <f t="shared" si="50"/>
        <v>0</v>
      </c>
      <c r="P297" s="64">
        <f t="shared" si="51"/>
        <v>0</v>
      </c>
      <c r="Q297" s="65" t="str">
        <f t="shared" si="52"/>
        <v/>
      </c>
      <c r="R297" s="66" t="str">
        <f t="shared" si="53"/>
        <v/>
      </c>
      <c r="S297" s="66" t="str">
        <f t="shared" si="54"/>
        <v>N/A</v>
      </c>
      <c r="T297" s="60"/>
    </row>
    <row r="298" spans="1:20" ht="16.5" customHeight="1" x14ac:dyDescent="0.35">
      <c r="A298" s="72" t="str">
        <f>IF(JAN_26!A298="","",JAN_26!A298)</f>
        <v/>
      </c>
      <c r="B298" s="72" t="str">
        <f>IF(JAN_26!B298="","",JAN_26!B298)</f>
        <v/>
      </c>
      <c r="C298" s="55" t="str">
        <f>IF(JAN_26!C298="","",JAN_26!C298)</f>
        <v/>
      </c>
      <c r="D298" s="55" t="str">
        <f>IF(MAR_26!A298="","",MAR_26!F298)</f>
        <v/>
      </c>
      <c r="E298" s="61"/>
      <c r="F298" s="55" t="str">
        <f t="shared" si="44"/>
        <v/>
      </c>
      <c r="G298" s="61"/>
      <c r="H298" s="61"/>
      <c r="I298" s="55">
        <f t="shared" si="45"/>
        <v>0</v>
      </c>
      <c r="J298" s="55" t="str">
        <f t="shared" si="46"/>
        <v/>
      </c>
      <c r="K298" s="55">
        <f t="shared" si="47"/>
        <v>0</v>
      </c>
      <c r="L298" s="55">
        <f t="shared" si="48"/>
        <v>0</v>
      </c>
      <c r="M298" s="67">
        <f>IF(A298="",0,(IF(ISNUMBER(FEB_26!G298),FEB_26!G298,0)+IF(ISNUMBER(MAR_26!G298),MAR_26!G298,0)+IF(ISNUMBER(APR_26!G298),APR_26!G298,0))/3)</f>
        <v>0</v>
      </c>
      <c r="N298" s="67">
        <f t="shared" si="49"/>
        <v>0</v>
      </c>
      <c r="O298" s="67">
        <f t="shared" si="50"/>
        <v>0</v>
      </c>
      <c r="P298" s="67">
        <f t="shared" si="51"/>
        <v>0</v>
      </c>
      <c r="Q298" s="68" t="str">
        <f t="shared" si="52"/>
        <v/>
      </c>
      <c r="R298" s="69" t="str">
        <f t="shared" si="53"/>
        <v/>
      </c>
      <c r="S298" s="69" t="str">
        <f t="shared" si="54"/>
        <v>N/A</v>
      </c>
      <c r="T298" s="60"/>
    </row>
    <row r="299" spans="1:20" ht="16.5" customHeight="1" x14ac:dyDescent="0.35">
      <c r="A299" s="71" t="str">
        <f>IF(JAN_26!A299="","",JAN_26!A299)</f>
        <v/>
      </c>
      <c r="B299" s="71" t="str">
        <f>IF(JAN_26!B299="","",JAN_26!B299)</f>
        <v/>
      </c>
      <c r="C299" s="53" t="str">
        <f>IF(JAN_26!C299="","",JAN_26!C299)</f>
        <v/>
      </c>
      <c r="D299" s="53" t="str">
        <f>IF(MAR_26!A299="","",MAR_26!F299)</f>
        <v/>
      </c>
      <c r="E299" s="61"/>
      <c r="F299" s="53" t="str">
        <f t="shared" si="44"/>
        <v/>
      </c>
      <c r="G299" s="61"/>
      <c r="H299" s="61"/>
      <c r="I299" s="53">
        <f t="shared" si="45"/>
        <v>0</v>
      </c>
      <c r="J299" s="53" t="str">
        <f t="shared" si="46"/>
        <v/>
      </c>
      <c r="K299" s="53">
        <f t="shared" si="47"/>
        <v>0</v>
      </c>
      <c r="L299" s="53">
        <f t="shared" si="48"/>
        <v>0</v>
      </c>
      <c r="M299" s="64">
        <f>IF(A299="",0,(IF(ISNUMBER(FEB_26!G299),FEB_26!G299,0)+IF(ISNUMBER(MAR_26!G299),MAR_26!G299,0)+IF(ISNUMBER(APR_26!G299),APR_26!G299,0))/3)</f>
        <v>0</v>
      </c>
      <c r="N299" s="64">
        <f t="shared" si="49"/>
        <v>0</v>
      </c>
      <c r="O299" s="64">
        <f t="shared" si="50"/>
        <v>0</v>
      </c>
      <c r="P299" s="64">
        <f t="shared" si="51"/>
        <v>0</v>
      </c>
      <c r="Q299" s="65" t="str">
        <f t="shared" si="52"/>
        <v/>
      </c>
      <c r="R299" s="66" t="str">
        <f t="shared" si="53"/>
        <v/>
      </c>
      <c r="S299" s="66" t="str">
        <f t="shared" si="54"/>
        <v>N/A</v>
      </c>
      <c r="T299" s="60"/>
    </row>
    <row r="300" spans="1:20" ht="16.5" customHeight="1" x14ac:dyDescent="0.35">
      <c r="A300" s="72" t="str">
        <f>IF(JAN_26!A300="","",JAN_26!A300)</f>
        <v/>
      </c>
      <c r="B300" s="72" t="str">
        <f>IF(JAN_26!B300="","",JAN_26!B300)</f>
        <v/>
      </c>
      <c r="C300" s="55" t="str">
        <f>IF(JAN_26!C300="","",JAN_26!C300)</f>
        <v/>
      </c>
      <c r="D300" s="55" t="str">
        <f>IF(MAR_26!A300="","",MAR_26!F300)</f>
        <v/>
      </c>
      <c r="E300" s="61"/>
      <c r="F300" s="55" t="str">
        <f t="shared" si="44"/>
        <v/>
      </c>
      <c r="G300" s="61"/>
      <c r="H300" s="61"/>
      <c r="I300" s="55">
        <f t="shared" si="45"/>
        <v>0</v>
      </c>
      <c r="J300" s="55" t="str">
        <f t="shared" si="46"/>
        <v/>
      </c>
      <c r="K300" s="55">
        <f t="shared" si="47"/>
        <v>0</v>
      </c>
      <c r="L300" s="55">
        <f t="shared" si="48"/>
        <v>0</v>
      </c>
      <c r="M300" s="67">
        <f>IF(A300="",0,(IF(ISNUMBER(FEB_26!G300),FEB_26!G300,0)+IF(ISNUMBER(MAR_26!G300),MAR_26!G300,0)+IF(ISNUMBER(APR_26!G300),APR_26!G300,0))/3)</f>
        <v>0</v>
      </c>
      <c r="N300" s="67">
        <f t="shared" si="49"/>
        <v>0</v>
      </c>
      <c r="O300" s="67">
        <f t="shared" si="50"/>
        <v>0</v>
      </c>
      <c r="P300" s="67">
        <f t="shared" si="51"/>
        <v>0</v>
      </c>
      <c r="Q300" s="68" t="str">
        <f t="shared" si="52"/>
        <v/>
      </c>
      <c r="R300" s="69" t="str">
        <f t="shared" si="53"/>
        <v/>
      </c>
      <c r="S300" s="69" t="str">
        <f t="shared" si="54"/>
        <v>N/A</v>
      </c>
      <c r="T300" s="60"/>
    </row>
    <row r="301" spans="1:20" ht="16.5" customHeight="1" x14ac:dyDescent="0.35">
      <c r="A301" s="71" t="str">
        <f>IF(JAN_26!A301="","",JAN_26!A301)</f>
        <v/>
      </c>
      <c r="B301" s="71" t="str">
        <f>IF(JAN_26!B301="","",JAN_26!B301)</f>
        <v/>
      </c>
      <c r="C301" s="53" t="str">
        <f>IF(JAN_26!C301="","",JAN_26!C301)</f>
        <v/>
      </c>
      <c r="D301" s="53" t="str">
        <f>IF(MAR_26!A301="","",MAR_26!F301)</f>
        <v/>
      </c>
      <c r="E301" s="61"/>
      <c r="F301" s="53" t="str">
        <f t="shared" si="44"/>
        <v/>
      </c>
      <c r="G301" s="61"/>
      <c r="H301" s="61"/>
      <c r="I301" s="53">
        <f t="shared" si="45"/>
        <v>0</v>
      </c>
      <c r="J301" s="53" t="str">
        <f t="shared" si="46"/>
        <v/>
      </c>
      <c r="K301" s="53">
        <f t="shared" si="47"/>
        <v>0</v>
      </c>
      <c r="L301" s="53">
        <f t="shared" si="48"/>
        <v>0</v>
      </c>
      <c r="M301" s="64">
        <f>IF(A301="",0,(IF(ISNUMBER(FEB_26!G301),FEB_26!G301,0)+IF(ISNUMBER(MAR_26!G301),MAR_26!G301,0)+IF(ISNUMBER(APR_26!G301),APR_26!G301,0))/3)</f>
        <v>0</v>
      </c>
      <c r="N301" s="64">
        <f t="shared" si="49"/>
        <v>0</v>
      </c>
      <c r="O301" s="64">
        <f t="shared" si="50"/>
        <v>0</v>
      </c>
      <c r="P301" s="64">
        <f t="shared" si="51"/>
        <v>0</v>
      </c>
      <c r="Q301" s="65" t="str">
        <f t="shared" si="52"/>
        <v/>
      </c>
      <c r="R301" s="66" t="str">
        <f t="shared" si="53"/>
        <v/>
      </c>
      <c r="S301" s="66" t="str">
        <f t="shared" si="54"/>
        <v>N/A</v>
      </c>
      <c r="T301" s="60"/>
    </row>
    <row r="302" spans="1:20" ht="16.5" customHeight="1" x14ac:dyDescent="0.35">
      <c r="A302" s="72" t="str">
        <f>IF(JAN_26!A302="","",JAN_26!A302)</f>
        <v/>
      </c>
      <c r="B302" s="72" t="str">
        <f>IF(JAN_26!B302="","",JAN_26!B302)</f>
        <v/>
      </c>
      <c r="C302" s="55" t="str">
        <f>IF(JAN_26!C302="","",JAN_26!C302)</f>
        <v/>
      </c>
      <c r="D302" s="55" t="str">
        <f>IF(MAR_26!A302="","",MAR_26!F302)</f>
        <v/>
      </c>
      <c r="E302" s="61"/>
      <c r="F302" s="55" t="str">
        <f t="shared" si="44"/>
        <v/>
      </c>
      <c r="G302" s="61"/>
      <c r="H302" s="61"/>
      <c r="I302" s="55">
        <f t="shared" si="45"/>
        <v>0</v>
      </c>
      <c r="J302" s="55" t="str">
        <f t="shared" si="46"/>
        <v/>
      </c>
      <c r="K302" s="55">
        <f t="shared" si="47"/>
        <v>0</v>
      </c>
      <c r="L302" s="55">
        <f t="shared" si="48"/>
        <v>0</v>
      </c>
      <c r="M302" s="67">
        <f>IF(A302="",0,(IF(ISNUMBER(FEB_26!G302),FEB_26!G302,0)+IF(ISNUMBER(MAR_26!G302),MAR_26!G302,0)+IF(ISNUMBER(APR_26!G302),APR_26!G302,0))/3)</f>
        <v>0</v>
      </c>
      <c r="N302" s="67">
        <f t="shared" si="49"/>
        <v>0</v>
      </c>
      <c r="O302" s="67">
        <f t="shared" si="50"/>
        <v>0</v>
      </c>
      <c r="P302" s="67">
        <f t="shared" si="51"/>
        <v>0</v>
      </c>
      <c r="Q302" s="68" t="str">
        <f t="shared" si="52"/>
        <v/>
      </c>
      <c r="R302" s="69" t="str">
        <f t="shared" si="53"/>
        <v/>
      </c>
      <c r="S302" s="69" t="str">
        <f t="shared" si="54"/>
        <v>N/A</v>
      </c>
      <c r="T302" s="60"/>
    </row>
    <row r="303" spans="1:20" ht="21.75" customHeight="1" x14ac:dyDescent="0.35">
      <c r="A303" s="62" t="s">
        <v>360</v>
      </c>
      <c r="B303" s="62"/>
      <c r="C303" s="62"/>
      <c r="D303" s="70">
        <f t="shared" ref="D303:L303" si="55">SUM(D3:D302)</f>
        <v>16063</v>
      </c>
      <c r="E303" s="70">
        <f t="shared" si="55"/>
        <v>0</v>
      </c>
      <c r="F303" s="70">
        <f t="shared" si="55"/>
        <v>16063</v>
      </c>
      <c r="G303" s="70">
        <f t="shared" si="55"/>
        <v>0</v>
      </c>
      <c r="H303" s="70">
        <f t="shared" si="55"/>
        <v>0</v>
      </c>
      <c r="I303" s="70">
        <f t="shared" si="55"/>
        <v>0</v>
      </c>
      <c r="J303" s="70">
        <f t="shared" si="55"/>
        <v>0</v>
      </c>
      <c r="K303" s="70">
        <f t="shared" si="55"/>
        <v>130</v>
      </c>
      <c r="L303" s="70">
        <f t="shared" si="55"/>
        <v>3703114</v>
      </c>
      <c r="M303" s="63"/>
      <c r="N303" s="63"/>
      <c r="O303" s="63"/>
      <c r="P303" s="63"/>
      <c r="Q303" s="63"/>
      <c r="R303" s="63"/>
      <c r="S303" s="63"/>
      <c r="T303" s="63"/>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sheetProtection password="EF40" sheet="1" objects="1" scenarios="1"/>
  <mergeCells count="3">
    <mergeCell ref="A1:T1"/>
    <mergeCell ref="A303:C303"/>
    <mergeCell ref="A305:T305"/>
  </mergeCells>
  <conditionalFormatting sqref="R3:R302">
    <cfRule type="cellIs" dxfId="57" priority="2" operator="equal">
      <formula>"STOCKOUT"</formula>
    </cfRule>
    <cfRule type="cellIs" dxfId="56" priority="3" operator="equal">
      <formula>"LOW STOCK"</formula>
    </cfRule>
    <cfRule type="cellIs" dxfId="55" priority="4" operator="equal">
      <formula>"ADEQUATE"</formula>
    </cfRule>
    <cfRule type="cellIs" dxfId="54" priority="5" operator="equal">
      <formula>"OVERSTOCK"</formula>
    </cfRule>
  </conditionalFormatting>
  <conditionalFormatting sqref="S3:S302">
    <cfRule type="cellIs" dxfId="53" priority="6" operator="equal">
      <formula>"DEFICIT"</formula>
    </cfRule>
    <cfRule type="cellIs" dxfId="52" priority="7" operator="equal">
      <formula>"BALANCED"</formula>
    </cfRule>
  </conditionalFormatting>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zoomScaleNormal="100" workbookViewId="0">
      <pane xSplit="1" ySplit="2" topLeftCell="B3" activePane="bottomRight" state="frozen"/>
      <selection pane="topRight" activeCell="B1" sqref="B1"/>
      <selection pane="bottomLeft" activeCell="A3" sqref="A3"/>
      <selection pane="bottomRight" sqref="A1:T1 A3:D302 I3:S302 F3:F302 D303:L303"/>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51" t="str">
        <f>Facility_Name &amp; "  —  PHARMACY  —  MAY 2026"</f>
        <v>MAMFE   —  PHARMACY  —  MAY 2026</v>
      </c>
      <c r="B1" s="51"/>
      <c r="C1" s="51"/>
      <c r="D1" s="51"/>
      <c r="E1" s="51"/>
      <c r="F1" s="51"/>
      <c r="G1" s="51"/>
      <c r="H1" s="51"/>
      <c r="I1" s="51"/>
      <c r="J1" s="51"/>
      <c r="K1" s="51"/>
      <c r="L1" s="51"/>
      <c r="M1" s="51"/>
      <c r="N1" s="51"/>
      <c r="O1" s="51"/>
      <c r="P1" s="51"/>
      <c r="Q1" s="51"/>
      <c r="R1" s="51"/>
      <c r="S1" s="51"/>
      <c r="T1" s="51"/>
    </row>
    <row r="2" spans="1:20" ht="31.5" customHeight="1" x14ac:dyDescent="0.35">
      <c r="A2" s="45" t="s">
        <v>69</v>
      </c>
      <c r="B2" s="45" t="s">
        <v>70</v>
      </c>
      <c r="C2" s="45" t="s">
        <v>71</v>
      </c>
      <c r="D2" s="45" t="s">
        <v>72</v>
      </c>
      <c r="E2" s="45" t="s">
        <v>73</v>
      </c>
      <c r="F2" s="45" t="s">
        <v>74</v>
      </c>
      <c r="G2" s="45" t="s">
        <v>75</v>
      </c>
      <c r="H2" s="45" t="s">
        <v>76</v>
      </c>
      <c r="I2" s="45" t="s">
        <v>77</v>
      </c>
      <c r="J2" s="45" t="s">
        <v>78</v>
      </c>
      <c r="K2" s="45" t="s">
        <v>79</v>
      </c>
      <c r="L2" s="45" t="s">
        <v>80</v>
      </c>
      <c r="M2" s="45" t="s">
        <v>81</v>
      </c>
      <c r="N2" s="45" t="s">
        <v>82</v>
      </c>
      <c r="O2" s="45" t="s">
        <v>83</v>
      </c>
      <c r="P2" s="45" t="s">
        <v>84</v>
      </c>
      <c r="Q2" s="45" t="s">
        <v>85</v>
      </c>
      <c r="R2" s="45" t="s">
        <v>86</v>
      </c>
      <c r="S2" s="45" t="s">
        <v>87</v>
      </c>
      <c r="T2" s="45" t="s">
        <v>88</v>
      </c>
    </row>
    <row r="3" spans="1:20" ht="16.5" customHeight="1" x14ac:dyDescent="0.35">
      <c r="A3" s="71" t="str">
        <f>IF(JAN_26!A3="","",JAN_26!A3)</f>
        <v>Abendaxole</v>
      </c>
      <c r="B3" s="71" t="str">
        <f>IF(JAN_26!B3="","",JAN_26!B3)</f>
        <v>tablets</v>
      </c>
      <c r="C3" s="53">
        <f>IF(JAN_26!C3="","",JAN_26!C3)</f>
        <v>250</v>
      </c>
      <c r="D3" s="53">
        <f>IF(APR_26!A3="","",APR_26!F3)</f>
        <v>10</v>
      </c>
      <c r="E3" s="61"/>
      <c r="F3" s="53">
        <f t="shared" ref="F3:F66" si="0">IF(A3="","",D3+IF(ISNUMBER(E3),E3,0)-IF(ISNUMBER(G3),G3,0))</f>
        <v>10</v>
      </c>
      <c r="G3" s="61"/>
      <c r="H3" s="61"/>
      <c r="I3" s="53">
        <f t="shared" ref="I3:I66" si="1">IF(AND(ISNUMBER(G3),ISNUMBER(C3)),G3*C3,0)</f>
        <v>0</v>
      </c>
      <c r="J3" s="53" t="str">
        <f t="shared" ref="J3:J66" si="2">IF(AND(ISNUMBER(G3),ISNUMBER(H3)),H3-I3,"")</f>
        <v/>
      </c>
      <c r="K3" s="53">
        <f t="shared" ref="K3:K66" si="3">IF(OR(A3="",M3=0),0,MAX(O3-F3,0))</f>
        <v>0</v>
      </c>
      <c r="L3" s="53">
        <f>IF(AND(ISNUMBER(C3),ISNUMBER(F3)),F3*C3,0)</f>
        <v>2500</v>
      </c>
      <c r="M3" s="64">
        <f>IF(A3="",0,(IF(ISNUMBER(MAR_26!G3),MAR_26!G3,0)+IF(ISNUMBER(APR_26!G3),APR_26!G3,0)+IF(ISNUMBER(MAY_26!G3),MAY_26!G3,0))/3)</f>
        <v>0</v>
      </c>
      <c r="N3" s="64">
        <f>IF(M3=0,0,M3*Lead_Time_Months)</f>
        <v>0</v>
      </c>
      <c r="O3" s="64">
        <f t="shared" ref="O3:O66" si="4">IF(M3=0,0,M3*Max_Stock_Months)</f>
        <v>0</v>
      </c>
      <c r="P3" s="64">
        <f t="shared" ref="P3:P66" si="5">IF(M3=0,0,M3*Security_Stock_Months)</f>
        <v>0</v>
      </c>
      <c r="Q3" s="65" t="str">
        <f>IF(OR(A3="",M3=0,F3&lt;=0),"",ROUND(F3/M3,1))</f>
        <v/>
      </c>
      <c r="R3" s="66" t="str">
        <f t="shared" ref="R3:R66" si="6">IF(A3="","",IF(F3&lt;=0,"STOCKOUT",IF(F3&lt;=P3,"LOW STOCK",IF(F3&gt;O3,"OVERSTOCK","ADEQUATE"))))</f>
        <v>OVERSTOCK</v>
      </c>
      <c r="S3" s="66" t="str">
        <f t="shared" ref="S3:S66" si="7">IF(AND(ISNUMBER(G3),ISNUMBER(H3)),IF(J3&gt;=0,"BALANCED","DEFICIT"),"N/A")</f>
        <v>N/A</v>
      </c>
      <c r="T3" s="60"/>
    </row>
    <row r="4" spans="1:20" ht="16.5" customHeight="1" x14ac:dyDescent="0.35">
      <c r="A4" s="72" t="str">
        <f>IF(JAN_26!A4="","",JAN_26!A4)</f>
        <v>Aciclovir 800mg tabs</v>
      </c>
      <c r="B4" s="72" t="str">
        <f>IF(JAN_26!B4="","",JAN_26!B4)</f>
        <v>tabs</v>
      </c>
      <c r="C4" s="55" t="str">
        <f>IF(JAN_26!C4="","",JAN_26!C4)</f>
        <v/>
      </c>
      <c r="D4" s="55">
        <f>IF(APR_26!A4="","",APR_26!F4)</f>
        <v>100</v>
      </c>
      <c r="E4" s="61"/>
      <c r="F4" s="55">
        <f t="shared" si="0"/>
        <v>100</v>
      </c>
      <c r="G4" s="61"/>
      <c r="H4" s="61"/>
      <c r="I4" s="55">
        <f t="shared" si="1"/>
        <v>0</v>
      </c>
      <c r="J4" s="55" t="str">
        <f t="shared" si="2"/>
        <v/>
      </c>
      <c r="K4" s="55">
        <f t="shared" si="3"/>
        <v>0</v>
      </c>
      <c r="L4" s="55">
        <f t="shared" ref="L3:L66" si="8">IF(AND(ISNUMBER(C4),ISNUMBER(F4)),F4*C4,0)</f>
        <v>0</v>
      </c>
      <c r="M4" s="67">
        <f>IF(A4="",0,(IF(ISNUMBER(MAR_26!G4),MAR_26!G4,0)+IF(ISNUMBER(APR_26!G4),APR_26!G4,0)+IF(ISNUMBER(MAY_26!G4),MAY_26!G4,0))/3)</f>
        <v>0</v>
      </c>
      <c r="N4" s="67">
        <f t="shared" ref="N3:N66" si="9">IF(M4=0,0,M4*Lead_Time_Months)</f>
        <v>0</v>
      </c>
      <c r="O4" s="67">
        <f t="shared" si="4"/>
        <v>0</v>
      </c>
      <c r="P4" s="67">
        <f t="shared" si="5"/>
        <v>0</v>
      </c>
      <c r="Q4" s="68" t="str">
        <f t="shared" ref="Q3:Q66" si="10">IF(OR(A4="",M4=0,F4&lt;=0),"",ROUND(F4/M4,1))</f>
        <v/>
      </c>
      <c r="R4" s="69" t="str">
        <f t="shared" si="6"/>
        <v>OVERSTOCK</v>
      </c>
      <c r="S4" s="69" t="str">
        <f t="shared" si="7"/>
        <v>N/A</v>
      </c>
      <c r="T4" s="60"/>
    </row>
    <row r="5" spans="1:20" ht="16.5" customHeight="1" x14ac:dyDescent="0.35">
      <c r="A5" s="71" t="str">
        <f>IF(JAN_26!A5="","",JAN_26!A5)</f>
        <v>acyclovir 400mg</v>
      </c>
      <c r="B5" s="71" t="str">
        <f>IF(JAN_26!B5="","",JAN_26!B5)</f>
        <v>tablet</v>
      </c>
      <c r="C5" s="53">
        <f>IF(JAN_26!C5="","",JAN_26!C5)</f>
        <v>300</v>
      </c>
      <c r="D5" s="53">
        <f>IF(APR_26!A5="","",APR_26!F5)</f>
        <v>0</v>
      </c>
      <c r="E5" s="61"/>
      <c r="F5" s="53">
        <f t="shared" si="0"/>
        <v>0</v>
      </c>
      <c r="G5" s="61"/>
      <c r="H5" s="61"/>
      <c r="I5" s="53">
        <f t="shared" si="1"/>
        <v>0</v>
      </c>
      <c r="J5" s="53" t="str">
        <f t="shared" si="2"/>
        <v/>
      </c>
      <c r="K5" s="53">
        <f t="shared" si="3"/>
        <v>0</v>
      </c>
      <c r="L5" s="53">
        <f t="shared" si="8"/>
        <v>0</v>
      </c>
      <c r="M5" s="64">
        <f>IF(A5="",0,(IF(ISNUMBER(MAR_26!G5),MAR_26!G5,0)+IF(ISNUMBER(APR_26!G5),APR_26!G5,0)+IF(ISNUMBER(MAY_26!G5),MAY_26!G5,0))/3)</f>
        <v>0</v>
      </c>
      <c r="N5" s="64">
        <f t="shared" si="9"/>
        <v>0</v>
      </c>
      <c r="O5" s="64">
        <f t="shared" si="4"/>
        <v>0</v>
      </c>
      <c r="P5" s="64">
        <f t="shared" si="5"/>
        <v>0</v>
      </c>
      <c r="Q5" s="65" t="str">
        <f t="shared" si="10"/>
        <v/>
      </c>
      <c r="R5" s="66" t="str">
        <f t="shared" si="6"/>
        <v>STOCKOUT</v>
      </c>
      <c r="S5" s="66" t="str">
        <f t="shared" si="7"/>
        <v>N/A</v>
      </c>
      <c r="T5" s="60"/>
    </row>
    <row r="6" spans="1:20" ht="16.5" customHeight="1" x14ac:dyDescent="0.35">
      <c r="A6" s="72" t="str">
        <f>IF(JAN_26!A6="","",JAN_26!A6)</f>
        <v>ADRENALINE</v>
      </c>
      <c r="B6" s="72" t="str">
        <f>IF(JAN_26!B6="","",JAN_26!B6)</f>
        <v>amp</v>
      </c>
      <c r="C6" s="55">
        <f>IF(JAN_26!C6="","",JAN_26!C6)</f>
        <v>500</v>
      </c>
      <c r="D6" s="55">
        <f>IF(APR_26!A6="","",APR_26!F6)</f>
        <v>1</v>
      </c>
      <c r="E6" s="61"/>
      <c r="F6" s="55">
        <f t="shared" si="0"/>
        <v>1</v>
      </c>
      <c r="G6" s="61"/>
      <c r="H6" s="61"/>
      <c r="I6" s="55">
        <f t="shared" si="1"/>
        <v>0</v>
      </c>
      <c r="J6" s="55" t="str">
        <f t="shared" si="2"/>
        <v/>
      </c>
      <c r="K6" s="55">
        <f t="shared" si="3"/>
        <v>0</v>
      </c>
      <c r="L6" s="55">
        <f t="shared" si="8"/>
        <v>500</v>
      </c>
      <c r="M6" s="67">
        <f>IF(A6="",0,(IF(ISNUMBER(MAR_26!G6),MAR_26!G6,0)+IF(ISNUMBER(APR_26!G6),APR_26!G6,0)+IF(ISNUMBER(MAY_26!G6),MAY_26!G6,0))/3)</f>
        <v>0</v>
      </c>
      <c r="N6" s="67">
        <f t="shared" si="9"/>
        <v>0</v>
      </c>
      <c r="O6" s="67">
        <f t="shared" si="4"/>
        <v>0</v>
      </c>
      <c r="P6" s="67">
        <f t="shared" si="5"/>
        <v>0</v>
      </c>
      <c r="Q6" s="68" t="str">
        <f t="shared" si="10"/>
        <v/>
      </c>
      <c r="R6" s="69" t="str">
        <f t="shared" si="6"/>
        <v>OVERSTOCK</v>
      </c>
      <c r="S6" s="69" t="str">
        <f t="shared" si="7"/>
        <v>N/A</v>
      </c>
      <c r="T6" s="60"/>
    </row>
    <row r="7" spans="1:20" ht="16.5" customHeight="1" x14ac:dyDescent="0.35">
      <c r="A7" s="71" t="str">
        <f>IF(JAN_26!A7="","",JAN_26!A7)</f>
        <v>Alcohol 95% 1000ML</v>
      </c>
      <c r="B7" s="71" t="str">
        <f>IF(JAN_26!B7="","",JAN_26!B7)</f>
        <v/>
      </c>
      <c r="C7" s="53">
        <f>IF(JAN_26!C7="","",JAN_26!C7)</f>
        <v>500</v>
      </c>
      <c r="D7" s="53">
        <f>IF(APR_26!A7="","",APR_26!F7)</f>
        <v>1</v>
      </c>
      <c r="E7" s="61"/>
      <c r="F7" s="53">
        <f t="shared" si="0"/>
        <v>1</v>
      </c>
      <c r="G7" s="61"/>
      <c r="H7" s="61"/>
      <c r="I7" s="53">
        <f t="shared" si="1"/>
        <v>0</v>
      </c>
      <c r="J7" s="53" t="str">
        <f t="shared" si="2"/>
        <v/>
      </c>
      <c r="K7" s="53">
        <f t="shared" si="3"/>
        <v>0</v>
      </c>
      <c r="L7" s="53">
        <f t="shared" si="8"/>
        <v>500</v>
      </c>
      <c r="M7" s="64">
        <f>IF(A7="",0,(IF(ISNUMBER(MAR_26!G7),MAR_26!G7,0)+IF(ISNUMBER(APR_26!G7),APR_26!G7,0)+IF(ISNUMBER(MAY_26!G7),MAY_26!G7,0))/3)</f>
        <v>0</v>
      </c>
      <c r="N7" s="64">
        <f t="shared" si="9"/>
        <v>0</v>
      </c>
      <c r="O7" s="64">
        <f t="shared" si="4"/>
        <v>0</v>
      </c>
      <c r="P7" s="64">
        <f t="shared" si="5"/>
        <v>0</v>
      </c>
      <c r="Q7" s="65" t="str">
        <f t="shared" si="10"/>
        <v/>
      </c>
      <c r="R7" s="66" t="str">
        <f t="shared" si="6"/>
        <v>OVERSTOCK</v>
      </c>
      <c r="S7" s="66" t="str">
        <f t="shared" si="7"/>
        <v>N/A</v>
      </c>
      <c r="T7" s="60"/>
    </row>
    <row r="8" spans="1:20" ht="16.5" customHeight="1" x14ac:dyDescent="0.35">
      <c r="A8" s="72" t="str">
        <f>IF(JAN_26!A8="","",JAN_26!A8)</f>
        <v>Aluminium hydroxide 500mg tabs</v>
      </c>
      <c r="B8" s="72" t="str">
        <f>IF(JAN_26!B8="","",JAN_26!B8)</f>
        <v>tabs</v>
      </c>
      <c r="C8" s="55" t="str">
        <f>IF(JAN_26!C8="","",JAN_26!C8)</f>
        <v/>
      </c>
      <c r="D8" s="55">
        <f>IF(APR_26!A8="","",APR_26!F8)</f>
        <v>0</v>
      </c>
      <c r="E8" s="61"/>
      <c r="F8" s="55">
        <f t="shared" si="0"/>
        <v>0</v>
      </c>
      <c r="G8" s="61"/>
      <c r="H8" s="61"/>
      <c r="I8" s="55">
        <f t="shared" si="1"/>
        <v>0</v>
      </c>
      <c r="J8" s="55" t="str">
        <f t="shared" si="2"/>
        <v/>
      </c>
      <c r="K8" s="55">
        <f t="shared" si="3"/>
        <v>0</v>
      </c>
      <c r="L8" s="55">
        <f t="shared" si="8"/>
        <v>0</v>
      </c>
      <c r="M8" s="67">
        <f>IF(A8="",0,(IF(ISNUMBER(MAR_26!G8),MAR_26!G8,0)+IF(ISNUMBER(APR_26!G8),APR_26!G8,0)+IF(ISNUMBER(MAY_26!G8),MAY_26!G8,0))/3)</f>
        <v>0</v>
      </c>
      <c r="N8" s="67">
        <f t="shared" si="9"/>
        <v>0</v>
      </c>
      <c r="O8" s="67">
        <f t="shared" si="4"/>
        <v>0</v>
      </c>
      <c r="P8" s="67">
        <f t="shared" si="5"/>
        <v>0</v>
      </c>
      <c r="Q8" s="68" t="str">
        <f t="shared" si="10"/>
        <v/>
      </c>
      <c r="R8" s="69" t="str">
        <f t="shared" si="6"/>
        <v>STOCKOUT</v>
      </c>
      <c r="S8" s="69" t="str">
        <f t="shared" si="7"/>
        <v>N/A</v>
      </c>
      <c r="T8" s="60"/>
    </row>
    <row r="9" spans="1:20" ht="16.5" customHeight="1" x14ac:dyDescent="0.35">
      <c r="A9" s="71" t="str">
        <f>IF(JAN_26!A9="","",JAN_26!A9)</f>
        <v>aminophillin ing</v>
      </c>
      <c r="B9" s="71" t="str">
        <f>IF(JAN_26!B9="","",JAN_26!B9)</f>
        <v>amp</v>
      </c>
      <c r="C9" s="53">
        <f>IF(JAN_26!C9="","",JAN_26!C9)</f>
        <v>500</v>
      </c>
      <c r="D9" s="53">
        <f>IF(APR_26!A9="","",APR_26!F9)</f>
        <v>0</v>
      </c>
      <c r="E9" s="61"/>
      <c r="F9" s="53">
        <f t="shared" si="0"/>
        <v>0</v>
      </c>
      <c r="G9" s="61"/>
      <c r="H9" s="61"/>
      <c r="I9" s="53">
        <f t="shared" si="1"/>
        <v>0</v>
      </c>
      <c r="J9" s="53" t="str">
        <f t="shared" si="2"/>
        <v/>
      </c>
      <c r="K9" s="53">
        <f t="shared" si="3"/>
        <v>0</v>
      </c>
      <c r="L9" s="53">
        <f t="shared" si="8"/>
        <v>0</v>
      </c>
      <c r="M9" s="64">
        <f>IF(A9="",0,(IF(ISNUMBER(MAR_26!G9),MAR_26!G9,0)+IF(ISNUMBER(APR_26!G9),APR_26!G9,0)+IF(ISNUMBER(MAY_26!G9),MAY_26!G9,0))/3)</f>
        <v>0</v>
      </c>
      <c r="N9" s="64">
        <f t="shared" si="9"/>
        <v>0</v>
      </c>
      <c r="O9" s="64">
        <f t="shared" si="4"/>
        <v>0</v>
      </c>
      <c r="P9" s="64">
        <f t="shared" si="5"/>
        <v>0</v>
      </c>
      <c r="Q9" s="65" t="str">
        <f t="shared" si="10"/>
        <v/>
      </c>
      <c r="R9" s="66" t="str">
        <f t="shared" si="6"/>
        <v>STOCKOUT</v>
      </c>
      <c r="S9" s="66" t="str">
        <f t="shared" si="7"/>
        <v>N/A</v>
      </c>
      <c r="T9" s="60"/>
    </row>
    <row r="10" spans="1:20" ht="16.5" customHeight="1" x14ac:dyDescent="0.35">
      <c r="A10" s="72" t="str">
        <f>IF(JAN_26!A10="","",JAN_26!A10)</f>
        <v>Aminophylline 100mg tabs</v>
      </c>
      <c r="B10" s="72" t="str">
        <f>IF(JAN_26!B10="","",JAN_26!B10)</f>
        <v>tabs</v>
      </c>
      <c r="C10" s="55" t="str">
        <f>IF(JAN_26!C10="","",JAN_26!C10)</f>
        <v/>
      </c>
      <c r="D10" s="55">
        <f>IF(APR_26!A10="","",APR_26!F10)</f>
        <v>0</v>
      </c>
      <c r="E10" s="61"/>
      <c r="F10" s="55">
        <f t="shared" si="0"/>
        <v>0</v>
      </c>
      <c r="G10" s="61"/>
      <c r="H10" s="61"/>
      <c r="I10" s="55">
        <f t="shared" si="1"/>
        <v>0</v>
      </c>
      <c r="J10" s="55" t="str">
        <f t="shared" si="2"/>
        <v/>
      </c>
      <c r="K10" s="55">
        <f t="shared" si="3"/>
        <v>0</v>
      </c>
      <c r="L10" s="55">
        <f t="shared" si="8"/>
        <v>0</v>
      </c>
      <c r="M10" s="67">
        <f>IF(A10="",0,(IF(ISNUMBER(MAR_26!G10),MAR_26!G10,0)+IF(ISNUMBER(APR_26!G10),APR_26!G10,0)+IF(ISNUMBER(MAY_26!G10),MAY_26!G10,0))/3)</f>
        <v>0</v>
      </c>
      <c r="N10" s="67">
        <f t="shared" si="9"/>
        <v>0</v>
      </c>
      <c r="O10" s="67">
        <f t="shared" si="4"/>
        <v>0</v>
      </c>
      <c r="P10" s="67">
        <f t="shared" si="5"/>
        <v>0</v>
      </c>
      <c r="Q10" s="68" t="str">
        <f t="shared" si="10"/>
        <v/>
      </c>
      <c r="R10" s="69" t="str">
        <f t="shared" si="6"/>
        <v>STOCKOUT</v>
      </c>
      <c r="S10" s="69" t="str">
        <f t="shared" si="7"/>
        <v>N/A</v>
      </c>
      <c r="T10" s="60"/>
    </row>
    <row r="11" spans="1:20" ht="16.5" customHeight="1" x14ac:dyDescent="0.35">
      <c r="A11" s="71" t="str">
        <f>IF(JAN_26!A11="","",JAN_26!A11)</f>
        <v>amitriptyline 25mg</v>
      </c>
      <c r="B11" s="71" t="str">
        <f>IF(JAN_26!B11="","",JAN_26!B11)</f>
        <v>tablets</v>
      </c>
      <c r="C11" s="53">
        <f>IF(JAN_26!C11="","",JAN_26!C11)</f>
        <v>25</v>
      </c>
      <c r="D11" s="53">
        <f>IF(APR_26!A11="","",APR_26!F11)</f>
        <v>0</v>
      </c>
      <c r="E11" s="61"/>
      <c r="F11" s="53">
        <f t="shared" si="0"/>
        <v>0</v>
      </c>
      <c r="G11" s="61"/>
      <c r="H11" s="61"/>
      <c r="I11" s="53">
        <f t="shared" si="1"/>
        <v>0</v>
      </c>
      <c r="J11" s="53" t="str">
        <f t="shared" si="2"/>
        <v/>
      </c>
      <c r="K11" s="53">
        <f t="shared" si="3"/>
        <v>0</v>
      </c>
      <c r="L11" s="53">
        <f t="shared" si="8"/>
        <v>0</v>
      </c>
      <c r="M11" s="64">
        <f>IF(A11="",0,(IF(ISNUMBER(MAR_26!G11),MAR_26!G11,0)+IF(ISNUMBER(APR_26!G11),APR_26!G11,0)+IF(ISNUMBER(MAY_26!G11),MAY_26!G11,0))/3)</f>
        <v>0</v>
      </c>
      <c r="N11" s="64">
        <f t="shared" si="9"/>
        <v>0</v>
      </c>
      <c r="O11" s="64">
        <f t="shared" si="4"/>
        <v>0</v>
      </c>
      <c r="P11" s="64">
        <f t="shared" si="5"/>
        <v>0</v>
      </c>
      <c r="Q11" s="65" t="str">
        <f t="shared" si="10"/>
        <v/>
      </c>
      <c r="R11" s="66" t="str">
        <f t="shared" si="6"/>
        <v>STOCKOUT</v>
      </c>
      <c r="S11" s="66" t="str">
        <f t="shared" si="7"/>
        <v>N/A</v>
      </c>
      <c r="T11" s="60"/>
    </row>
    <row r="12" spans="1:20" ht="16.5" customHeight="1" x14ac:dyDescent="0.35">
      <c r="A12" s="72" t="str">
        <f>IF(JAN_26!A12="","",JAN_26!A12)</f>
        <v>AMOXICILLIN 250 mg tab</v>
      </c>
      <c r="B12" s="72" t="str">
        <f>IF(JAN_26!B12="","",JAN_26!B12)</f>
        <v>tablets</v>
      </c>
      <c r="C12" s="55">
        <f>IF(JAN_26!C12="","",JAN_26!C12)</f>
        <v>30</v>
      </c>
      <c r="D12" s="55">
        <f>IF(APR_26!A12="","",APR_26!F12)</f>
        <v>0</v>
      </c>
      <c r="E12" s="61"/>
      <c r="F12" s="55">
        <f t="shared" si="0"/>
        <v>0</v>
      </c>
      <c r="G12" s="61"/>
      <c r="H12" s="61"/>
      <c r="I12" s="55">
        <f t="shared" si="1"/>
        <v>0</v>
      </c>
      <c r="J12" s="55" t="str">
        <f t="shared" si="2"/>
        <v/>
      </c>
      <c r="K12" s="55">
        <f t="shared" si="3"/>
        <v>0</v>
      </c>
      <c r="L12" s="55">
        <f t="shared" si="8"/>
        <v>0</v>
      </c>
      <c r="M12" s="67">
        <f>IF(A12="",0,(IF(ISNUMBER(MAR_26!G12),MAR_26!G12,0)+IF(ISNUMBER(APR_26!G12),APR_26!G12,0)+IF(ISNUMBER(MAY_26!G12),MAY_26!G12,0))/3)</f>
        <v>0</v>
      </c>
      <c r="N12" s="67">
        <f t="shared" si="9"/>
        <v>0</v>
      </c>
      <c r="O12" s="67">
        <f t="shared" si="4"/>
        <v>0</v>
      </c>
      <c r="P12" s="67">
        <f t="shared" si="5"/>
        <v>0</v>
      </c>
      <c r="Q12" s="68" t="str">
        <f t="shared" si="10"/>
        <v/>
      </c>
      <c r="R12" s="69" t="str">
        <f t="shared" si="6"/>
        <v>STOCKOUT</v>
      </c>
      <c r="S12" s="69" t="str">
        <f t="shared" si="7"/>
        <v>N/A</v>
      </c>
      <c r="T12" s="60"/>
    </row>
    <row r="13" spans="1:20" ht="16.5" customHeight="1" x14ac:dyDescent="0.35">
      <c r="A13" s="71" t="str">
        <f>IF(JAN_26!A13="","",JAN_26!A13)</f>
        <v>Amoxicilline 500</v>
      </c>
      <c r="B13" s="71" t="str">
        <f>IF(JAN_26!B13="","",JAN_26!B13)</f>
        <v>tablets</v>
      </c>
      <c r="C13" s="53">
        <f>IF(JAN_26!C13="","",JAN_26!C13)</f>
        <v>50</v>
      </c>
      <c r="D13" s="53">
        <f>IF(APR_26!A13="","",APR_26!F13)</f>
        <v>600</v>
      </c>
      <c r="E13" s="61"/>
      <c r="F13" s="53">
        <f t="shared" si="0"/>
        <v>600</v>
      </c>
      <c r="G13" s="61"/>
      <c r="H13" s="61"/>
      <c r="I13" s="53">
        <f t="shared" si="1"/>
        <v>0</v>
      </c>
      <c r="J13" s="53" t="str">
        <f t="shared" si="2"/>
        <v/>
      </c>
      <c r="K13" s="53">
        <f t="shared" si="3"/>
        <v>0</v>
      </c>
      <c r="L13" s="53">
        <f t="shared" si="8"/>
        <v>30000</v>
      </c>
      <c r="M13" s="64">
        <f>IF(A13="",0,(IF(ISNUMBER(MAR_26!G13),MAR_26!G13,0)+IF(ISNUMBER(APR_26!G13),APR_26!G13,0)+IF(ISNUMBER(MAY_26!G13),MAY_26!G13,0))/3)</f>
        <v>0</v>
      </c>
      <c r="N13" s="64">
        <f t="shared" si="9"/>
        <v>0</v>
      </c>
      <c r="O13" s="64">
        <f t="shared" si="4"/>
        <v>0</v>
      </c>
      <c r="P13" s="64">
        <f t="shared" si="5"/>
        <v>0</v>
      </c>
      <c r="Q13" s="65" t="str">
        <f t="shared" si="10"/>
        <v/>
      </c>
      <c r="R13" s="66" t="str">
        <f t="shared" si="6"/>
        <v>OVERSTOCK</v>
      </c>
      <c r="S13" s="66" t="str">
        <f t="shared" si="7"/>
        <v>N/A</v>
      </c>
      <c r="T13" s="60"/>
    </row>
    <row r="14" spans="1:20" ht="16.5" customHeight="1" x14ac:dyDescent="0.35">
      <c r="A14" s="72" t="str">
        <f>IF(JAN_26!A14="","",JAN_26!A14)</f>
        <v>Amoxicilline syrup 125 mg</v>
      </c>
      <c r="B14" s="72" t="str">
        <f>IF(JAN_26!B14="","",JAN_26!B14)</f>
        <v>bottle</v>
      </c>
      <c r="C14" s="55">
        <f>IF(JAN_26!C14="","",JAN_26!C14)</f>
        <v>1000</v>
      </c>
      <c r="D14" s="55">
        <f>IF(APR_26!A14="","",APR_26!F14)</f>
        <v>0</v>
      </c>
      <c r="E14" s="61"/>
      <c r="F14" s="55">
        <f t="shared" si="0"/>
        <v>0</v>
      </c>
      <c r="G14" s="61"/>
      <c r="H14" s="61"/>
      <c r="I14" s="55">
        <f t="shared" si="1"/>
        <v>0</v>
      </c>
      <c r="J14" s="55" t="str">
        <f t="shared" si="2"/>
        <v/>
      </c>
      <c r="K14" s="55">
        <f t="shared" si="3"/>
        <v>0</v>
      </c>
      <c r="L14" s="55">
        <f t="shared" si="8"/>
        <v>0</v>
      </c>
      <c r="M14" s="67">
        <f>IF(A14="",0,(IF(ISNUMBER(MAR_26!G14),MAR_26!G14,0)+IF(ISNUMBER(APR_26!G14),APR_26!G14,0)+IF(ISNUMBER(MAY_26!G14),MAY_26!G14,0))/3)</f>
        <v>0</v>
      </c>
      <c r="N14" s="67">
        <f t="shared" si="9"/>
        <v>0</v>
      </c>
      <c r="O14" s="67">
        <f t="shared" si="4"/>
        <v>0</v>
      </c>
      <c r="P14" s="67">
        <f t="shared" si="5"/>
        <v>0</v>
      </c>
      <c r="Q14" s="68" t="str">
        <f t="shared" si="10"/>
        <v/>
      </c>
      <c r="R14" s="69" t="str">
        <f t="shared" si="6"/>
        <v>STOCKOUT</v>
      </c>
      <c r="S14" s="69" t="str">
        <f t="shared" si="7"/>
        <v>N/A</v>
      </c>
      <c r="T14" s="60"/>
    </row>
    <row r="15" spans="1:20" ht="16.5" customHeight="1" x14ac:dyDescent="0.35">
      <c r="A15" s="71" t="str">
        <f>IF(JAN_26!A15="","",JAN_26!A15)</f>
        <v>Amoxicilline syrup 250mg</v>
      </c>
      <c r="B15" s="71" t="str">
        <f>IF(JAN_26!B15="","",JAN_26!B15)</f>
        <v>bottle</v>
      </c>
      <c r="C15" s="53">
        <f>IF(JAN_26!C15="","",JAN_26!C15)</f>
        <v>1000</v>
      </c>
      <c r="D15" s="53">
        <f>IF(APR_26!A15="","",APR_26!F15)</f>
        <v>6</v>
      </c>
      <c r="E15" s="61"/>
      <c r="F15" s="53">
        <f t="shared" si="0"/>
        <v>6</v>
      </c>
      <c r="G15" s="61"/>
      <c r="H15" s="61"/>
      <c r="I15" s="53">
        <f t="shared" si="1"/>
        <v>0</v>
      </c>
      <c r="J15" s="53" t="str">
        <f t="shared" si="2"/>
        <v/>
      </c>
      <c r="K15" s="53">
        <f t="shared" si="3"/>
        <v>0</v>
      </c>
      <c r="L15" s="53">
        <f t="shared" si="8"/>
        <v>6000</v>
      </c>
      <c r="M15" s="64">
        <f>IF(A15="",0,(IF(ISNUMBER(MAR_26!G15),MAR_26!G15,0)+IF(ISNUMBER(APR_26!G15),APR_26!G15,0)+IF(ISNUMBER(MAY_26!G15),MAY_26!G15,0))/3)</f>
        <v>0</v>
      </c>
      <c r="N15" s="64">
        <f t="shared" si="9"/>
        <v>0</v>
      </c>
      <c r="O15" s="64">
        <f t="shared" si="4"/>
        <v>0</v>
      </c>
      <c r="P15" s="64">
        <f t="shared" si="5"/>
        <v>0</v>
      </c>
      <c r="Q15" s="65" t="str">
        <f t="shared" si="10"/>
        <v/>
      </c>
      <c r="R15" s="66" t="str">
        <f t="shared" si="6"/>
        <v>OVERSTOCK</v>
      </c>
      <c r="S15" s="66" t="str">
        <f t="shared" si="7"/>
        <v>N/A</v>
      </c>
      <c r="T15" s="60"/>
    </row>
    <row r="16" spans="1:20" ht="16.5" customHeight="1" x14ac:dyDescent="0.35">
      <c r="A16" s="72" t="str">
        <f>IF(JAN_26!A16="","",JAN_26!A16)</f>
        <v>Amoxiclav tabs</v>
      </c>
      <c r="B16" s="72" t="str">
        <f>IF(JAN_26!B16="","",JAN_26!B16)</f>
        <v>tablets</v>
      </c>
      <c r="C16" s="55">
        <f>IF(JAN_26!C16="","",JAN_26!C16)</f>
        <v>280</v>
      </c>
      <c r="D16" s="55">
        <f>IF(APR_26!A16="","",APR_26!F16)</f>
        <v>0</v>
      </c>
      <c r="E16" s="61"/>
      <c r="F16" s="55">
        <f t="shared" si="0"/>
        <v>0</v>
      </c>
      <c r="G16" s="61"/>
      <c r="H16" s="61"/>
      <c r="I16" s="55">
        <f t="shared" si="1"/>
        <v>0</v>
      </c>
      <c r="J16" s="55" t="str">
        <f t="shared" si="2"/>
        <v/>
      </c>
      <c r="K16" s="55">
        <f t="shared" si="3"/>
        <v>0</v>
      </c>
      <c r="L16" s="55">
        <f t="shared" si="8"/>
        <v>0</v>
      </c>
      <c r="M16" s="67">
        <f>IF(A16="",0,(IF(ISNUMBER(MAR_26!G16),MAR_26!G16,0)+IF(ISNUMBER(APR_26!G16),APR_26!G16,0)+IF(ISNUMBER(MAY_26!G16),MAY_26!G16,0))/3)</f>
        <v>0</v>
      </c>
      <c r="N16" s="67">
        <f t="shared" si="9"/>
        <v>0</v>
      </c>
      <c r="O16" s="67">
        <f t="shared" si="4"/>
        <v>0</v>
      </c>
      <c r="P16" s="67">
        <f t="shared" si="5"/>
        <v>0</v>
      </c>
      <c r="Q16" s="68" t="str">
        <f t="shared" si="10"/>
        <v/>
      </c>
      <c r="R16" s="69" t="str">
        <f t="shared" si="6"/>
        <v>STOCKOUT</v>
      </c>
      <c r="S16" s="69" t="str">
        <f t="shared" si="7"/>
        <v>N/A</v>
      </c>
      <c r="T16" s="60"/>
    </row>
    <row r="17" spans="1:20" ht="16.5" customHeight="1" x14ac:dyDescent="0.35">
      <c r="A17" s="71" t="str">
        <f>IF(JAN_26!A17="","",JAN_26!A17)</f>
        <v>Ampicilline injection</v>
      </c>
      <c r="B17" s="71" t="str">
        <f>IF(JAN_26!B17="","",JAN_26!B17)</f>
        <v>box</v>
      </c>
      <c r="C17" s="53">
        <f>IF(JAN_26!C17="","",JAN_26!C17)</f>
        <v>500</v>
      </c>
      <c r="D17" s="53">
        <f>IF(APR_26!A17="","",APR_26!F17)</f>
        <v>176</v>
      </c>
      <c r="E17" s="61"/>
      <c r="F17" s="53">
        <f t="shared" si="0"/>
        <v>176</v>
      </c>
      <c r="G17" s="61"/>
      <c r="H17" s="61"/>
      <c r="I17" s="53">
        <f t="shared" si="1"/>
        <v>0</v>
      </c>
      <c r="J17" s="53" t="str">
        <f t="shared" si="2"/>
        <v/>
      </c>
      <c r="K17" s="53">
        <f t="shared" si="3"/>
        <v>0</v>
      </c>
      <c r="L17" s="53">
        <f t="shared" si="8"/>
        <v>88000</v>
      </c>
      <c r="M17" s="64">
        <f>IF(A17="",0,(IF(ISNUMBER(MAR_26!G17),MAR_26!G17,0)+IF(ISNUMBER(APR_26!G17),APR_26!G17,0)+IF(ISNUMBER(MAY_26!G17),MAY_26!G17,0))/3)</f>
        <v>0</v>
      </c>
      <c r="N17" s="64">
        <f t="shared" si="9"/>
        <v>0</v>
      </c>
      <c r="O17" s="64">
        <f t="shared" si="4"/>
        <v>0</v>
      </c>
      <c r="P17" s="64">
        <f t="shared" si="5"/>
        <v>0</v>
      </c>
      <c r="Q17" s="65" t="str">
        <f t="shared" si="10"/>
        <v/>
      </c>
      <c r="R17" s="66" t="str">
        <f t="shared" si="6"/>
        <v>OVERSTOCK</v>
      </c>
      <c r="S17" s="66" t="str">
        <f t="shared" si="7"/>
        <v>N/A</v>
      </c>
      <c r="T17" s="60"/>
    </row>
    <row r="18" spans="1:20" ht="16.5" customHeight="1" x14ac:dyDescent="0.35">
      <c r="A18" s="72" t="str">
        <f>IF(JAN_26!A18="","",JAN_26!A18)</f>
        <v>Ampiclox capsules</v>
      </c>
      <c r="B18" s="72" t="str">
        <f>IF(JAN_26!B18="","",JAN_26!B18)</f>
        <v>box</v>
      </c>
      <c r="C18" s="55">
        <f>IF(JAN_26!C18="","",JAN_26!C18)</f>
        <v>60</v>
      </c>
      <c r="D18" s="55">
        <f>IF(APR_26!A18="","",APR_26!F18)</f>
        <v>0</v>
      </c>
      <c r="E18" s="61"/>
      <c r="F18" s="55">
        <f t="shared" si="0"/>
        <v>0</v>
      </c>
      <c r="G18" s="61"/>
      <c r="H18" s="61"/>
      <c r="I18" s="55">
        <f t="shared" si="1"/>
        <v>0</v>
      </c>
      <c r="J18" s="55" t="str">
        <f t="shared" si="2"/>
        <v/>
      </c>
      <c r="K18" s="55">
        <f t="shared" si="3"/>
        <v>0</v>
      </c>
      <c r="L18" s="55">
        <f t="shared" si="8"/>
        <v>0</v>
      </c>
      <c r="M18" s="67">
        <f>IF(A18="",0,(IF(ISNUMBER(MAR_26!G18),MAR_26!G18,0)+IF(ISNUMBER(APR_26!G18),APR_26!G18,0)+IF(ISNUMBER(MAY_26!G18),MAY_26!G18,0))/3)</f>
        <v>0</v>
      </c>
      <c r="N18" s="67">
        <f t="shared" si="9"/>
        <v>0</v>
      </c>
      <c r="O18" s="67">
        <f t="shared" si="4"/>
        <v>0</v>
      </c>
      <c r="P18" s="67">
        <f t="shared" si="5"/>
        <v>0</v>
      </c>
      <c r="Q18" s="68" t="str">
        <f t="shared" si="10"/>
        <v/>
      </c>
      <c r="R18" s="69" t="str">
        <f t="shared" si="6"/>
        <v>STOCKOUT</v>
      </c>
      <c r="S18" s="69" t="str">
        <f t="shared" si="7"/>
        <v>N/A</v>
      </c>
      <c r="T18" s="60"/>
    </row>
    <row r="19" spans="1:20" ht="16.5" customHeight="1" x14ac:dyDescent="0.35">
      <c r="A19" s="71" t="str">
        <f>IF(JAN_26!A19="","",JAN_26!A19)</f>
        <v>Ampiclox syrup</v>
      </c>
      <c r="B19" s="71" t="str">
        <f>IF(JAN_26!B19="","",JAN_26!B19)</f>
        <v>bottle</v>
      </c>
      <c r="C19" s="53">
        <f>IF(JAN_26!C19="","",JAN_26!C19)</f>
        <v>1200</v>
      </c>
      <c r="D19" s="53">
        <f>IF(APR_26!A19="","",APR_26!F19)</f>
        <v>0</v>
      </c>
      <c r="E19" s="61"/>
      <c r="F19" s="53">
        <f t="shared" si="0"/>
        <v>0</v>
      </c>
      <c r="G19" s="61"/>
      <c r="H19" s="61"/>
      <c r="I19" s="53">
        <f t="shared" si="1"/>
        <v>0</v>
      </c>
      <c r="J19" s="53" t="str">
        <f t="shared" si="2"/>
        <v/>
      </c>
      <c r="K19" s="53">
        <f t="shared" si="3"/>
        <v>0</v>
      </c>
      <c r="L19" s="53">
        <f t="shared" si="8"/>
        <v>0</v>
      </c>
      <c r="M19" s="64">
        <f>IF(A19="",0,(IF(ISNUMBER(MAR_26!G19),MAR_26!G19,0)+IF(ISNUMBER(APR_26!G19),APR_26!G19,0)+IF(ISNUMBER(MAY_26!G19),MAY_26!G19,0))/3)</f>
        <v>0</v>
      </c>
      <c r="N19" s="64">
        <f t="shared" si="9"/>
        <v>0</v>
      </c>
      <c r="O19" s="64">
        <f t="shared" si="4"/>
        <v>0</v>
      </c>
      <c r="P19" s="64">
        <f t="shared" si="5"/>
        <v>0</v>
      </c>
      <c r="Q19" s="65" t="str">
        <f t="shared" si="10"/>
        <v/>
      </c>
      <c r="R19" s="66" t="str">
        <f t="shared" si="6"/>
        <v>STOCKOUT</v>
      </c>
      <c r="S19" s="66" t="str">
        <f t="shared" si="7"/>
        <v>N/A</v>
      </c>
      <c r="T19" s="60"/>
    </row>
    <row r="20" spans="1:20" ht="16.5" customHeight="1" x14ac:dyDescent="0.35">
      <c r="A20" s="72" t="str">
        <f>IF(JAN_26!A20="","",JAN_26!A20)</f>
        <v>Analgin Inj</v>
      </c>
      <c r="B20" s="72" t="str">
        <f>IF(JAN_26!B20="","",JAN_26!B20)</f>
        <v>Packet</v>
      </c>
      <c r="C20" s="55">
        <f>IF(JAN_26!C20="","",JAN_26!C20)</f>
        <v>500</v>
      </c>
      <c r="D20" s="55">
        <f>IF(APR_26!A20="","",APR_26!F20)</f>
        <v>0</v>
      </c>
      <c r="E20" s="61"/>
      <c r="F20" s="55">
        <f t="shared" si="0"/>
        <v>0</v>
      </c>
      <c r="G20" s="61"/>
      <c r="H20" s="61"/>
      <c r="I20" s="55">
        <f t="shared" si="1"/>
        <v>0</v>
      </c>
      <c r="J20" s="55" t="str">
        <f t="shared" si="2"/>
        <v/>
      </c>
      <c r="K20" s="55">
        <f t="shared" si="3"/>
        <v>0</v>
      </c>
      <c r="L20" s="55">
        <f t="shared" si="8"/>
        <v>0</v>
      </c>
      <c r="M20" s="67">
        <f>IF(A20="",0,(IF(ISNUMBER(MAR_26!G20),MAR_26!G20,0)+IF(ISNUMBER(APR_26!G20),APR_26!G20,0)+IF(ISNUMBER(MAY_26!G20),MAY_26!G20,0))/3)</f>
        <v>0</v>
      </c>
      <c r="N20" s="67">
        <f t="shared" si="9"/>
        <v>0</v>
      </c>
      <c r="O20" s="67">
        <f t="shared" si="4"/>
        <v>0</v>
      </c>
      <c r="P20" s="67">
        <f t="shared" si="5"/>
        <v>0</v>
      </c>
      <c r="Q20" s="68" t="str">
        <f t="shared" si="10"/>
        <v/>
      </c>
      <c r="R20" s="69" t="str">
        <f t="shared" si="6"/>
        <v>STOCKOUT</v>
      </c>
      <c r="S20" s="69" t="str">
        <f t="shared" si="7"/>
        <v>N/A</v>
      </c>
      <c r="T20" s="60"/>
    </row>
    <row r="21" spans="1:20" ht="16.5" customHeight="1" x14ac:dyDescent="0.35">
      <c r="A21" s="71" t="str">
        <f>IF(JAN_26!A21="","",JAN_26!A21)</f>
        <v>antacid</v>
      </c>
      <c r="B21" s="71" t="str">
        <f>IF(JAN_26!B21="","",JAN_26!B21)</f>
        <v>tab</v>
      </c>
      <c r="C21" s="53">
        <f>IF(JAN_26!C21="","",JAN_26!C21)</f>
        <v>25</v>
      </c>
      <c r="D21" s="53">
        <f>IF(APR_26!A21="","",APR_26!F21)</f>
        <v>0</v>
      </c>
      <c r="E21" s="61"/>
      <c r="F21" s="53">
        <f t="shared" si="0"/>
        <v>0</v>
      </c>
      <c r="G21" s="61"/>
      <c r="H21" s="61"/>
      <c r="I21" s="53">
        <f t="shared" si="1"/>
        <v>0</v>
      </c>
      <c r="J21" s="53" t="str">
        <f t="shared" si="2"/>
        <v/>
      </c>
      <c r="K21" s="53">
        <f t="shared" si="3"/>
        <v>0</v>
      </c>
      <c r="L21" s="53">
        <f t="shared" si="8"/>
        <v>0</v>
      </c>
      <c r="M21" s="64">
        <f>IF(A21="",0,(IF(ISNUMBER(MAR_26!G21),MAR_26!G21,0)+IF(ISNUMBER(APR_26!G21),APR_26!G21,0)+IF(ISNUMBER(MAY_26!G21),MAY_26!G21,0))/3)</f>
        <v>0</v>
      </c>
      <c r="N21" s="64">
        <f t="shared" si="9"/>
        <v>0</v>
      </c>
      <c r="O21" s="64">
        <f t="shared" si="4"/>
        <v>0</v>
      </c>
      <c r="P21" s="64">
        <f t="shared" si="5"/>
        <v>0</v>
      </c>
      <c r="Q21" s="65" t="str">
        <f t="shared" si="10"/>
        <v/>
      </c>
      <c r="R21" s="66" t="str">
        <f t="shared" si="6"/>
        <v>STOCKOUT</v>
      </c>
      <c r="S21" s="66" t="str">
        <f t="shared" si="7"/>
        <v>N/A</v>
      </c>
      <c r="T21" s="60"/>
    </row>
    <row r="22" spans="1:20" ht="16.5" customHeight="1" x14ac:dyDescent="0.35">
      <c r="A22" s="72" t="str">
        <f>IF(JAN_26!A22="","",JAN_26!A22)</f>
        <v>Antagex (para+tramadol)</v>
      </c>
      <c r="B22" s="72" t="str">
        <f>IF(JAN_26!B22="","",JAN_26!B22)</f>
        <v>tablets</v>
      </c>
      <c r="C22" s="55">
        <f>IF(JAN_26!C22="","",JAN_26!C22)</f>
        <v>140</v>
      </c>
      <c r="D22" s="55">
        <f>IF(APR_26!A22="","",APR_26!F22)</f>
        <v>0</v>
      </c>
      <c r="E22" s="61"/>
      <c r="F22" s="55">
        <f t="shared" si="0"/>
        <v>0</v>
      </c>
      <c r="G22" s="61"/>
      <c r="H22" s="61"/>
      <c r="I22" s="55">
        <f t="shared" si="1"/>
        <v>0</v>
      </c>
      <c r="J22" s="55" t="str">
        <f t="shared" si="2"/>
        <v/>
      </c>
      <c r="K22" s="55">
        <f t="shared" si="3"/>
        <v>0</v>
      </c>
      <c r="L22" s="55">
        <f t="shared" si="8"/>
        <v>0</v>
      </c>
      <c r="M22" s="67">
        <f>IF(A22="",0,(IF(ISNUMBER(MAR_26!G22),MAR_26!G22,0)+IF(ISNUMBER(APR_26!G22),APR_26!G22,0)+IF(ISNUMBER(MAY_26!G22),MAY_26!G22,0))/3)</f>
        <v>0</v>
      </c>
      <c r="N22" s="67">
        <f t="shared" si="9"/>
        <v>0</v>
      </c>
      <c r="O22" s="67">
        <f t="shared" si="4"/>
        <v>0</v>
      </c>
      <c r="P22" s="67">
        <f t="shared" si="5"/>
        <v>0</v>
      </c>
      <c r="Q22" s="68" t="str">
        <f t="shared" si="10"/>
        <v/>
      </c>
      <c r="R22" s="69" t="str">
        <f t="shared" si="6"/>
        <v>STOCKOUT</v>
      </c>
      <c r="S22" s="69" t="str">
        <f t="shared" si="7"/>
        <v>N/A</v>
      </c>
      <c r="T22" s="60"/>
    </row>
    <row r="23" spans="1:20" ht="16.5" customHeight="1" x14ac:dyDescent="0.35">
      <c r="A23" s="71" t="str">
        <f>IF(JAN_26!A23="","",JAN_26!A23)</f>
        <v>apfer</v>
      </c>
      <c r="B23" s="71" t="str">
        <f>IF(JAN_26!B23="","",JAN_26!B23)</f>
        <v>syrup</v>
      </c>
      <c r="C23" s="53">
        <f>IF(JAN_26!C23="","",JAN_26!C23)</f>
        <v>1500</v>
      </c>
      <c r="D23" s="53">
        <f>IF(APR_26!A23="","",APR_26!F23)</f>
        <v>0</v>
      </c>
      <c r="E23" s="61"/>
      <c r="F23" s="53">
        <f t="shared" si="0"/>
        <v>0</v>
      </c>
      <c r="G23" s="61"/>
      <c r="H23" s="61"/>
      <c r="I23" s="53">
        <f t="shared" si="1"/>
        <v>0</v>
      </c>
      <c r="J23" s="53" t="str">
        <f t="shared" si="2"/>
        <v/>
      </c>
      <c r="K23" s="53">
        <f t="shared" si="3"/>
        <v>0</v>
      </c>
      <c r="L23" s="53">
        <f t="shared" si="8"/>
        <v>0</v>
      </c>
      <c r="M23" s="64">
        <f>IF(A23="",0,(IF(ISNUMBER(MAR_26!G23),MAR_26!G23,0)+IF(ISNUMBER(APR_26!G23),APR_26!G23,0)+IF(ISNUMBER(MAY_26!G23),MAY_26!G23,0))/3)</f>
        <v>0</v>
      </c>
      <c r="N23" s="64">
        <f t="shared" si="9"/>
        <v>0</v>
      </c>
      <c r="O23" s="64">
        <f t="shared" si="4"/>
        <v>0</v>
      </c>
      <c r="P23" s="64">
        <f t="shared" si="5"/>
        <v>0</v>
      </c>
      <c r="Q23" s="65" t="str">
        <f t="shared" si="10"/>
        <v/>
      </c>
      <c r="R23" s="66" t="str">
        <f t="shared" si="6"/>
        <v>STOCKOUT</v>
      </c>
      <c r="S23" s="66" t="str">
        <f t="shared" si="7"/>
        <v>N/A</v>
      </c>
      <c r="T23" s="60"/>
    </row>
    <row r="24" spans="1:20" ht="16.5" customHeight="1" x14ac:dyDescent="0.35">
      <c r="A24" s="72" t="str">
        <f>IF(JAN_26!A24="","",JAN_26!A24)</f>
        <v>artemether 80mg</v>
      </c>
      <c r="B24" s="72" t="str">
        <f>IF(JAN_26!B24="","",JAN_26!B24)</f>
        <v>amp</v>
      </c>
      <c r="C24" s="55">
        <f>IF(JAN_26!C24="","",JAN_26!C24)</f>
        <v>600</v>
      </c>
      <c r="D24" s="55">
        <f>IF(APR_26!A24="","",APR_26!F24)</f>
        <v>72</v>
      </c>
      <c r="E24" s="61"/>
      <c r="F24" s="55">
        <f t="shared" si="0"/>
        <v>72</v>
      </c>
      <c r="G24" s="61"/>
      <c r="H24" s="61"/>
      <c r="I24" s="55">
        <f t="shared" si="1"/>
        <v>0</v>
      </c>
      <c r="J24" s="55" t="str">
        <f t="shared" si="2"/>
        <v/>
      </c>
      <c r="K24" s="55">
        <f t="shared" si="3"/>
        <v>0</v>
      </c>
      <c r="L24" s="55">
        <f t="shared" si="8"/>
        <v>43200</v>
      </c>
      <c r="M24" s="67">
        <f>IF(A24="",0,(IF(ISNUMBER(MAR_26!G24),MAR_26!G24,0)+IF(ISNUMBER(APR_26!G24),APR_26!G24,0)+IF(ISNUMBER(MAY_26!G24),MAY_26!G24,0))/3)</f>
        <v>0</v>
      </c>
      <c r="N24" s="67">
        <f t="shared" si="9"/>
        <v>0</v>
      </c>
      <c r="O24" s="67">
        <f t="shared" si="4"/>
        <v>0</v>
      </c>
      <c r="P24" s="67">
        <f t="shared" si="5"/>
        <v>0</v>
      </c>
      <c r="Q24" s="68" t="str">
        <f t="shared" si="10"/>
        <v/>
      </c>
      <c r="R24" s="69" t="str">
        <f t="shared" si="6"/>
        <v>OVERSTOCK</v>
      </c>
      <c r="S24" s="69" t="str">
        <f t="shared" si="7"/>
        <v>N/A</v>
      </c>
      <c r="T24" s="60"/>
    </row>
    <row r="25" spans="1:20" ht="16.5" customHeight="1" x14ac:dyDescent="0.35">
      <c r="A25" s="71" t="str">
        <f>IF(JAN_26!A25="","",JAN_26!A25)</f>
        <v>Artemether/lum  syrup</v>
      </c>
      <c r="B25" s="71" t="str">
        <f>IF(JAN_26!B25="","",JAN_26!B25)</f>
        <v>bottle</v>
      </c>
      <c r="C25" s="53">
        <f>IF(JAN_26!C25="","",JAN_26!C25)</f>
        <v>1700</v>
      </c>
      <c r="D25" s="53">
        <f>IF(APR_26!A25="","",APR_26!F25)</f>
        <v>94</v>
      </c>
      <c r="E25" s="61"/>
      <c r="F25" s="53">
        <f t="shared" si="0"/>
        <v>94</v>
      </c>
      <c r="G25" s="61"/>
      <c r="H25" s="61"/>
      <c r="I25" s="53">
        <f t="shared" si="1"/>
        <v>0</v>
      </c>
      <c r="J25" s="53" t="str">
        <f t="shared" si="2"/>
        <v/>
      </c>
      <c r="K25" s="53">
        <f t="shared" si="3"/>
        <v>0</v>
      </c>
      <c r="L25" s="53">
        <f t="shared" si="8"/>
        <v>159800</v>
      </c>
      <c r="M25" s="64">
        <f>IF(A25="",0,(IF(ISNUMBER(MAR_26!G25),MAR_26!G25,0)+IF(ISNUMBER(APR_26!G25),APR_26!G25,0)+IF(ISNUMBER(MAY_26!G25),MAY_26!G25,0))/3)</f>
        <v>0</v>
      </c>
      <c r="N25" s="64">
        <f t="shared" si="9"/>
        <v>0</v>
      </c>
      <c r="O25" s="64">
        <f t="shared" si="4"/>
        <v>0</v>
      </c>
      <c r="P25" s="64">
        <f t="shared" si="5"/>
        <v>0</v>
      </c>
      <c r="Q25" s="65" t="str">
        <f t="shared" si="10"/>
        <v/>
      </c>
      <c r="R25" s="66" t="str">
        <f t="shared" si="6"/>
        <v>OVERSTOCK</v>
      </c>
      <c r="S25" s="66" t="str">
        <f t="shared" si="7"/>
        <v>N/A</v>
      </c>
      <c r="T25" s="60"/>
    </row>
    <row r="26" spans="1:20" ht="16.5" customHeight="1" x14ac:dyDescent="0.35">
      <c r="A26" s="72" t="str">
        <f>IF(JAN_26!A26="","",JAN_26!A26)</f>
        <v>artesunate inj 60mg</v>
      </c>
      <c r="B26" s="72" t="str">
        <f>IF(JAN_26!B26="","",JAN_26!B26)</f>
        <v>vial</v>
      </c>
      <c r="C26" s="55">
        <f>IF(JAN_26!C26="","",JAN_26!C26)</f>
        <v>1000</v>
      </c>
      <c r="D26" s="55">
        <f>IF(APR_26!A26="","",APR_26!F26)</f>
        <v>848</v>
      </c>
      <c r="E26" s="61"/>
      <c r="F26" s="55">
        <f t="shared" si="0"/>
        <v>848</v>
      </c>
      <c r="G26" s="61"/>
      <c r="H26" s="61"/>
      <c r="I26" s="55">
        <f t="shared" si="1"/>
        <v>0</v>
      </c>
      <c r="J26" s="55" t="str">
        <f t="shared" si="2"/>
        <v/>
      </c>
      <c r="K26" s="55">
        <f t="shared" si="3"/>
        <v>0</v>
      </c>
      <c r="L26" s="55">
        <f t="shared" si="8"/>
        <v>848000</v>
      </c>
      <c r="M26" s="67">
        <f>IF(A26="",0,(IF(ISNUMBER(MAR_26!G26),MAR_26!G26,0)+IF(ISNUMBER(APR_26!G26),APR_26!G26,0)+IF(ISNUMBER(MAY_26!G26),MAY_26!G26,0))/3)</f>
        <v>0</v>
      </c>
      <c r="N26" s="67">
        <f t="shared" si="9"/>
        <v>0</v>
      </c>
      <c r="O26" s="67">
        <f t="shared" si="4"/>
        <v>0</v>
      </c>
      <c r="P26" s="67">
        <f t="shared" si="5"/>
        <v>0</v>
      </c>
      <c r="Q26" s="68" t="str">
        <f t="shared" si="10"/>
        <v/>
      </c>
      <c r="R26" s="69" t="str">
        <f t="shared" si="6"/>
        <v>OVERSTOCK</v>
      </c>
      <c r="S26" s="69" t="str">
        <f t="shared" si="7"/>
        <v>N/A</v>
      </c>
      <c r="T26" s="60"/>
    </row>
    <row r="27" spans="1:20" ht="16.5" customHeight="1" x14ac:dyDescent="0.35">
      <c r="A27" s="71" t="str">
        <f>IF(JAN_26!A27="","",JAN_26!A27)</f>
        <v>ASAQ 100/270mg) - 3</v>
      </c>
      <c r="B27" s="71" t="str">
        <f>IF(JAN_26!B27="","",JAN_26!B27)</f>
        <v>tablet</v>
      </c>
      <c r="C27" s="53">
        <f>IF(JAN_26!C27="","",JAN_26!C27)</f>
        <v>160</v>
      </c>
      <c r="D27" s="53">
        <f>IF(APR_26!A27="","",APR_26!F27)</f>
        <v>0</v>
      </c>
      <c r="E27" s="61"/>
      <c r="F27" s="53">
        <f t="shared" si="0"/>
        <v>0</v>
      </c>
      <c r="G27" s="61"/>
      <c r="H27" s="61"/>
      <c r="I27" s="53">
        <f t="shared" si="1"/>
        <v>0</v>
      </c>
      <c r="J27" s="53" t="str">
        <f t="shared" si="2"/>
        <v/>
      </c>
      <c r="K27" s="53">
        <f t="shared" si="3"/>
        <v>0</v>
      </c>
      <c r="L27" s="53">
        <f t="shared" si="8"/>
        <v>0</v>
      </c>
      <c r="M27" s="64">
        <f>IF(A27="",0,(IF(ISNUMBER(MAR_26!G27),MAR_26!G27,0)+IF(ISNUMBER(APR_26!G27),APR_26!G27,0)+IF(ISNUMBER(MAY_26!G27),MAY_26!G27,0))/3)</f>
        <v>0</v>
      </c>
      <c r="N27" s="64">
        <f t="shared" si="9"/>
        <v>0</v>
      </c>
      <c r="O27" s="64">
        <f t="shared" si="4"/>
        <v>0</v>
      </c>
      <c r="P27" s="64">
        <f t="shared" si="5"/>
        <v>0</v>
      </c>
      <c r="Q27" s="65" t="str">
        <f t="shared" si="10"/>
        <v/>
      </c>
      <c r="R27" s="66" t="str">
        <f t="shared" si="6"/>
        <v>STOCKOUT</v>
      </c>
      <c r="S27" s="66" t="str">
        <f t="shared" si="7"/>
        <v>N/A</v>
      </c>
      <c r="T27" s="60"/>
    </row>
    <row r="28" spans="1:20" ht="16.5" customHeight="1" x14ac:dyDescent="0.35">
      <c r="A28" s="72" t="str">
        <f>IF(JAN_26!A28="","",JAN_26!A28)</f>
        <v>ASAQ 100/270mg) - 6</v>
      </c>
      <c r="B28" s="72" t="str">
        <f>IF(JAN_26!B28="","",JAN_26!B28)</f>
        <v>tablet</v>
      </c>
      <c r="C28" s="55">
        <f>IF(JAN_26!C28="","",JAN_26!C28)</f>
        <v>160</v>
      </c>
      <c r="D28" s="55">
        <f>IF(APR_26!A28="","",APR_26!F28)</f>
        <v>0</v>
      </c>
      <c r="E28" s="61"/>
      <c r="F28" s="55">
        <f t="shared" si="0"/>
        <v>0</v>
      </c>
      <c r="G28" s="61"/>
      <c r="H28" s="61"/>
      <c r="I28" s="55">
        <f t="shared" si="1"/>
        <v>0</v>
      </c>
      <c r="J28" s="55" t="str">
        <f t="shared" si="2"/>
        <v/>
      </c>
      <c r="K28" s="55">
        <f t="shared" si="3"/>
        <v>0</v>
      </c>
      <c r="L28" s="55">
        <f t="shared" si="8"/>
        <v>0</v>
      </c>
      <c r="M28" s="67">
        <f>IF(A28="",0,(IF(ISNUMBER(MAR_26!G28),MAR_26!G28,0)+IF(ISNUMBER(APR_26!G28),APR_26!G28,0)+IF(ISNUMBER(MAY_26!G28),MAY_26!G28,0))/3)</f>
        <v>0</v>
      </c>
      <c r="N28" s="67">
        <f t="shared" si="9"/>
        <v>0</v>
      </c>
      <c r="O28" s="67">
        <f t="shared" si="4"/>
        <v>0</v>
      </c>
      <c r="P28" s="67">
        <f t="shared" si="5"/>
        <v>0</v>
      </c>
      <c r="Q28" s="68" t="str">
        <f t="shared" si="10"/>
        <v/>
      </c>
      <c r="R28" s="69" t="str">
        <f t="shared" si="6"/>
        <v>STOCKOUT</v>
      </c>
      <c r="S28" s="69" t="str">
        <f t="shared" si="7"/>
        <v>N/A</v>
      </c>
      <c r="T28" s="60"/>
    </row>
    <row r="29" spans="1:20" ht="16.5" customHeight="1" x14ac:dyDescent="0.35">
      <c r="A29" s="71" t="str">
        <f>IF(JAN_26!A29="","",JAN_26!A29)</f>
        <v>asaq(25/62.5) - 3</v>
      </c>
      <c r="B29" s="71" t="str">
        <f>IF(JAN_26!B29="","",JAN_26!B29)</f>
        <v>tablet</v>
      </c>
      <c r="C29" s="53" t="str">
        <f>IF(JAN_26!C29="","",JAN_26!C29)</f>
        <v/>
      </c>
      <c r="D29" s="53">
        <f>IF(APR_26!A29="","",APR_26!F29)</f>
        <v>0</v>
      </c>
      <c r="E29" s="61"/>
      <c r="F29" s="53">
        <f t="shared" si="0"/>
        <v>0</v>
      </c>
      <c r="G29" s="61"/>
      <c r="H29" s="61"/>
      <c r="I29" s="53">
        <f t="shared" si="1"/>
        <v>0</v>
      </c>
      <c r="J29" s="53" t="str">
        <f t="shared" si="2"/>
        <v/>
      </c>
      <c r="K29" s="53">
        <f t="shared" si="3"/>
        <v>0</v>
      </c>
      <c r="L29" s="53">
        <f t="shared" si="8"/>
        <v>0</v>
      </c>
      <c r="M29" s="64">
        <f>IF(A29="",0,(IF(ISNUMBER(MAR_26!G29),MAR_26!G29,0)+IF(ISNUMBER(APR_26!G29),APR_26!G29,0)+IF(ISNUMBER(MAY_26!G29),MAY_26!G29,0))/3)</f>
        <v>0</v>
      </c>
      <c r="N29" s="64">
        <f t="shared" si="9"/>
        <v>0</v>
      </c>
      <c r="O29" s="64">
        <f t="shared" si="4"/>
        <v>0</v>
      </c>
      <c r="P29" s="64">
        <f t="shared" si="5"/>
        <v>0</v>
      </c>
      <c r="Q29" s="65" t="str">
        <f t="shared" si="10"/>
        <v/>
      </c>
      <c r="R29" s="66" t="str">
        <f t="shared" si="6"/>
        <v>STOCKOUT</v>
      </c>
      <c r="S29" s="66" t="str">
        <f t="shared" si="7"/>
        <v>N/A</v>
      </c>
      <c r="T29" s="60"/>
    </row>
    <row r="30" spans="1:20" ht="16.5" customHeight="1" x14ac:dyDescent="0.35">
      <c r="A30" s="72" t="str">
        <f>IF(JAN_26!A30="","",JAN_26!A30)</f>
        <v>asaq(50/135) - 3</v>
      </c>
      <c r="B30" s="72" t="str">
        <f>IF(JAN_26!B30="","",JAN_26!B30)</f>
        <v>tablet</v>
      </c>
      <c r="C30" s="55" t="str">
        <f>IF(JAN_26!C30="","",JAN_26!C30)</f>
        <v/>
      </c>
      <c r="D30" s="55">
        <f>IF(APR_26!A30="","",APR_26!F30)</f>
        <v>0</v>
      </c>
      <c r="E30" s="61"/>
      <c r="F30" s="55">
        <f t="shared" si="0"/>
        <v>0</v>
      </c>
      <c r="G30" s="61"/>
      <c r="H30" s="61"/>
      <c r="I30" s="55">
        <f t="shared" si="1"/>
        <v>0</v>
      </c>
      <c r="J30" s="55" t="str">
        <f t="shared" si="2"/>
        <v/>
      </c>
      <c r="K30" s="55">
        <f t="shared" si="3"/>
        <v>0</v>
      </c>
      <c r="L30" s="55">
        <f t="shared" si="8"/>
        <v>0</v>
      </c>
      <c r="M30" s="67">
        <f>IF(A30="",0,(IF(ISNUMBER(MAR_26!G30),MAR_26!G30,0)+IF(ISNUMBER(APR_26!G30),APR_26!G30,0)+IF(ISNUMBER(MAY_26!G30),MAY_26!G30,0))/3)</f>
        <v>0</v>
      </c>
      <c r="N30" s="67">
        <f t="shared" si="9"/>
        <v>0</v>
      </c>
      <c r="O30" s="67">
        <f t="shared" si="4"/>
        <v>0</v>
      </c>
      <c r="P30" s="67">
        <f t="shared" si="5"/>
        <v>0</v>
      </c>
      <c r="Q30" s="68" t="str">
        <f t="shared" si="10"/>
        <v/>
      </c>
      <c r="R30" s="69" t="str">
        <f t="shared" si="6"/>
        <v>STOCKOUT</v>
      </c>
      <c r="S30" s="69" t="str">
        <f t="shared" si="7"/>
        <v>N/A</v>
      </c>
      <c r="T30" s="60"/>
    </row>
    <row r="31" spans="1:20" ht="16.5" customHeight="1" x14ac:dyDescent="0.35">
      <c r="A31" s="71" t="str">
        <f>IF(JAN_26!A31="","",JAN_26!A31)</f>
        <v>ascabiol</v>
      </c>
      <c r="B31" s="71" t="str">
        <f>IF(JAN_26!B31="","",JAN_26!B31)</f>
        <v>bottle</v>
      </c>
      <c r="C31" s="53">
        <f>IF(JAN_26!C31="","",JAN_26!C31)</f>
        <v>1000</v>
      </c>
      <c r="D31" s="53">
        <f>IF(APR_26!A31="","",APR_26!F31)</f>
        <v>0</v>
      </c>
      <c r="E31" s="61"/>
      <c r="F31" s="53">
        <f t="shared" si="0"/>
        <v>0</v>
      </c>
      <c r="G31" s="61"/>
      <c r="H31" s="61"/>
      <c r="I31" s="53">
        <f t="shared" si="1"/>
        <v>0</v>
      </c>
      <c r="J31" s="53" t="str">
        <f t="shared" si="2"/>
        <v/>
      </c>
      <c r="K31" s="53">
        <f t="shared" si="3"/>
        <v>0</v>
      </c>
      <c r="L31" s="53">
        <f t="shared" si="8"/>
        <v>0</v>
      </c>
      <c r="M31" s="64">
        <f>IF(A31="",0,(IF(ISNUMBER(MAR_26!G31),MAR_26!G31,0)+IF(ISNUMBER(APR_26!G31),APR_26!G31,0)+IF(ISNUMBER(MAY_26!G31),MAY_26!G31,0))/3)</f>
        <v>0</v>
      </c>
      <c r="N31" s="64">
        <f t="shared" si="9"/>
        <v>0</v>
      </c>
      <c r="O31" s="64">
        <f t="shared" si="4"/>
        <v>0</v>
      </c>
      <c r="P31" s="64">
        <f t="shared" si="5"/>
        <v>0</v>
      </c>
      <c r="Q31" s="65" t="str">
        <f t="shared" si="10"/>
        <v/>
      </c>
      <c r="R31" s="66" t="str">
        <f t="shared" si="6"/>
        <v>STOCKOUT</v>
      </c>
      <c r="S31" s="66" t="str">
        <f t="shared" si="7"/>
        <v>N/A</v>
      </c>
      <c r="T31" s="60"/>
    </row>
    <row r="32" spans="1:20" ht="16.5" customHeight="1" x14ac:dyDescent="0.35">
      <c r="A32" s="72" t="str">
        <f>IF(JAN_26!A32="","",JAN_26!A32)</f>
        <v>Aspirin 81mg</v>
      </c>
      <c r="B32" s="72" t="str">
        <f>IF(JAN_26!B32="","",JAN_26!B32)</f>
        <v>tablet</v>
      </c>
      <c r="C32" s="55">
        <f>IF(JAN_26!C32="","",JAN_26!C32)</f>
        <v>25</v>
      </c>
      <c r="D32" s="55">
        <f>IF(APR_26!A32="","",APR_26!F32)</f>
        <v>0</v>
      </c>
      <c r="E32" s="61"/>
      <c r="F32" s="55">
        <f t="shared" si="0"/>
        <v>0</v>
      </c>
      <c r="G32" s="61"/>
      <c r="H32" s="61"/>
      <c r="I32" s="55">
        <f t="shared" si="1"/>
        <v>0</v>
      </c>
      <c r="J32" s="55" t="str">
        <f t="shared" si="2"/>
        <v/>
      </c>
      <c r="K32" s="55">
        <f t="shared" si="3"/>
        <v>0</v>
      </c>
      <c r="L32" s="55">
        <f t="shared" si="8"/>
        <v>0</v>
      </c>
      <c r="M32" s="67">
        <f>IF(A32="",0,(IF(ISNUMBER(MAR_26!G32),MAR_26!G32,0)+IF(ISNUMBER(APR_26!G32),APR_26!G32,0)+IF(ISNUMBER(MAY_26!G32),MAY_26!G32,0))/3)</f>
        <v>0</v>
      </c>
      <c r="N32" s="67">
        <f t="shared" si="9"/>
        <v>0</v>
      </c>
      <c r="O32" s="67">
        <f t="shared" si="4"/>
        <v>0</v>
      </c>
      <c r="P32" s="67">
        <f t="shared" si="5"/>
        <v>0</v>
      </c>
      <c r="Q32" s="68" t="str">
        <f t="shared" si="10"/>
        <v/>
      </c>
      <c r="R32" s="69" t="str">
        <f t="shared" si="6"/>
        <v>STOCKOUT</v>
      </c>
      <c r="S32" s="69" t="str">
        <f t="shared" si="7"/>
        <v>N/A</v>
      </c>
      <c r="T32" s="60"/>
    </row>
    <row r="33" spans="1:20" ht="16.5" customHeight="1" x14ac:dyDescent="0.35">
      <c r="A33" s="71" t="str">
        <f>IF(JAN_26!A33="","",JAN_26!A33)</f>
        <v>atropine</v>
      </c>
      <c r="B33" s="71" t="str">
        <f>IF(JAN_26!B33="","",JAN_26!B33)</f>
        <v>amp</v>
      </c>
      <c r="C33" s="53">
        <f>IF(JAN_26!C33="","",JAN_26!C33)</f>
        <v>500</v>
      </c>
      <c r="D33" s="53">
        <f>IF(APR_26!A33="","",APR_26!F33)</f>
        <v>0</v>
      </c>
      <c r="E33" s="61"/>
      <c r="F33" s="53">
        <f t="shared" si="0"/>
        <v>0</v>
      </c>
      <c r="G33" s="61"/>
      <c r="H33" s="61"/>
      <c r="I33" s="53">
        <f t="shared" si="1"/>
        <v>0</v>
      </c>
      <c r="J33" s="53" t="str">
        <f t="shared" si="2"/>
        <v/>
      </c>
      <c r="K33" s="53">
        <f t="shared" si="3"/>
        <v>0</v>
      </c>
      <c r="L33" s="53">
        <f t="shared" si="8"/>
        <v>0</v>
      </c>
      <c r="M33" s="64">
        <f>IF(A33="",0,(IF(ISNUMBER(MAR_26!G33),MAR_26!G33,0)+IF(ISNUMBER(APR_26!G33),APR_26!G33,0)+IF(ISNUMBER(MAY_26!G33),MAY_26!G33,0))/3)</f>
        <v>0</v>
      </c>
      <c r="N33" s="64">
        <f t="shared" si="9"/>
        <v>0</v>
      </c>
      <c r="O33" s="64">
        <f t="shared" si="4"/>
        <v>0</v>
      </c>
      <c r="P33" s="64">
        <f t="shared" si="5"/>
        <v>0</v>
      </c>
      <c r="Q33" s="65" t="str">
        <f t="shared" si="10"/>
        <v/>
      </c>
      <c r="R33" s="66" t="str">
        <f t="shared" si="6"/>
        <v>STOCKOUT</v>
      </c>
      <c r="S33" s="66" t="str">
        <f t="shared" si="7"/>
        <v>N/A</v>
      </c>
      <c r="T33" s="60"/>
    </row>
    <row r="34" spans="1:20" ht="16.5" customHeight="1" x14ac:dyDescent="0.35">
      <c r="A34" s="72" t="str">
        <f>IF(JAN_26!A34="","",JAN_26!A34)</f>
        <v>ATS</v>
      </c>
      <c r="B34" s="72" t="str">
        <f>IF(JAN_26!B34="","",JAN_26!B34)</f>
        <v>amp</v>
      </c>
      <c r="C34" s="55">
        <f>IF(JAN_26!C34="","",JAN_26!C34)</f>
        <v>1500</v>
      </c>
      <c r="D34" s="55">
        <f>IF(APR_26!A34="","",APR_26!F34)</f>
        <v>0</v>
      </c>
      <c r="E34" s="61"/>
      <c r="F34" s="55">
        <f t="shared" si="0"/>
        <v>0</v>
      </c>
      <c r="G34" s="61"/>
      <c r="H34" s="61"/>
      <c r="I34" s="55">
        <f t="shared" si="1"/>
        <v>0</v>
      </c>
      <c r="J34" s="55" t="str">
        <f t="shared" si="2"/>
        <v/>
      </c>
      <c r="K34" s="55">
        <f t="shared" si="3"/>
        <v>0</v>
      </c>
      <c r="L34" s="55">
        <f t="shared" si="8"/>
        <v>0</v>
      </c>
      <c r="M34" s="67">
        <f>IF(A34="",0,(IF(ISNUMBER(MAR_26!G34),MAR_26!G34,0)+IF(ISNUMBER(APR_26!G34),APR_26!G34,0)+IF(ISNUMBER(MAY_26!G34),MAY_26!G34,0))/3)</f>
        <v>0</v>
      </c>
      <c r="N34" s="67">
        <f t="shared" si="9"/>
        <v>0</v>
      </c>
      <c r="O34" s="67">
        <f t="shared" si="4"/>
        <v>0</v>
      </c>
      <c r="P34" s="67">
        <f t="shared" si="5"/>
        <v>0</v>
      </c>
      <c r="Q34" s="68" t="str">
        <f t="shared" si="10"/>
        <v/>
      </c>
      <c r="R34" s="69" t="str">
        <f t="shared" si="6"/>
        <v>STOCKOUT</v>
      </c>
      <c r="S34" s="69" t="str">
        <f t="shared" si="7"/>
        <v>N/A</v>
      </c>
      <c r="T34" s="60"/>
    </row>
    <row r="35" spans="1:20" ht="16.5" customHeight="1" x14ac:dyDescent="0.35">
      <c r="A35" s="71" t="str">
        <f>IF(JAN_26!A35="","",JAN_26!A35)</f>
        <v>AUGMENTIN INJ</v>
      </c>
      <c r="B35" s="71" t="str">
        <f>IF(JAN_26!B35="","",JAN_26!B35)</f>
        <v>amp</v>
      </c>
      <c r="C35" s="53">
        <f>IF(JAN_26!C35="","",JAN_26!C35)</f>
        <v>1000</v>
      </c>
      <c r="D35" s="53">
        <f>IF(APR_26!A35="","",APR_26!F35)</f>
        <v>0</v>
      </c>
      <c r="E35" s="61"/>
      <c r="F35" s="53">
        <f t="shared" si="0"/>
        <v>0</v>
      </c>
      <c r="G35" s="61"/>
      <c r="H35" s="61"/>
      <c r="I35" s="53">
        <f t="shared" si="1"/>
        <v>0</v>
      </c>
      <c r="J35" s="53" t="str">
        <f t="shared" si="2"/>
        <v/>
      </c>
      <c r="K35" s="53">
        <f t="shared" si="3"/>
        <v>0</v>
      </c>
      <c r="L35" s="53">
        <f t="shared" si="8"/>
        <v>0</v>
      </c>
      <c r="M35" s="64">
        <f>IF(A35="",0,(IF(ISNUMBER(MAR_26!G35),MAR_26!G35,0)+IF(ISNUMBER(APR_26!G35),APR_26!G35,0)+IF(ISNUMBER(MAY_26!G35),MAY_26!G35,0))/3)</f>
        <v>0</v>
      </c>
      <c r="N35" s="64">
        <f t="shared" si="9"/>
        <v>0</v>
      </c>
      <c r="O35" s="64">
        <f t="shared" si="4"/>
        <v>0</v>
      </c>
      <c r="P35" s="64">
        <f t="shared" si="5"/>
        <v>0</v>
      </c>
      <c r="Q35" s="65" t="str">
        <f t="shared" si="10"/>
        <v/>
      </c>
      <c r="R35" s="66" t="str">
        <f t="shared" si="6"/>
        <v>STOCKOUT</v>
      </c>
      <c r="S35" s="66" t="str">
        <f t="shared" si="7"/>
        <v>N/A</v>
      </c>
      <c r="T35" s="60"/>
    </row>
    <row r="36" spans="1:20" ht="16.5" customHeight="1" x14ac:dyDescent="0.35">
      <c r="A36" s="72" t="str">
        <f>IF(JAN_26!A36="","",JAN_26!A36)</f>
        <v>augmentin sp 0-15kg</v>
      </c>
      <c r="B36" s="72" t="str">
        <f>IF(JAN_26!B36="","",JAN_26!B36)</f>
        <v>bottle</v>
      </c>
      <c r="C36" s="55">
        <f>IF(JAN_26!C36="","",JAN_26!C36)</f>
        <v>4000</v>
      </c>
      <c r="D36" s="55">
        <f>IF(APR_26!A36="","",APR_26!F36)</f>
        <v>0</v>
      </c>
      <c r="E36" s="61"/>
      <c r="F36" s="55">
        <f t="shared" si="0"/>
        <v>0</v>
      </c>
      <c r="G36" s="61"/>
      <c r="H36" s="61"/>
      <c r="I36" s="55">
        <f t="shared" si="1"/>
        <v>0</v>
      </c>
      <c r="J36" s="55" t="str">
        <f t="shared" si="2"/>
        <v/>
      </c>
      <c r="K36" s="55">
        <f t="shared" si="3"/>
        <v>0</v>
      </c>
      <c r="L36" s="55">
        <f t="shared" si="8"/>
        <v>0</v>
      </c>
      <c r="M36" s="67">
        <f>IF(A36="",0,(IF(ISNUMBER(MAR_26!G36),MAR_26!G36,0)+IF(ISNUMBER(APR_26!G36),APR_26!G36,0)+IF(ISNUMBER(MAY_26!G36),MAY_26!G36,0))/3)</f>
        <v>0</v>
      </c>
      <c r="N36" s="67">
        <f t="shared" si="9"/>
        <v>0</v>
      </c>
      <c r="O36" s="67">
        <f t="shared" si="4"/>
        <v>0</v>
      </c>
      <c r="P36" s="67">
        <f t="shared" si="5"/>
        <v>0</v>
      </c>
      <c r="Q36" s="68" t="str">
        <f t="shared" si="10"/>
        <v/>
      </c>
      <c r="R36" s="69" t="str">
        <f t="shared" si="6"/>
        <v>STOCKOUT</v>
      </c>
      <c r="S36" s="69" t="str">
        <f t="shared" si="7"/>
        <v>N/A</v>
      </c>
      <c r="T36" s="60"/>
    </row>
    <row r="37" spans="1:20" ht="16.5" customHeight="1" x14ac:dyDescent="0.35">
      <c r="A37" s="71" t="str">
        <f>IF(JAN_26!A37="","",JAN_26!A37)</f>
        <v>augmentin sp 15- 30kg</v>
      </c>
      <c r="B37" s="71" t="str">
        <f>IF(JAN_26!B37="","",JAN_26!B37)</f>
        <v>bottle</v>
      </c>
      <c r="C37" s="53">
        <f>IF(JAN_26!C37="","",JAN_26!C37)</f>
        <v>4500</v>
      </c>
      <c r="D37" s="53">
        <f>IF(APR_26!A37="","",APR_26!F37)</f>
        <v>0</v>
      </c>
      <c r="E37" s="61"/>
      <c r="F37" s="53">
        <f t="shared" si="0"/>
        <v>0</v>
      </c>
      <c r="G37" s="61"/>
      <c r="H37" s="61"/>
      <c r="I37" s="53">
        <f t="shared" si="1"/>
        <v>0</v>
      </c>
      <c r="J37" s="53" t="str">
        <f t="shared" si="2"/>
        <v/>
      </c>
      <c r="K37" s="53">
        <f t="shared" si="3"/>
        <v>0</v>
      </c>
      <c r="L37" s="53">
        <f t="shared" si="8"/>
        <v>0</v>
      </c>
      <c r="M37" s="64">
        <f>IF(A37="",0,(IF(ISNUMBER(MAR_26!G37),MAR_26!G37,0)+IF(ISNUMBER(APR_26!G37),APR_26!G37,0)+IF(ISNUMBER(MAY_26!G37),MAY_26!G37,0))/3)</f>
        <v>0</v>
      </c>
      <c r="N37" s="64">
        <f t="shared" si="9"/>
        <v>0</v>
      </c>
      <c r="O37" s="64">
        <f t="shared" si="4"/>
        <v>0</v>
      </c>
      <c r="P37" s="64">
        <f t="shared" si="5"/>
        <v>0</v>
      </c>
      <c r="Q37" s="65" t="str">
        <f t="shared" si="10"/>
        <v/>
      </c>
      <c r="R37" s="66" t="str">
        <f t="shared" si="6"/>
        <v>STOCKOUT</v>
      </c>
      <c r="S37" s="66" t="str">
        <f t="shared" si="7"/>
        <v>N/A</v>
      </c>
      <c r="T37" s="60"/>
    </row>
    <row r="38" spans="1:20" ht="16.5" customHeight="1" x14ac:dyDescent="0.35">
      <c r="A38" s="72" t="str">
        <f>IF(JAN_26!A38="","",JAN_26!A38)</f>
        <v>Azithromycin 500mg</v>
      </c>
      <c r="B38" s="72" t="str">
        <f>IF(JAN_26!B38="","",JAN_26!B38)</f>
        <v>tabs</v>
      </c>
      <c r="C38" s="55">
        <f>IF(JAN_26!C38="","",JAN_26!C38)</f>
        <v>500</v>
      </c>
      <c r="D38" s="55">
        <f>IF(APR_26!A38="","",APR_26!F38)</f>
        <v>0</v>
      </c>
      <c r="E38" s="61"/>
      <c r="F38" s="55">
        <f t="shared" si="0"/>
        <v>0</v>
      </c>
      <c r="G38" s="61"/>
      <c r="H38" s="61"/>
      <c r="I38" s="55">
        <f t="shared" si="1"/>
        <v>0</v>
      </c>
      <c r="J38" s="55" t="str">
        <f t="shared" si="2"/>
        <v/>
      </c>
      <c r="K38" s="55">
        <f t="shared" si="3"/>
        <v>0</v>
      </c>
      <c r="L38" s="55">
        <f t="shared" si="8"/>
        <v>0</v>
      </c>
      <c r="M38" s="67">
        <f>IF(A38="",0,(IF(ISNUMBER(MAR_26!G38),MAR_26!G38,0)+IF(ISNUMBER(APR_26!G38),APR_26!G38,0)+IF(ISNUMBER(MAY_26!G38),MAY_26!G38,0))/3)</f>
        <v>0</v>
      </c>
      <c r="N38" s="67">
        <f t="shared" si="9"/>
        <v>0</v>
      </c>
      <c r="O38" s="67">
        <f t="shared" si="4"/>
        <v>0</v>
      </c>
      <c r="P38" s="67">
        <f t="shared" si="5"/>
        <v>0</v>
      </c>
      <c r="Q38" s="68" t="str">
        <f t="shared" si="10"/>
        <v/>
      </c>
      <c r="R38" s="69" t="str">
        <f t="shared" si="6"/>
        <v>STOCKOUT</v>
      </c>
      <c r="S38" s="69" t="str">
        <f t="shared" si="7"/>
        <v>N/A</v>
      </c>
      <c r="T38" s="60"/>
    </row>
    <row r="39" spans="1:20" ht="16.5" customHeight="1" x14ac:dyDescent="0.35">
      <c r="A39" s="71" t="str">
        <f>IF(JAN_26!A39="","",JAN_26!A39)</f>
        <v>azithromycine 250mg</v>
      </c>
      <c r="B39" s="71" t="str">
        <f>IF(JAN_26!B39="","",JAN_26!B39)</f>
        <v>tabs</v>
      </c>
      <c r="C39" s="53">
        <f>IF(JAN_26!C39="","",JAN_26!C39)</f>
        <v>300</v>
      </c>
      <c r="D39" s="53">
        <f>IF(APR_26!A39="","",APR_26!F39)</f>
        <v>0</v>
      </c>
      <c r="E39" s="61"/>
      <c r="F39" s="53">
        <f t="shared" si="0"/>
        <v>0</v>
      </c>
      <c r="G39" s="61"/>
      <c r="H39" s="61"/>
      <c r="I39" s="53">
        <f t="shared" si="1"/>
        <v>0</v>
      </c>
      <c r="J39" s="53" t="str">
        <f t="shared" si="2"/>
        <v/>
      </c>
      <c r="K39" s="53">
        <f t="shared" si="3"/>
        <v>0</v>
      </c>
      <c r="L39" s="53">
        <f t="shared" si="8"/>
        <v>0</v>
      </c>
      <c r="M39" s="64">
        <f>IF(A39="",0,(IF(ISNUMBER(MAR_26!G39),MAR_26!G39,0)+IF(ISNUMBER(APR_26!G39),APR_26!G39,0)+IF(ISNUMBER(MAY_26!G39),MAY_26!G39,0))/3)</f>
        <v>0</v>
      </c>
      <c r="N39" s="64">
        <f t="shared" si="9"/>
        <v>0</v>
      </c>
      <c r="O39" s="64">
        <f t="shared" si="4"/>
        <v>0</v>
      </c>
      <c r="P39" s="64">
        <f t="shared" si="5"/>
        <v>0</v>
      </c>
      <c r="Q39" s="65" t="str">
        <f t="shared" si="10"/>
        <v/>
      </c>
      <c r="R39" s="66" t="str">
        <f t="shared" si="6"/>
        <v>STOCKOUT</v>
      </c>
      <c r="S39" s="66" t="str">
        <f t="shared" si="7"/>
        <v>N/A</v>
      </c>
      <c r="T39" s="60"/>
    </row>
    <row r="40" spans="1:20" ht="16.5" customHeight="1" x14ac:dyDescent="0.35">
      <c r="A40" s="72" t="str">
        <f>IF(JAN_26!A40="","",JAN_26!A40)</f>
        <v>Bactrim syrup</v>
      </c>
      <c r="B40" s="72" t="str">
        <f>IF(JAN_26!B40="","",JAN_26!B40)</f>
        <v>bottle</v>
      </c>
      <c r="C40" s="55">
        <f>IF(JAN_26!C40="","",JAN_26!C40)</f>
        <v>1000</v>
      </c>
      <c r="D40" s="55">
        <f>IF(APR_26!A40="","",APR_26!F40)</f>
        <v>0</v>
      </c>
      <c r="E40" s="61"/>
      <c r="F40" s="55">
        <f t="shared" si="0"/>
        <v>0</v>
      </c>
      <c r="G40" s="61"/>
      <c r="H40" s="61"/>
      <c r="I40" s="55">
        <f t="shared" si="1"/>
        <v>0</v>
      </c>
      <c r="J40" s="55" t="str">
        <f t="shared" si="2"/>
        <v/>
      </c>
      <c r="K40" s="55">
        <f t="shared" si="3"/>
        <v>0</v>
      </c>
      <c r="L40" s="55">
        <f t="shared" si="8"/>
        <v>0</v>
      </c>
      <c r="M40" s="67">
        <f>IF(A40="",0,(IF(ISNUMBER(MAR_26!G40),MAR_26!G40,0)+IF(ISNUMBER(APR_26!G40),APR_26!G40,0)+IF(ISNUMBER(MAY_26!G40),MAY_26!G40,0))/3)</f>
        <v>0</v>
      </c>
      <c r="N40" s="67">
        <f t="shared" si="9"/>
        <v>0</v>
      </c>
      <c r="O40" s="67">
        <f t="shared" si="4"/>
        <v>0</v>
      </c>
      <c r="P40" s="67">
        <f t="shared" si="5"/>
        <v>0</v>
      </c>
      <c r="Q40" s="68" t="str">
        <f t="shared" si="10"/>
        <v/>
      </c>
      <c r="R40" s="69" t="str">
        <f t="shared" si="6"/>
        <v>STOCKOUT</v>
      </c>
      <c r="S40" s="69" t="str">
        <f t="shared" si="7"/>
        <v>N/A</v>
      </c>
      <c r="T40" s="60"/>
    </row>
    <row r="41" spans="1:20" ht="16.5" customHeight="1" x14ac:dyDescent="0.35">
      <c r="A41" s="71" t="str">
        <f>IF(JAN_26!A41="","",JAN_26!A41)</f>
        <v>Bandage</v>
      </c>
      <c r="B41" s="71" t="str">
        <f>IF(JAN_26!B41="","",JAN_26!B41)</f>
        <v>item</v>
      </c>
      <c r="C41" s="53">
        <f>IF(JAN_26!C41="","",JAN_26!C41)</f>
        <v>500</v>
      </c>
      <c r="D41" s="53">
        <f>IF(APR_26!A41="","",APR_26!F41)</f>
        <v>0</v>
      </c>
      <c r="E41" s="61"/>
      <c r="F41" s="53">
        <f t="shared" si="0"/>
        <v>0</v>
      </c>
      <c r="G41" s="61"/>
      <c r="H41" s="61"/>
      <c r="I41" s="53">
        <f t="shared" si="1"/>
        <v>0</v>
      </c>
      <c r="J41" s="53" t="str">
        <f t="shared" si="2"/>
        <v/>
      </c>
      <c r="K41" s="53">
        <f t="shared" si="3"/>
        <v>0</v>
      </c>
      <c r="L41" s="53">
        <f t="shared" si="8"/>
        <v>0</v>
      </c>
      <c r="M41" s="64">
        <f>IF(A41="",0,(IF(ISNUMBER(MAR_26!G41),MAR_26!G41,0)+IF(ISNUMBER(APR_26!G41),APR_26!G41,0)+IF(ISNUMBER(MAY_26!G41),MAY_26!G41,0))/3)</f>
        <v>0</v>
      </c>
      <c r="N41" s="64">
        <f t="shared" si="9"/>
        <v>0</v>
      </c>
      <c r="O41" s="64">
        <f t="shared" si="4"/>
        <v>0</v>
      </c>
      <c r="P41" s="64">
        <f t="shared" si="5"/>
        <v>0</v>
      </c>
      <c r="Q41" s="65" t="str">
        <f t="shared" si="10"/>
        <v/>
      </c>
      <c r="R41" s="66" t="str">
        <f t="shared" si="6"/>
        <v>STOCKOUT</v>
      </c>
      <c r="S41" s="66" t="str">
        <f t="shared" si="7"/>
        <v>N/A</v>
      </c>
      <c r="T41" s="60"/>
    </row>
    <row r="42" spans="1:20" ht="16.5" customHeight="1" x14ac:dyDescent="0.35">
      <c r="A42" s="72" t="str">
        <f>IF(JAN_26!A42="","",JAN_26!A42)</f>
        <v>Baneocin (Neomycin + Bacitracin)</v>
      </c>
      <c r="B42" s="72" t="str">
        <f>IF(JAN_26!B42="","",JAN_26!B42)</f>
        <v>box</v>
      </c>
      <c r="C42" s="55">
        <f>IF(JAN_26!C42="","",JAN_26!C42)</f>
        <v>1000</v>
      </c>
      <c r="D42" s="55">
        <f>IF(APR_26!A42="","",APR_26!F42)</f>
        <v>100</v>
      </c>
      <c r="E42" s="61"/>
      <c r="F42" s="55">
        <f t="shared" si="0"/>
        <v>100</v>
      </c>
      <c r="G42" s="61"/>
      <c r="H42" s="61"/>
      <c r="I42" s="55">
        <f t="shared" si="1"/>
        <v>0</v>
      </c>
      <c r="J42" s="55" t="str">
        <f t="shared" si="2"/>
        <v/>
      </c>
      <c r="K42" s="55">
        <f t="shared" si="3"/>
        <v>0</v>
      </c>
      <c r="L42" s="55">
        <f t="shared" si="8"/>
        <v>100000</v>
      </c>
      <c r="M42" s="67">
        <f>IF(A42="",0,(IF(ISNUMBER(MAR_26!G42),MAR_26!G42,0)+IF(ISNUMBER(APR_26!G42),APR_26!G42,0)+IF(ISNUMBER(MAY_26!G42),MAY_26!G42,0))/3)</f>
        <v>0</v>
      </c>
      <c r="N42" s="67">
        <f t="shared" si="9"/>
        <v>0</v>
      </c>
      <c r="O42" s="67">
        <f t="shared" si="4"/>
        <v>0</v>
      </c>
      <c r="P42" s="67">
        <f t="shared" si="5"/>
        <v>0</v>
      </c>
      <c r="Q42" s="68" t="str">
        <f t="shared" si="10"/>
        <v/>
      </c>
      <c r="R42" s="69" t="str">
        <f t="shared" si="6"/>
        <v>OVERSTOCK</v>
      </c>
      <c r="S42" s="69" t="str">
        <f t="shared" si="7"/>
        <v>N/A</v>
      </c>
      <c r="T42" s="60"/>
    </row>
    <row r="43" spans="1:20" ht="16.5" customHeight="1" x14ac:dyDescent="0.35">
      <c r="A43" s="71" t="str">
        <f>IF(JAN_26!A43="","",JAN_26!A43)</f>
        <v>Benzathine</v>
      </c>
      <c r="B43" s="71" t="str">
        <f>IF(JAN_26!B43="","",JAN_26!B43)</f>
        <v>vial</v>
      </c>
      <c r="C43" s="53">
        <f>IF(JAN_26!C43="","",JAN_26!C43)</f>
        <v>500</v>
      </c>
      <c r="D43" s="53">
        <f>IF(APR_26!A43="","",APR_26!F43)</f>
        <v>190</v>
      </c>
      <c r="E43" s="61"/>
      <c r="F43" s="53">
        <f t="shared" si="0"/>
        <v>190</v>
      </c>
      <c r="G43" s="61"/>
      <c r="H43" s="61"/>
      <c r="I43" s="53">
        <f t="shared" si="1"/>
        <v>0</v>
      </c>
      <c r="J43" s="53" t="str">
        <f t="shared" si="2"/>
        <v/>
      </c>
      <c r="K43" s="53">
        <f t="shared" si="3"/>
        <v>0</v>
      </c>
      <c r="L43" s="53">
        <f t="shared" si="8"/>
        <v>95000</v>
      </c>
      <c r="M43" s="64">
        <f>IF(A43="",0,(IF(ISNUMBER(MAR_26!G43),MAR_26!G43,0)+IF(ISNUMBER(APR_26!G43),APR_26!G43,0)+IF(ISNUMBER(MAY_26!G43),MAY_26!G43,0))/3)</f>
        <v>0</v>
      </c>
      <c r="N43" s="64">
        <f t="shared" si="9"/>
        <v>0</v>
      </c>
      <c r="O43" s="64">
        <f t="shared" si="4"/>
        <v>0</v>
      </c>
      <c r="P43" s="64">
        <f t="shared" si="5"/>
        <v>0</v>
      </c>
      <c r="Q43" s="65" t="str">
        <f t="shared" si="10"/>
        <v/>
      </c>
      <c r="R43" s="66" t="str">
        <f t="shared" si="6"/>
        <v>OVERSTOCK</v>
      </c>
      <c r="S43" s="66" t="str">
        <f t="shared" si="7"/>
        <v>N/A</v>
      </c>
      <c r="T43" s="60"/>
    </row>
    <row r="44" spans="1:20" ht="16.5" customHeight="1" x14ac:dyDescent="0.35">
      <c r="A44" s="72" t="str">
        <f>IF(JAN_26!A44="","",JAN_26!A44)</f>
        <v>Benzyl Beziode lotion</v>
      </c>
      <c r="B44" s="72" t="str">
        <f>IF(JAN_26!B44="","",JAN_26!B44)</f>
        <v>box</v>
      </c>
      <c r="C44" s="55">
        <f>IF(JAN_26!C44="","",JAN_26!C44)</f>
        <v>1000</v>
      </c>
      <c r="D44" s="55">
        <f>IF(APR_26!A44="","",APR_26!F44)</f>
        <v>10</v>
      </c>
      <c r="E44" s="61"/>
      <c r="F44" s="55">
        <f t="shared" si="0"/>
        <v>10</v>
      </c>
      <c r="G44" s="61"/>
      <c r="H44" s="61"/>
      <c r="I44" s="55">
        <f t="shared" si="1"/>
        <v>0</v>
      </c>
      <c r="J44" s="55" t="str">
        <f t="shared" si="2"/>
        <v/>
      </c>
      <c r="K44" s="55">
        <f t="shared" si="3"/>
        <v>0</v>
      </c>
      <c r="L44" s="55">
        <f t="shared" si="8"/>
        <v>10000</v>
      </c>
      <c r="M44" s="67">
        <f>IF(A44="",0,(IF(ISNUMBER(MAR_26!G44),MAR_26!G44,0)+IF(ISNUMBER(APR_26!G44),APR_26!G44,0)+IF(ISNUMBER(MAY_26!G44),MAY_26!G44,0))/3)</f>
        <v>0</v>
      </c>
      <c r="N44" s="67">
        <f t="shared" si="9"/>
        <v>0</v>
      </c>
      <c r="O44" s="67">
        <f t="shared" si="4"/>
        <v>0</v>
      </c>
      <c r="P44" s="67">
        <f t="shared" si="5"/>
        <v>0</v>
      </c>
      <c r="Q44" s="68" t="str">
        <f t="shared" si="10"/>
        <v/>
      </c>
      <c r="R44" s="69" t="str">
        <f t="shared" si="6"/>
        <v>OVERSTOCK</v>
      </c>
      <c r="S44" s="69" t="str">
        <f t="shared" si="7"/>
        <v>N/A</v>
      </c>
      <c r="T44" s="60"/>
    </row>
    <row r="45" spans="1:20" ht="16.5" customHeight="1" x14ac:dyDescent="0.35">
      <c r="A45" s="71" t="str">
        <f>IF(JAN_26!A45="","",JAN_26!A45)</f>
        <v>Bisoprolol</v>
      </c>
      <c r="B45" s="71" t="str">
        <f>IF(JAN_26!B45="","",JAN_26!B45)</f>
        <v>tab</v>
      </c>
      <c r="C45" s="53">
        <f>IF(JAN_26!C45="","",JAN_26!C45)</f>
        <v>25</v>
      </c>
      <c r="D45" s="53">
        <f>IF(APR_26!A45="","",APR_26!F45)</f>
        <v>0</v>
      </c>
      <c r="E45" s="61"/>
      <c r="F45" s="53">
        <f t="shared" si="0"/>
        <v>0</v>
      </c>
      <c r="G45" s="61"/>
      <c r="H45" s="61"/>
      <c r="I45" s="53">
        <f t="shared" si="1"/>
        <v>0</v>
      </c>
      <c r="J45" s="53" t="str">
        <f t="shared" si="2"/>
        <v/>
      </c>
      <c r="K45" s="53">
        <f t="shared" si="3"/>
        <v>0</v>
      </c>
      <c r="L45" s="53">
        <f t="shared" si="8"/>
        <v>0</v>
      </c>
      <c r="M45" s="64">
        <f>IF(A45="",0,(IF(ISNUMBER(MAR_26!G45),MAR_26!G45,0)+IF(ISNUMBER(APR_26!G45),APR_26!G45,0)+IF(ISNUMBER(MAY_26!G45),MAY_26!G45,0))/3)</f>
        <v>0</v>
      </c>
      <c r="N45" s="64">
        <f t="shared" si="9"/>
        <v>0</v>
      </c>
      <c r="O45" s="64">
        <f t="shared" si="4"/>
        <v>0</v>
      </c>
      <c r="P45" s="64">
        <f t="shared" si="5"/>
        <v>0</v>
      </c>
      <c r="Q45" s="65" t="str">
        <f t="shared" si="10"/>
        <v/>
      </c>
      <c r="R45" s="66" t="str">
        <f t="shared" si="6"/>
        <v>STOCKOUT</v>
      </c>
      <c r="S45" s="66" t="str">
        <f t="shared" si="7"/>
        <v>N/A</v>
      </c>
      <c r="T45" s="60"/>
    </row>
    <row r="46" spans="1:20" ht="16.5" customHeight="1" x14ac:dyDescent="0.35">
      <c r="A46" s="72" t="str">
        <f>IF(JAN_26!A46="","",JAN_26!A46)</f>
        <v>Blood bag 250ml</v>
      </c>
      <c r="B46" s="72" t="str">
        <f>IF(JAN_26!B46="","",JAN_26!B46)</f>
        <v>piece</v>
      </c>
      <c r="C46" s="55" t="str">
        <f>IF(JAN_26!C46="","",JAN_26!C46)</f>
        <v/>
      </c>
      <c r="D46" s="55">
        <f>IF(APR_26!A46="","",APR_26!F46)</f>
        <v>30</v>
      </c>
      <c r="E46" s="61"/>
      <c r="F46" s="55">
        <f t="shared" si="0"/>
        <v>30</v>
      </c>
      <c r="G46" s="61"/>
      <c r="H46" s="61"/>
      <c r="I46" s="55">
        <f t="shared" si="1"/>
        <v>0</v>
      </c>
      <c r="J46" s="55" t="str">
        <f t="shared" si="2"/>
        <v/>
      </c>
      <c r="K46" s="55">
        <f t="shared" si="3"/>
        <v>0</v>
      </c>
      <c r="L46" s="55">
        <f t="shared" si="8"/>
        <v>0</v>
      </c>
      <c r="M46" s="67">
        <f>IF(A46="",0,(IF(ISNUMBER(MAR_26!G46),MAR_26!G46,0)+IF(ISNUMBER(APR_26!G46),APR_26!G46,0)+IF(ISNUMBER(MAY_26!G46),MAY_26!G46,0))/3)</f>
        <v>0</v>
      </c>
      <c r="N46" s="67">
        <f t="shared" si="9"/>
        <v>0</v>
      </c>
      <c r="O46" s="67">
        <f t="shared" si="4"/>
        <v>0</v>
      </c>
      <c r="P46" s="67">
        <f t="shared" si="5"/>
        <v>0</v>
      </c>
      <c r="Q46" s="68" t="str">
        <f t="shared" si="10"/>
        <v/>
      </c>
      <c r="R46" s="69" t="str">
        <f t="shared" si="6"/>
        <v>OVERSTOCK</v>
      </c>
      <c r="S46" s="69" t="str">
        <f t="shared" si="7"/>
        <v>N/A</v>
      </c>
      <c r="T46" s="60"/>
    </row>
    <row r="47" spans="1:20" ht="16.5" customHeight="1" x14ac:dyDescent="0.35">
      <c r="A47" s="71" t="str">
        <f>IF(JAN_26!A47="","",JAN_26!A47)</f>
        <v>Blood bag 450ml</v>
      </c>
      <c r="B47" s="71" t="str">
        <f>IF(JAN_26!B47="","",JAN_26!B47)</f>
        <v>piece</v>
      </c>
      <c r="C47" s="53" t="str">
        <f>IF(JAN_26!C47="","",JAN_26!C47)</f>
        <v/>
      </c>
      <c r="D47" s="53">
        <f>IF(APR_26!A47="","",APR_26!F47)</f>
        <v>25</v>
      </c>
      <c r="E47" s="61"/>
      <c r="F47" s="53">
        <f t="shared" si="0"/>
        <v>25</v>
      </c>
      <c r="G47" s="61"/>
      <c r="H47" s="61"/>
      <c r="I47" s="53">
        <f t="shared" si="1"/>
        <v>0</v>
      </c>
      <c r="J47" s="53" t="str">
        <f t="shared" si="2"/>
        <v/>
      </c>
      <c r="K47" s="53">
        <f t="shared" si="3"/>
        <v>0</v>
      </c>
      <c r="L47" s="53">
        <f t="shared" si="8"/>
        <v>0</v>
      </c>
      <c r="M47" s="64">
        <f>IF(A47="",0,(IF(ISNUMBER(MAR_26!G47),MAR_26!G47,0)+IF(ISNUMBER(APR_26!G47),APR_26!G47,0)+IF(ISNUMBER(MAY_26!G47),MAY_26!G47,0))/3)</f>
        <v>0</v>
      </c>
      <c r="N47" s="64">
        <f t="shared" si="9"/>
        <v>0</v>
      </c>
      <c r="O47" s="64">
        <f t="shared" si="4"/>
        <v>0</v>
      </c>
      <c r="P47" s="64">
        <f t="shared" si="5"/>
        <v>0</v>
      </c>
      <c r="Q47" s="65" t="str">
        <f t="shared" si="10"/>
        <v/>
      </c>
      <c r="R47" s="66" t="str">
        <f t="shared" si="6"/>
        <v>OVERSTOCK</v>
      </c>
      <c r="S47" s="66" t="str">
        <f t="shared" si="7"/>
        <v>N/A</v>
      </c>
      <c r="T47" s="60"/>
    </row>
    <row r="48" spans="1:20" ht="16.5" customHeight="1" x14ac:dyDescent="0.35">
      <c r="A48" s="72" t="str">
        <f>IF(JAN_26!A48="","",JAN_26!A48)</f>
        <v>Blood transfusion set</v>
      </c>
      <c r="B48" s="72" t="str">
        <f>IF(JAN_26!B48="","",JAN_26!B48)</f>
        <v>set</v>
      </c>
      <c r="C48" s="55" t="str">
        <f>IF(JAN_26!C48="","",JAN_26!C48)</f>
        <v/>
      </c>
      <c r="D48" s="55">
        <f>IF(APR_26!A48="","",APR_26!F48)</f>
        <v>80</v>
      </c>
      <c r="E48" s="61"/>
      <c r="F48" s="55">
        <f t="shared" si="0"/>
        <v>80</v>
      </c>
      <c r="G48" s="61"/>
      <c r="H48" s="61"/>
      <c r="I48" s="55">
        <f t="shared" si="1"/>
        <v>0</v>
      </c>
      <c r="J48" s="55" t="str">
        <f t="shared" si="2"/>
        <v/>
      </c>
      <c r="K48" s="55">
        <f t="shared" si="3"/>
        <v>0</v>
      </c>
      <c r="L48" s="55">
        <f t="shared" si="8"/>
        <v>0</v>
      </c>
      <c r="M48" s="67">
        <f>IF(A48="",0,(IF(ISNUMBER(MAR_26!G48),MAR_26!G48,0)+IF(ISNUMBER(APR_26!G48),APR_26!G48,0)+IF(ISNUMBER(MAY_26!G48),MAY_26!G48,0))/3)</f>
        <v>0</v>
      </c>
      <c r="N48" s="67">
        <f t="shared" si="9"/>
        <v>0</v>
      </c>
      <c r="O48" s="67">
        <f t="shared" si="4"/>
        <v>0</v>
      </c>
      <c r="P48" s="67">
        <f t="shared" si="5"/>
        <v>0</v>
      </c>
      <c r="Q48" s="68" t="str">
        <f t="shared" si="10"/>
        <v/>
      </c>
      <c r="R48" s="69" t="str">
        <f t="shared" si="6"/>
        <v>OVERSTOCK</v>
      </c>
      <c r="S48" s="69" t="str">
        <f t="shared" si="7"/>
        <v>N/A</v>
      </c>
      <c r="T48" s="60"/>
    </row>
    <row r="49" spans="1:20" ht="16.5" customHeight="1" x14ac:dyDescent="0.35">
      <c r="A49" s="71" t="str">
        <f>IF(JAN_26!A49="","",JAN_26!A49)</f>
        <v>book</v>
      </c>
      <c r="B49" s="71" t="str">
        <f>IF(JAN_26!B49="","",JAN_26!B49)</f>
        <v>item</v>
      </c>
      <c r="C49" s="53">
        <f>IF(JAN_26!C49="","",JAN_26!C49)</f>
        <v>500</v>
      </c>
      <c r="D49" s="53">
        <f>IF(APR_26!A49="","",APR_26!F49)</f>
        <v>0</v>
      </c>
      <c r="E49" s="61"/>
      <c r="F49" s="53">
        <f t="shared" si="0"/>
        <v>0</v>
      </c>
      <c r="G49" s="61"/>
      <c r="H49" s="61"/>
      <c r="I49" s="53">
        <f t="shared" si="1"/>
        <v>0</v>
      </c>
      <c r="J49" s="53" t="str">
        <f t="shared" si="2"/>
        <v/>
      </c>
      <c r="K49" s="53">
        <f t="shared" si="3"/>
        <v>0</v>
      </c>
      <c r="L49" s="53">
        <f t="shared" si="8"/>
        <v>0</v>
      </c>
      <c r="M49" s="64">
        <f>IF(A49="",0,(IF(ISNUMBER(MAR_26!G49),MAR_26!G49,0)+IF(ISNUMBER(APR_26!G49),APR_26!G49,0)+IF(ISNUMBER(MAY_26!G49),MAY_26!G49,0))/3)</f>
        <v>0</v>
      </c>
      <c r="N49" s="64">
        <f t="shared" si="9"/>
        <v>0</v>
      </c>
      <c r="O49" s="64">
        <f t="shared" si="4"/>
        <v>0</v>
      </c>
      <c r="P49" s="64">
        <f t="shared" si="5"/>
        <v>0</v>
      </c>
      <c r="Q49" s="65" t="str">
        <f t="shared" si="10"/>
        <v/>
      </c>
      <c r="R49" s="66" t="str">
        <f t="shared" si="6"/>
        <v>STOCKOUT</v>
      </c>
      <c r="S49" s="66" t="str">
        <f t="shared" si="7"/>
        <v>N/A</v>
      </c>
      <c r="T49" s="60"/>
    </row>
    <row r="50" spans="1:20" ht="16.5" customHeight="1" x14ac:dyDescent="0.35">
      <c r="A50" s="72" t="str">
        <f>IF(JAN_26!A50="","",JAN_26!A50)</f>
        <v>bronquidiazana</v>
      </c>
      <c r="B50" s="72" t="str">
        <f>IF(JAN_26!B50="","",JAN_26!B50)</f>
        <v>bottle</v>
      </c>
      <c r="C50" s="55">
        <f>IF(JAN_26!C50="","",JAN_26!C50)</f>
        <v>3000</v>
      </c>
      <c r="D50" s="55">
        <f>IF(APR_26!A50="","",APR_26!F50)</f>
        <v>0</v>
      </c>
      <c r="E50" s="61"/>
      <c r="F50" s="55">
        <f t="shared" si="0"/>
        <v>0</v>
      </c>
      <c r="G50" s="61"/>
      <c r="H50" s="61"/>
      <c r="I50" s="55">
        <f t="shared" si="1"/>
        <v>0</v>
      </c>
      <c r="J50" s="55" t="str">
        <f t="shared" si="2"/>
        <v/>
      </c>
      <c r="K50" s="55">
        <f t="shared" si="3"/>
        <v>0</v>
      </c>
      <c r="L50" s="55">
        <f t="shared" si="8"/>
        <v>0</v>
      </c>
      <c r="M50" s="67">
        <f>IF(A50="",0,(IF(ISNUMBER(MAR_26!G50),MAR_26!G50,0)+IF(ISNUMBER(APR_26!G50),APR_26!G50,0)+IF(ISNUMBER(MAY_26!G50),MAY_26!G50,0))/3)</f>
        <v>0</v>
      </c>
      <c r="N50" s="67">
        <f t="shared" si="9"/>
        <v>0</v>
      </c>
      <c r="O50" s="67">
        <f t="shared" si="4"/>
        <v>0</v>
      </c>
      <c r="P50" s="67">
        <f t="shared" si="5"/>
        <v>0</v>
      </c>
      <c r="Q50" s="68" t="str">
        <f t="shared" si="10"/>
        <v/>
      </c>
      <c r="R50" s="69" t="str">
        <f t="shared" si="6"/>
        <v>STOCKOUT</v>
      </c>
      <c r="S50" s="69" t="str">
        <f t="shared" si="7"/>
        <v>N/A</v>
      </c>
      <c r="T50" s="60"/>
    </row>
    <row r="51" spans="1:20" ht="16.5" customHeight="1" x14ac:dyDescent="0.35">
      <c r="A51" s="71" t="str">
        <f>IF(JAN_26!A51="","",JAN_26!A51)</f>
        <v>butterfly needle</v>
      </c>
      <c r="B51" s="71" t="str">
        <f>IF(JAN_26!B51="","",JAN_26!B51)</f>
        <v>item</v>
      </c>
      <c r="C51" s="53">
        <f>IF(JAN_26!C51="","",JAN_26!C51)</f>
        <v>100</v>
      </c>
      <c r="D51" s="53">
        <f>IF(APR_26!A51="","",APR_26!F51)</f>
        <v>135</v>
      </c>
      <c r="E51" s="61"/>
      <c r="F51" s="53">
        <f t="shared" si="0"/>
        <v>135</v>
      </c>
      <c r="G51" s="61"/>
      <c r="H51" s="61"/>
      <c r="I51" s="53">
        <f t="shared" si="1"/>
        <v>0</v>
      </c>
      <c r="J51" s="53" t="str">
        <f t="shared" si="2"/>
        <v/>
      </c>
      <c r="K51" s="53">
        <f t="shared" si="3"/>
        <v>0</v>
      </c>
      <c r="L51" s="53">
        <f t="shared" si="8"/>
        <v>13500</v>
      </c>
      <c r="M51" s="64">
        <f>IF(A51="",0,(IF(ISNUMBER(MAR_26!G51),MAR_26!G51,0)+IF(ISNUMBER(APR_26!G51),APR_26!G51,0)+IF(ISNUMBER(MAY_26!G51),MAY_26!G51,0))/3)</f>
        <v>0</v>
      </c>
      <c r="N51" s="64">
        <f t="shared" si="9"/>
        <v>0</v>
      </c>
      <c r="O51" s="64">
        <f t="shared" si="4"/>
        <v>0</v>
      </c>
      <c r="P51" s="64">
        <f t="shared" si="5"/>
        <v>0</v>
      </c>
      <c r="Q51" s="65" t="str">
        <f t="shared" si="10"/>
        <v/>
      </c>
      <c r="R51" s="66" t="str">
        <f t="shared" si="6"/>
        <v>OVERSTOCK</v>
      </c>
      <c r="S51" s="66" t="str">
        <f t="shared" si="7"/>
        <v>N/A</v>
      </c>
      <c r="T51" s="60"/>
    </row>
    <row r="52" spans="1:20" ht="16.5" customHeight="1" x14ac:dyDescent="0.35">
      <c r="A52" s="72" t="str">
        <f>IF(JAN_26!A52="","",JAN_26!A52)</f>
        <v>Calcium + vit D3  tablets</v>
      </c>
      <c r="B52" s="72" t="str">
        <f>IF(JAN_26!B52="","",JAN_26!B52)</f>
        <v>tablet</v>
      </c>
      <c r="C52" s="55">
        <f>IF(JAN_26!C52="","",JAN_26!C52)</f>
        <v>130</v>
      </c>
      <c r="D52" s="55">
        <f>IF(APR_26!A52="","",APR_26!F52)</f>
        <v>0</v>
      </c>
      <c r="E52" s="61"/>
      <c r="F52" s="55">
        <f t="shared" si="0"/>
        <v>0</v>
      </c>
      <c r="G52" s="61"/>
      <c r="H52" s="61"/>
      <c r="I52" s="55">
        <f t="shared" si="1"/>
        <v>0</v>
      </c>
      <c r="J52" s="55" t="str">
        <f t="shared" si="2"/>
        <v/>
      </c>
      <c r="K52" s="55">
        <f t="shared" si="3"/>
        <v>0</v>
      </c>
      <c r="L52" s="55">
        <f t="shared" si="8"/>
        <v>0</v>
      </c>
      <c r="M52" s="67">
        <f>IF(A52="",0,(IF(ISNUMBER(MAR_26!G52),MAR_26!G52,0)+IF(ISNUMBER(APR_26!G52),APR_26!G52,0)+IF(ISNUMBER(MAY_26!G52),MAY_26!G52,0))/3)</f>
        <v>0</v>
      </c>
      <c r="N52" s="67">
        <f t="shared" si="9"/>
        <v>0</v>
      </c>
      <c r="O52" s="67">
        <f t="shared" si="4"/>
        <v>0</v>
      </c>
      <c r="P52" s="67">
        <f t="shared" si="5"/>
        <v>0</v>
      </c>
      <c r="Q52" s="68" t="str">
        <f t="shared" si="10"/>
        <v/>
      </c>
      <c r="R52" s="69" t="str">
        <f t="shared" si="6"/>
        <v>STOCKOUT</v>
      </c>
      <c r="S52" s="69" t="str">
        <f t="shared" si="7"/>
        <v>N/A</v>
      </c>
      <c r="T52" s="60"/>
    </row>
    <row r="53" spans="1:20" ht="16.5" customHeight="1" x14ac:dyDescent="0.35">
      <c r="A53" s="71" t="str">
        <f>IF(JAN_26!A53="","",JAN_26!A53)</f>
        <v>calcium 300mg</v>
      </c>
      <c r="B53" s="71" t="str">
        <f>IF(JAN_26!B53="","",JAN_26!B53)</f>
        <v>tablet</v>
      </c>
      <c r="C53" s="53">
        <f>IF(JAN_26!C53="","",JAN_26!C53)</f>
        <v>25</v>
      </c>
      <c r="D53" s="53">
        <f>IF(APR_26!A53="","",APR_26!F53)</f>
        <v>0</v>
      </c>
      <c r="E53" s="61"/>
      <c r="F53" s="53">
        <f t="shared" si="0"/>
        <v>0</v>
      </c>
      <c r="G53" s="61"/>
      <c r="H53" s="61"/>
      <c r="I53" s="53">
        <f t="shared" si="1"/>
        <v>0</v>
      </c>
      <c r="J53" s="53" t="str">
        <f t="shared" si="2"/>
        <v/>
      </c>
      <c r="K53" s="53">
        <f t="shared" si="3"/>
        <v>0</v>
      </c>
      <c r="L53" s="53">
        <f t="shared" si="8"/>
        <v>0</v>
      </c>
      <c r="M53" s="64">
        <f>IF(A53="",0,(IF(ISNUMBER(MAR_26!G53),MAR_26!G53,0)+IF(ISNUMBER(APR_26!G53),APR_26!G53,0)+IF(ISNUMBER(MAY_26!G53),MAY_26!G53,0))/3)</f>
        <v>0</v>
      </c>
      <c r="N53" s="64">
        <f t="shared" si="9"/>
        <v>0</v>
      </c>
      <c r="O53" s="64">
        <f t="shared" si="4"/>
        <v>0</v>
      </c>
      <c r="P53" s="64">
        <f t="shared" si="5"/>
        <v>0</v>
      </c>
      <c r="Q53" s="65" t="str">
        <f t="shared" si="10"/>
        <v/>
      </c>
      <c r="R53" s="66" t="str">
        <f t="shared" si="6"/>
        <v>STOCKOUT</v>
      </c>
      <c r="S53" s="66" t="str">
        <f t="shared" si="7"/>
        <v>N/A</v>
      </c>
      <c r="T53" s="60"/>
    </row>
    <row r="54" spans="1:20" ht="16.5" customHeight="1" x14ac:dyDescent="0.35">
      <c r="A54" s="72" t="str">
        <f>IF(JAN_26!A54="","",JAN_26!A54)</f>
        <v>Cannulers</v>
      </c>
      <c r="B54" s="72" t="str">
        <f>IF(JAN_26!B54="","",JAN_26!B54)</f>
        <v>Item</v>
      </c>
      <c r="C54" s="55">
        <f>IF(JAN_26!C54="","",JAN_26!C54)</f>
        <v>500</v>
      </c>
      <c r="D54" s="55">
        <f>IF(APR_26!A54="","",APR_26!F54)</f>
        <v>42</v>
      </c>
      <c r="E54" s="61"/>
      <c r="F54" s="55">
        <f t="shared" si="0"/>
        <v>42</v>
      </c>
      <c r="G54" s="61"/>
      <c r="H54" s="61"/>
      <c r="I54" s="55">
        <f t="shared" si="1"/>
        <v>0</v>
      </c>
      <c r="J54" s="55" t="str">
        <f t="shared" si="2"/>
        <v/>
      </c>
      <c r="K54" s="55">
        <f t="shared" si="3"/>
        <v>0</v>
      </c>
      <c r="L54" s="55">
        <f t="shared" si="8"/>
        <v>21000</v>
      </c>
      <c r="M54" s="67">
        <f>IF(A54="",0,(IF(ISNUMBER(MAR_26!G54),MAR_26!G54,0)+IF(ISNUMBER(APR_26!G54),APR_26!G54,0)+IF(ISNUMBER(MAY_26!G54),MAY_26!G54,0))/3)</f>
        <v>0</v>
      </c>
      <c r="N54" s="67">
        <f t="shared" si="9"/>
        <v>0</v>
      </c>
      <c r="O54" s="67">
        <f t="shared" si="4"/>
        <v>0</v>
      </c>
      <c r="P54" s="67">
        <f t="shared" si="5"/>
        <v>0</v>
      </c>
      <c r="Q54" s="68" t="str">
        <f t="shared" si="10"/>
        <v/>
      </c>
      <c r="R54" s="69" t="str">
        <f t="shared" si="6"/>
        <v>OVERSTOCK</v>
      </c>
      <c r="S54" s="69" t="str">
        <f t="shared" si="7"/>
        <v>N/A</v>
      </c>
      <c r="T54" s="60"/>
    </row>
    <row r="55" spans="1:20" ht="16.5" customHeight="1" x14ac:dyDescent="0.35">
      <c r="A55" s="71" t="str">
        <f>IF(JAN_26!A55="","",JAN_26!A55)</f>
        <v>Captopril</v>
      </c>
      <c r="B55" s="71" t="str">
        <f>IF(JAN_26!B55="","",JAN_26!B55)</f>
        <v>tablet</v>
      </c>
      <c r="C55" s="53">
        <f>IF(JAN_26!C55="","",JAN_26!C55)</f>
        <v>25</v>
      </c>
      <c r="D55" s="53">
        <f>IF(APR_26!A55="","",APR_26!F55)</f>
        <v>0</v>
      </c>
      <c r="E55" s="61"/>
      <c r="F55" s="53">
        <f t="shared" si="0"/>
        <v>0</v>
      </c>
      <c r="G55" s="61"/>
      <c r="H55" s="61"/>
      <c r="I55" s="53">
        <f t="shared" si="1"/>
        <v>0</v>
      </c>
      <c r="J55" s="53" t="str">
        <f t="shared" si="2"/>
        <v/>
      </c>
      <c r="K55" s="53">
        <f t="shared" si="3"/>
        <v>0</v>
      </c>
      <c r="L55" s="53">
        <f t="shared" si="8"/>
        <v>0</v>
      </c>
      <c r="M55" s="64">
        <f>IF(A55="",0,(IF(ISNUMBER(MAR_26!G55),MAR_26!G55,0)+IF(ISNUMBER(APR_26!G55),APR_26!G55,0)+IF(ISNUMBER(MAY_26!G55),MAY_26!G55,0))/3)</f>
        <v>0</v>
      </c>
      <c r="N55" s="64">
        <f t="shared" si="9"/>
        <v>0</v>
      </c>
      <c r="O55" s="64">
        <f t="shared" si="4"/>
        <v>0</v>
      </c>
      <c r="P55" s="64">
        <f t="shared" si="5"/>
        <v>0</v>
      </c>
      <c r="Q55" s="65" t="str">
        <f t="shared" si="10"/>
        <v/>
      </c>
      <c r="R55" s="66" t="str">
        <f t="shared" si="6"/>
        <v>STOCKOUT</v>
      </c>
      <c r="S55" s="66" t="str">
        <f t="shared" si="7"/>
        <v>N/A</v>
      </c>
      <c r="T55" s="60"/>
    </row>
    <row r="56" spans="1:20" ht="16.5" customHeight="1" x14ac:dyDescent="0.35">
      <c r="A56" s="72" t="str">
        <f>IF(JAN_26!A56="","",JAN_26!A56)</f>
        <v>Carbocystein syrup 2%</v>
      </c>
      <c r="B56" s="72" t="str">
        <f>IF(JAN_26!B56="","",JAN_26!B56)</f>
        <v>bottle</v>
      </c>
      <c r="C56" s="55">
        <f>IF(JAN_26!C56="","",JAN_26!C56)</f>
        <v>1000</v>
      </c>
      <c r="D56" s="55">
        <f>IF(APR_26!A56="","",APR_26!F56)</f>
        <v>0</v>
      </c>
      <c r="E56" s="61"/>
      <c r="F56" s="55">
        <f t="shared" si="0"/>
        <v>0</v>
      </c>
      <c r="G56" s="61"/>
      <c r="H56" s="61"/>
      <c r="I56" s="55">
        <f t="shared" si="1"/>
        <v>0</v>
      </c>
      <c r="J56" s="55" t="str">
        <f t="shared" si="2"/>
        <v/>
      </c>
      <c r="K56" s="55">
        <f t="shared" si="3"/>
        <v>0</v>
      </c>
      <c r="L56" s="55">
        <f t="shared" si="8"/>
        <v>0</v>
      </c>
      <c r="M56" s="67">
        <f>IF(A56="",0,(IF(ISNUMBER(MAR_26!G56),MAR_26!G56,0)+IF(ISNUMBER(APR_26!G56),APR_26!G56,0)+IF(ISNUMBER(MAY_26!G56),MAY_26!G56,0))/3)</f>
        <v>0</v>
      </c>
      <c r="N56" s="67">
        <f t="shared" si="9"/>
        <v>0</v>
      </c>
      <c r="O56" s="67">
        <f t="shared" si="4"/>
        <v>0</v>
      </c>
      <c r="P56" s="67">
        <f t="shared" si="5"/>
        <v>0</v>
      </c>
      <c r="Q56" s="68" t="str">
        <f t="shared" si="10"/>
        <v/>
      </c>
      <c r="R56" s="69" t="str">
        <f t="shared" si="6"/>
        <v>STOCKOUT</v>
      </c>
      <c r="S56" s="69" t="str">
        <f t="shared" si="7"/>
        <v>N/A</v>
      </c>
      <c r="T56" s="60"/>
    </row>
    <row r="57" spans="1:20" ht="16.5" customHeight="1" x14ac:dyDescent="0.35">
      <c r="A57" s="71" t="str">
        <f>IF(JAN_26!A57="","",JAN_26!A57)</f>
        <v>Carbocystein syrup 5 %</v>
      </c>
      <c r="B57" s="71" t="str">
        <f>IF(JAN_26!B57="","",JAN_26!B57)</f>
        <v>bottle</v>
      </c>
      <c r="C57" s="53">
        <f>IF(JAN_26!C57="","",JAN_26!C57)</f>
        <v>1300</v>
      </c>
      <c r="D57" s="53">
        <f>IF(APR_26!A57="","",APR_26!F57)</f>
        <v>0</v>
      </c>
      <c r="E57" s="61"/>
      <c r="F57" s="53">
        <f t="shared" si="0"/>
        <v>0</v>
      </c>
      <c r="G57" s="61"/>
      <c r="H57" s="61"/>
      <c r="I57" s="53">
        <f t="shared" si="1"/>
        <v>0</v>
      </c>
      <c r="J57" s="53" t="str">
        <f t="shared" si="2"/>
        <v/>
      </c>
      <c r="K57" s="53">
        <f t="shared" si="3"/>
        <v>0</v>
      </c>
      <c r="L57" s="53">
        <f t="shared" si="8"/>
        <v>0</v>
      </c>
      <c r="M57" s="64">
        <f>IF(A57="",0,(IF(ISNUMBER(MAR_26!G57),MAR_26!G57,0)+IF(ISNUMBER(APR_26!G57),APR_26!G57,0)+IF(ISNUMBER(MAY_26!G57),MAY_26!G57,0))/3)</f>
        <v>0</v>
      </c>
      <c r="N57" s="64">
        <f t="shared" si="9"/>
        <v>0</v>
      </c>
      <c r="O57" s="64">
        <f t="shared" si="4"/>
        <v>0</v>
      </c>
      <c r="P57" s="64">
        <f t="shared" si="5"/>
        <v>0</v>
      </c>
      <c r="Q57" s="65" t="str">
        <f t="shared" si="10"/>
        <v/>
      </c>
      <c r="R57" s="66" t="str">
        <f t="shared" si="6"/>
        <v>STOCKOUT</v>
      </c>
      <c r="S57" s="66" t="str">
        <f t="shared" si="7"/>
        <v>N/A</v>
      </c>
      <c r="T57" s="60"/>
    </row>
    <row r="58" spans="1:20" ht="16.5" customHeight="1" x14ac:dyDescent="0.35">
      <c r="A58" s="72" t="str">
        <f>IF(JAN_26!A58="","",JAN_26!A58)</f>
        <v>Catheter</v>
      </c>
      <c r="B58" s="72" t="str">
        <f>IF(JAN_26!B58="","",JAN_26!B58)</f>
        <v>item</v>
      </c>
      <c r="C58" s="55">
        <f>IF(JAN_26!C58="","",JAN_26!C58)</f>
        <v>1500</v>
      </c>
      <c r="D58" s="55">
        <f>IF(APR_26!A58="","",APR_26!F58)</f>
        <v>0</v>
      </c>
      <c r="E58" s="61"/>
      <c r="F58" s="55">
        <f t="shared" si="0"/>
        <v>0</v>
      </c>
      <c r="G58" s="61"/>
      <c r="H58" s="61"/>
      <c r="I58" s="55">
        <f t="shared" si="1"/>
        <v>0</v>
      </c>
      <c r="J58" s="55" t="str">
        <f t="shared" si="2"/>
        <v/>
      </c>
      <c r="K58" s="55">
        <f t="shared" si="3"/>
        <v>0</v>
      </c>
      <c r="L58" s="55">
        <f t="shared" si="8"/>
        <v>0</v>
      </c>
      <c r="M58" s="67">
        <f>IF(A58="",0,(IF(ISNUMBER(MAR_26!G58),MAR_26!G58,0)+IF(ISNUMBER(APR_26!G58),APR_26!G58,0)+IF(ISNUMBER(MAY_26!G58),MAY_26!G58,0))/3)</f>
        <v>0</v>
      </c>
      <c r="N58" s="67">
        <f t="shared" si="9"/>
        <v>0</v>
      </c>
      <c r="O58" s="67">
        <f t="shared" si="4"/>
        <v>0</v>
      </c>
      <c r="P58" s="67">
        <f t="shared" si="5"/>
        <v>0</v>
      </c>
      <c r="Q58" s="68" t="str">
        <f t="shared" si="10"/>
        <v/>
      </c>
      <c r="R58" s="69" t="str">
        <f t="shared" si="6"/>
        <v>STOCKOUT</v>
      </c>
      <c r="S58" s="69" t="str">
        <f t="shared" si="7"/>
        <v>N/A</v>
      </c>
      <c r="T58" s="60"/>
    </row>
    <row r="59" spans="1:20" ht="16.5" customHeight="1" x14ac:dyDescent="0.35">
      <c r="A59" s="71" t="str">
        <f>IF(JAN_26!A59="","",JAN_26!A59)</f>
        <v>cefazoline</v>
      </c>
      <c r="B59" s="71" t="str">
        <f>IF(JAN_26!B59="","",JAN_26!B59)</f>
        <v>amp</v>
      </c>
      <c r="C59" s="53">
        <f>IF(JAN_26!C59="","",JAN_26!C59)</f>
        <v>500</v>
      </c>
      <c r="D59" s="53">
        <f>IF(APR_26!A59="","",APR_26!F59)</f>
        <v>0</v>
      </c>
      <c r="E59" s="61"/>
      <c r="F59" s="53">
        <f t="shared" si="0"/>
        <v>0</v>
      </c>
      <c r="G59" s="61"/>
      <c r="H59" s="61"/>
      <c r="I59" s="53">
        <f t="shared" si="1"/>
        <v>0</v>
      </c>
      <c r="J59" s="53" t="str">
        <f t="shared" si="2"/>
        <v/>
      </c>
      <c r="K59" s="53">
        <f t="shared" si="3"/>
        <v>0</v>
      </c>
      <c r="L59" s="53">
        <f t="shared" si="8"/>
        <v>0</v>
      </c>
      <c r="M59" s="64">
        <f>IF(A59="",0,(IF(ISNUMBER(MAR_26!G59),MAR_26!G59,0)+IF(ISNUMBER(APR_26!G59),APR_26!G59,0)+IF(ISNUMBER(MAY_26!G59),MAY_26!G59,0))/3)</f>
        <v>0</v>
      </c>
      <c r="N59" s="64">
        <f t="shared" si="9"/>
        <v>0</v>
      </c>
      <c r="O59" s="64">
        <f t="shared" si="4"/>
        <v>0</v>
      </c>
      <c r="P59" s="64">
        <f t="shared" si="5"/>
        <v>0</v>
      </c>
      <c r="Q59" s="65" t="str">
        <f t="shared" si="10"/>
        <v/>
      </c>
      <c r="R59" s="66" t="str">
        <f t="shared" si="6"/>
        <v>STOCKOUT</v>
      </c>
      <c r="S59" s="66" t="str">
        <f t="shared" si="7"/>
        <v>N/A</v>
      </c>
      <c r="T59" s="60"/>
    </row>
    <row r="60" spans="1:20" ht="16.5" customHeight="1" x14ac:dyDescent="0.35">
      <c r="A60" s="72" t="str">
        <f>IF(JAN_26!A60="","",JAN_26!A60)</f>
        <v>cefixime sp</v>
      </c>
      <c r="B60" s="72" t="str">
        <f>IF(JAN_26!B60="","",JAN_26!B60)</f>
        <v>bottle</v>
      </c>
      <c r="C60" s="55">
        <f>IF(JAN_26!C60="","",JAN_26!C60)</f>
        <v>6000</v>
      </c>
      <c r="D60" s="55">
        <f>IF(APR_26!A60="","",APR_26!F60)</f>
        <v>0</v>
      </c>
      <c r="E60" s="61"/>
      <c r="F60" s="55">
        <f t="shared" si="0"/>
        <v>0</v>
      </c>
      <c r="G60" s="61"/>
      <c r="H60" s="61"/>
      <c r="I60" s="55">
        <f t="shared" si="1"/>
        <v>0</v>
      </c>
      <c r="J60" s="55" t="str">
        <f t="shared" si="2"/>
        <v/>
      </c>
      <c r="K60" s="55">
        <f t="shared" si="3"/>
        <v>0</v>
      </c>
      <c r="L60" s="55">
        <f t="shared" si="8"/>
        <v>0</v>
      </c>
      <c r="M60" s="67">
        <f>IF(A60="",0,(IF(ISNUMBER(MAR_26!G60),MAR_26!G60,0)+IF(ISNUMBER(APR_26!G60),APR_26!G60,0)+IF(ISNUMBER(MAY_26!G60),MAY_26!G60,0))/3)</f>
        <v>0</v>
      </c>
      <c r="N60" s="67">
        <f t="shared" si="9"/>
        <v>0</v>
      </c>
      <c r="O60" s="67">
        <f t="shared" si="4"/>
        <v>0</v>
      </c>
      <c r="P60" s="67">
        <f t="shared" si="5"/>
        <v>0</v>
      </c>
      <c r="Q60" s="68" t="str">
        <f t="shared" si="10"/>
        <v/>
      </c>
      <c r="R60" s="69" t="str">
        <f t="shared" si="6"/>
        <v>STOCKOUT</v>
      </c>
      <c r="S60" s="69" t="str">
        <f t="shared" si="7"/>
        <v>N/A</v>
      </c>
      <c r="T60" s="60"/>
    </row>
    <row r="61" spans="1:20" ht="16.5" customHeight="1" x14ac:dyDescent="0.35">
      <c r="A61" s="71" t="str">
        <f>IF(JAN_26!A61="","",JAN_26!A61)</f>
        <v>Cefixime tabs</v>
      </c>
      <c r="B61" s="71" t="str">
        <f>IF(JAN_26!B61="","",JAN_26!B61)</f>
        <v>tablet</v>
      </c>
      <c r="C61" s="53">
        <f>IF(JAN_26!C61="","",JAN_26!C61)</f>
        <v>600</v>
      </c>
      <c r="D61" s="53">
        <f>IF(APR_26!A61="","",APR_26!F61)</f>
        <v>0</v>
      </c>
      <c r="E61" s="61"/>
      <c r="F61" s="53">
        <f t="shared" si="0"/>
        <v>0</v>
      </c>
      <c r="G61" s="61"/>
      <c r="H61" s="61"/>
      <c r="I61" s="53">
        <f t="shared" si="1"/>
        <v>0</v>
      </c>
      <c r="J61" s="53" t="str">
        <f t="shared" si="2"/>
        <v/>
      </c>
      <c r="K61" s="53">
        <f t="shared" si="3"/>
        <v>0</v>
      </c>
      <c r="L61" s="53">
        <f t="shared" si="8"/>
        <v>0</v>
      </c>
      <c r="M61" s="64">
        <f>IF(A61="",0,(IF(ISNUMBER(MAR_26!G61),MAR_26!G61,0)+IF(ISNUMBER(APR_26!G61),APR_26!G61,0)+IF(ISNUMBER(MAY_26!G61),MAY_26!G61,0))/3)</f>
        <v>0</v>
      </c>
      <c r="N61" s="64">
        <f t="shared" si="9"/>
        <v>0</v>
      </c>
      <c r="O61" s="64">
        <f t="shared" si="4"/>
        <v>0</v>
      </c>
      <c r="P61" s="64">
        <f t="shared" si="5"/>
        <v>0</v>
      </c>
      <c r="Q61" s="65" t="str">
        <f t="shared" si="10"/>
        <v/>
      </c>
      <c r="R61" s="66" t="str">
        <f t="shared" si="6"/>
        <v>STOCKOUT</v>
      </c>
      <c r="S61" s="66" t="str">
        <f t="shared" si="7"/>
        <v>N/A</v>
      </c>
      <c r="T61" s="60"/>
    </row>
    <row r="62" spans="1:20" ht="16.5" customHeight="1" x14ac:dyDescent="0.35">
      <c r="A62" s="72" t="str">
        <f>IF(JAN_26!A62="","",JAN_26!A62)</f>
        <v>Ceftriaxone inj</v>
      </c>
      <c r="B62" s="72" t="str">
        <f>IF(JAN_26!B62="","",JAN_26!B62)</f>
        <v>vial</v>
      </c>
      <c r="C62" s="55">
        <f>IF(JAN_26!C62="","",JAN_26!C62)</f>
        <v>600</v>
      </c>
      <c r="D62" s="55">
        <f>IF(APR_26!A62="","",APR_26!F62)</f>
        <v>151</v>
      </c>
      <c r="E62" s="61"/>
      <c r="F62" s="55">
        <f t="shared" si="0"/>
        <v>151</v>
      </c>
      <c r="G62" s="61"/>
      <c r="H62" s="61"/>
      <c r="I62" s="55">
        <f t="shared" si="1"/>
        <v>0</v>
      </c>
      <c r="J62" s="55" t="str">
        <f t="shared" si="2"/>
        <v/>
      </c>
      <c r="K62" s="55">
        <f t="shared" si="3"/>
        <v>0</v>
      </c>
      <c r="L62" s="55">
        <f t="shared" si="8"/>
        <v>90600</v>
      </c>
      <c r="M62" s="67">
        <f>IF(A62="",0,(IF(ISNUMBER(MAR_26!G62),MAR_26!G62,0)+IF(ISNUMBER(APR_26!G62),APR_26!G62,0)+IF(ISNUMBER(MAY_26!G62),MAY_26!G62,0))/3)</f>
        <v>0</v>
      </c>
      <c r="N62" s="67">
        <f t="shared" si="9"/>
        <v>0</v>
      </c>
      <c r="O62" s="67">
        <f t="shared" si="4"/>
        <v>0</v>
      </c>
      <c r="P62" s="67">
        <f t="shared" si="5"/>
        <v>0</v>
      </c>
      <c r="Q62" s="68" t="str">
        <f t="shared" si="10"/>
        <v/>
      </c>
      <c r="R62" s="69" t="str">
        <f t="shared" si="6"/>
        <v>OVERSTOCK</v>
      </c>
      <c r="S62" s="69" t="str">
        <f t="shared" si="7"/>
        <v>N/A</v>
      </c>
      <c r="T62" s="60"/>
    </row>
    <row r="63" spans="1:20" ht="16.5" customHeight="1" x14ac:dyDescent="0.35">
      <c r="A63" s="71" t="str">
        <f>IF(JAN_26!A63="","",JAN_26!A63)</f>
        <v>Chlorpheniramine tablets</v>
      </c>
      <c r="B63" s="71" t="str">
        <f>IF(JAN_26!B63="","",JAN_26!B63)</f>
        <v>tablet</v>
      </c>
      <c r="C63" s="53">
        <f>IF(JAN_26!C63="","",JAN_26!C63)</f>
        <v>15</v>
      </c>
      <c r="D63" s="53">
        <f>IF(APR_26!A63="","",APR_26!F63)</f>
        <v>1330</v>
      </c>
      <c r="E63" s="61"/>
      <c r="F63" s="53">
        <f t="shared" si="0"/>
        <v>1330</v>
      </c>
      <c r="G63" s="61"/>
      <c r="H63" s="61"/>
      <c r="I63" s="53">
        <f t="shared" si="1"/>
        <v>0</v>
      </c>
      <c r="J63" s="53" t="str">
        <f t="shared" si="2"/>
        <v/>
      </c>
      <c r="K63" s="53">
        <f t="shared" si="3"/>
        <v>0</v>
      </c>
      <c r="L63" s="53">
        <f t="shared" si="8"/>
        <v>19950</v>
      </c>
      <c r="M63" s="64">
        <f>IF(A63="",0,(IF(ISNUMBER(MAR_26!G63),MAR_26!G63,0)+IF(ISNUMBER(APR_26!G63),APR_26!G63,0)+IF(ISNUMBER(MAY_26!G63),MAY_26!G63,0))/3)</f>
        <v>0</v>
      </c>
      <c r="N63" s="64">
        <f t="shared" si="9"/>
        <v>0</v>
      </c>
      <c r="O63" s="64">
        <f t="shared" si="4"/>
        <v>0</v>
      </c>
      <c r="P63" s="64">
        <f t="shared" si="5"/>
        <v>0</v>
      </c>
      <c r="Q63" s="65" t="str">
        <f t="shared" si="10"/>
        <v/>
      </c>
      <c r="R63" s="66" t="str">
        <f t="shared" si="6"/>
        <v>OVERSTOCK</v>
      </c>
      <c r="S63" s="66" t="str">
        <f t="shared" si="7"/>
        <v>N/A</v>
      </c>
      <c r="T63" s="60"/>
    </row>
    <row r="64" spans="1:20" ht="16.5" customHeight="1" x14ac:dyDescent="0.35">
      <c r="A64" s="72" t="str">
        <f>IF(JAN_26!A64="","",JAN_26!A64)</f>
        <v>Cimetidine Injection</v>
      </c>
      <c r="B64" s="72" t="str">
        <f>IF(JAN_26!B64="","",JAN_26!B64)</f>
        <v>box</v>
      </c>
      <c r="C64" s="55">
        <f>IF(JAN_26!C64="","",JAN_26!C64)</f>
        <v>500</v>
      </c>
      <c r="D64" s="55">
        <f>IF(APR_26!A64="","",APR_26!F64)</f>
        <v>0</v>
      </c>
      <c r="E64" s="61"/>
      <c r="F64" s="55">
        <f t="shared" si="0"/>
        <v>0</v>
      </c>
      <c r="G64" s="61"/>
      <c r="H64" s="61"/>
      <c r="I64" s="55">
        <f t="shared" si="1"/>
        <v>0</v>
      </c>
      <c r="J64" s="55" t="str">
        <f t="shared" si="2"/>
        <v/>
      </c>
      <c r="K64" s="55">
        <f t="shared" si="3"/>
        <v>0</v>
      </c>
      <c r="L64" s="55">
        <f t="shared" si="8"/>
        <v>0</v>
      </c>
      <c r="M64" s="67">
        <f>IF(A64="",0,(IF(ISNUMBER(MAR_26!G64),MAR_26!G64,0)+IF(ISNUMBER(APR_26!G64),APR_26!G64,0)+IF(ISNUMBER(MAY_26!G64),MAY_26!G64,0))/3)</f>
        <v>0</v>
      </c>
      <c r="N64" s="67">
        <f t="shared" si="9"/>
        <v>0</v>
      </c>
      <c r="O64" s="67">
        <f t="shared" si="4"/>
        <v>0</v>
      </c>
      <c r="P64" s="67">
        <f t="shared" si="5"/>
        <v>0</v>
      </c>
      <c r="Q64" s="68" t="str">
        <f t="shared" si="10"/>
        <v/>
      </c>
      <c r="R64" s="69" t="str">
        <f t="shared" si="6"/>
        <v>STOCKOUT</v>
      </c>
      <c r="S64" s="69" t="str">
        <f t="shared" si="7"/>
        <v>N/A</v>
      </c>
      <c r="T64" s="60"/>
    </row>
    <row r="65" spans="1:20" ht="16.5" customHeight="1" x14ac:dyDescent="0.35">
      <c r="A65" s="71" t="str">
        <f>IF(JAN_26!A65="","",JAN_26!A65)</f>
        <v>cinclamox tabs</v>
      </c>
      <c r="B65" s="71" t="str">
        <f>IF(JAN_26!B65="","",JAN_26!B65)</f>
        <v>tablet</v>
      </c>
      <c r="C65" s="53">
        <f>IF(JAN_26!C65="","",JAN_26!C65)</f>
        <v>340</v>
      </c>
      <c r="D65" s="53">
        <f>IF(APR_26!A65="","",APR_26!F65)</f>
        <v>0</v>
      </c>
      <c r="E65" s="61"/>
      <c r="F65" s="53">
        <f t="shared" si="0"/>
        <v>0</v>
      </c>
      <c r="G65" s="61"/>
      <c r="H65" s="61"/>
      <c r="I65" s="53">
        <f t="shared" si="1"/>
        <v>0</v>
      </c>
      <c r="J65" s="53" t="str">
        <f t="shared" si="2"/>
        <v/>
      </c>
      <c r="K65" s="53">
        <f t="shared" si="3"/>
        <v>0</v>
      </c>
      <c r="L65" s="53">
        <f t="shared" si="8"/>
        <v>0</v>
      </c>
      <c r="M65" s="64">
        <f>IF(A65="",0,(IF(ISNUMBER(MAR_26!G65),MAR_26!G65,0)+IF(ISNUMBER(APR_26!G65),APR_26!G65,0)+IF(ISNUMBER(MAY_26!G65),MAY_26!G65,0))/3)</f>
        <v>0</v>
      </c>
      <c r="N65" s="64">
        <f t="shared" si="9"/>
        <v>0</v>
      </c>
      <c r="O65" s="64">
        <f t="shared" si="4"/>
        <v>0</v>
      </c>
      <c r="P65" s="64">
        <f t="shared" si="5"/>
        <v>0</v>
      </c>
      <c r="Q65" s="65" t="str">
        <f t="shared" si="10"/>
        <v/>
      </c>
      <c r="R65" s="66" t="str">
        <f t="shared" si="6"/>
        <v>STOCKOUT</v>
      </c>
      <c r="S65" s="66" t="str">
        <f t="shared" si="7"/>
        <v>N/A</v>
      </c>
      <c r="T65" s="60"/>
    </row>
    <row r="66" spans="1:20" ht="16.5" customHeight="1" x14ac:dyDescent="0.35">
      <c r="A66" s="72" t="str">
        <f>IF(JAN_26!A66="","",JAN_26!A66)</f>
        <v>Ciprofloxacine (500 mg)</v>
      </c>
      <c r="B66" s="72" t="str">
        <f>IF(JAN_26!B66="","",JAN_26!B66)</f>
        <v>tablet</v>
      </c>
      <c r="C66" s="55">
        <f>IF(JAN_26!C66="","",JAN_26!C66)</f>
        <v>80</v>
      </c>
      <c r="D66" s="55">
        <f>IF(APR_26!A66="","",APR_26!F66)</f>
        <v>480</v>
      </c>
      <c r="E66" s="61"/>
      <c r="F66" s="55">
        <f t="shared" si="0"/>
        <v>480</v>
      </c>
      <c r="G66" s="61"/>
      <c r="H66" s="61"/>
      <c r="I66" s="55">
        <f t="shared" si="1"/>
        <v>0</v>
      </c>
      <c r="J66" s="55" t="str">
        <f t="shared" si="2"/>
        <v/>
      </c>
      <c r="K66" s="55">
        <f t="shared" si="3"/>
        <v>0</v>
      </c>
      <c r="L66" s="55">
        <f t="shared" si="8"/>
        <v>38400</v>
      </c>
      <c r="M66" s="67">
        <f>IF(A66="",0,(IF(ISNUMBER(MAR_26!G66),MAR_26!G66,0)+IF(ISNUMBER(APR_26!G66),APR_26!G66,0)+IF(ISNUMBER(MAY_26!G66),MAY_26!G66,0))/3)</f>
        <v>0</v>
      </c>
      <c r="N66" s="67">
        <f t="shared" si="9"/>
        <v>0</v>
      </c>
      <c r="O66" s="67">
        <f t="shared" si="4"/>
        <v>0</v>
      </c>
      <c r="P66" s="67">
        <f t="shared" si="5"/>
        <v>0</v>
      </c>
      <c r="Q66" s="68" t="str">
        <f t="shared" si="10"/>
        <v/>
      </c>
      <c r="R66" s="69" t="str">
        <f t="shared" si="6"/>
        <v>OVERSTOCK</v>
      </c>
      <c r="S66" s="69" t="str">
        <f t="shared" si="7"/>
        <v>N/A</v>
      </c>
      <c r="T66" s="60"/>
    </row>
    <row r="67" spans="1:20" ht="16.5" customHeight="1" x14ac:dyDescent="0.35">
      <c r="A67" s="71" t="str">
        <f>IF(JAN_26!A67="","",JAN_26!A67)</f>
        <v>Clacium gluconate inj</v>
      </c>
      <c r="B67" s="71" t="str">
        <f>IF(JAN_26!B67="","",JAN_26!B67)</f>
        <v>amp</v>
      </c>
      <c r="C67" s="53">
        <f>IF(JAN_26!C67="","",JAN_26!C67)</f>
        <v>100</v>
      </c>
      <c r="D67" s="53">
        <f>IF(APR_26!A67="","",APR_26!F67)</f>
        <v>100</v>
      </c>
      <c r="E67" s="61"/>
      <c r="F67" s="53">
        <f t="shared" ref="F67:F130" si="11">IF(A67="","",D67+IF(ISNUMBER(E67),E67,0)-IF(ISNUMBER(G67),G67,0))</f>
        <v>100</v>
      </c>
      <c r="G67" s="61"/>
      <c r="H67" s="61"/>
      <c r="I67" s="53">
        <f t="shared" ref="I67:I130" si="12">IF(AND(ISNUMBER(G67),ISNUMBER(C67)),G67*C67,0)</f>
        <v>0</v>
      </c>
      <c r="J67" s="53" t="str">
        <f t="shared" ref="J67:J130" si="13">IF(AND(ISNUMBER(G67),ISNUMBER(H67)),H67-I67,"")</f>
        <v/>
      </c>
      <c r="K67" s="53">
        <f t="shared" ref="K67:K130" si="14">IF(OR(A67="",M67=0),0,MAX(O67-F67,0))</f>
        <v>0</v>
      </c>
      <c r="L67" s="53">
        <f t="shared" ref="L67:L130" si="15">IF(AND(ISNUMBER(C67),ISNUMBER(F67)),F67*C67,0)</f>
        <v>10000</v>
      </c>
      <c r="M67" s="64">
        <f>IF(A67="",0,(IF(ISNUMBER(MAR_26!G67),MAR_26!G67,0)+IF(ISNUMBER(APR_26!G67),APR_26!G67,0)+IF(ISNUMBER(MAY_26!G67),MAY_26!G67,0))/3)</f>
        <v>0</v>
      </c>
      <c r="N67" s="64">
        <f t="shared" ref="N67:N130" si="16">IF(M67=0,0,M67*Lead_Time_Months)</f>
        <v>0</v>
      </c>
      <c r="O67" s="64">
        <f t="shared" ref="O67:O130" si="17">IF(M67=0,0,M67*Max_Stock_Months)</f>
        <v>0</v>
      </c>
      <c r="P67" s="64">
        <f t="shared" ref="P67:P130" si="18">IF(M67=0,0,M67*Security_Stock_Months)</f>
        <v>0</v>
      </c>
      <c r="Q67" s="65" t="str">
        <f t="shared" ref="Q67:Q130" si="19">IF(OR(A67="",M67=0,F67&lt;=0),"",ROUND(F67/M67,1))</f>
        <v/>
      </c>
      <c r="R67" s="66" t="str">
        <f t="shared" ref="R67:R130" si="20">IF(A67="","",IF(F67&lt;=0,"STOCKOUT",IF(F67&lt;=P67,"LOW STOCK",IF(F67&gt;O67,"OVERSTOCK","ADEQUATE"))))</f>
        <v>OVERSTOCK</v>
      </c>
      <c r="S67" s="66" t="str">
        <f t="shared" ref="S67:S130" si="21">IF(AND(ISNUMBER(G67),ISNUMBER(H67)),IF(J67&gt;=0,"BALANCED","DEFICIT"),"N/A")</f>
        <v>N/A</v>
      </c>
      <c r="T67" s="60"/>
    </row>
    <row r="68" spans="1:20" ht="16.5" customHeight="1" x14ac:dyDescent="0.35">
      <c r="A68" s="72" t="str">
        <f>IF(JAN_26!A68="","",JAN_26!A68)</f>
        <v>Clarinex  adult</v>
      </c>
      <c r="B68" s="72" t="str">
        <f>IF(JAN_26!B68="","",JAN_26!B68)</f>
        <v>bottle</v>
      </c>
      <c r="C68" s="55">
        <f>IF(JAN_26!C68="","",JAN_26!C68)</f>
        <v>1500</v>
      </c>
      <c r="D68" s="55">
        <f>IF(APR_26!A68="","",APR_26!F68)</f>
        <v>0</v>
      </c>
      <c r="E68" s="61"/>
      <c r="F68" s="55">
        <f t="shared" si="11"/>
        <v>0</v>
      </c>
      <c r="G68" s="61"/>
      <c r="H68" s="61"/>
      <c r="I68" s="55">
        <f t="shared" si="12"/>
        <v>0</v>
      </c>
      <c r="J68" s="55" t="str">
        <f t="shared" si="13"/>
        <v/>
      </c>
      <c r="K68" s="55">
        <f t="shared" si="14"/>
        <v>0</v>
      </c>
      <c r="L68" s="55">
        <f t="shared" si="15"/>
        <v>0</v>
      </c>
      <c r="M68" s="67">
        <f>IF(A68="",0,(IF(ISNUMBER(MAR_26!G68),MAR_26!G68,0)+IF(ISNUMBER(APR_26!G68),APR_26!G68,0)+IF(ISNUMBER(MAY_26!G68),MAY_26!G68,0))/3)</f>
        <v>0</v>
      </c>
      <c r="N68" s="67">
        <f t="shared" si="16"/>
        <v>0</v>
      </c>
      <c r="O68" s="67">
        <f t="shared" si="17"/>
        <v>0</v>
      </c>
      <c r="P68" s="67">
        <f t="shared" si="18"/>
        <v>0</v>
      </c>
      <c r="Q68" s="68" t="str">
        <f t="shared" si="19"/>
        <v/>
      </c>
      <c r="R68" s="69" t="str">
        <f t="shared" si="20"/>
        <v>STOCKOUT</v>
      </c>
      <c r="S68" s="69" t="str">
        <f t="shared" si="21"/>
        <v>N/A</v>
      </c>
      <c r="T68" s="60"/>
    </row>
    <row r="69" spans="1:20" ht="16.5" customHeight="1" x14ac:dyDescent="0.35">
      <c r="A69" s="71" t="str">
        <f>IF(JAN_26!A69="","",JAN_26!A69)</f>
        <v>Clarinex  infant</v>
      </c>
      <c r="B69" s="71" t="str">
        <f>IF(JAN_26!B69="","",JAN_26!B69)</f>
        <v>bottle</v>
      </c>
      <c r="C69" s="53">
        <f>IF(JAN_26!C69="","",JAN_26!C69)</f>
        <v>1000</v>
      </c>
      <c r="D69" s="53">
        <f>IF(APR_26!A69="","",APR_26!F69)</f>
        <v>0</v>
      </c>
      <c r="E69" s="61"/>
      <c r="F69" s="53">
        <f t="shared" si="11"/>
        <v>0</v>
      </c>
      <c r="G69" s="61"/>
      <c r="H69" s="61"/>
      <c r="I69" s="53">
        <f t="shared" si="12"/>
        <v>0</v>
      </c>
      <c r="J69" s="53" t="str">
        <f t="shared" si="13"/>
        <v/>
      </c>
      <c r="K69" s="53">
        <f t="shared" si="14"/>
        <v>0</v>
      </c>
      <c r="L69" s="53">
        <f t="shared" si="15"/>
        <v>0</v>
      </c>
      <c r="M69" s="64">
        <f>IF(A69="",0,(IF(ISNUMBER(MAR_26!G69),MAR_26!G69,0)+IF(ISNUMBER(APR_26!G69),APR_26!G69,0)+IF(ISNUMBER(MAY_26!G69),MAY_26!G69,0))/3)</f>
        <v>0</v>
      </c>
      <c r="N69" s="64">
        <f t="shared" si="16"/>
        <v>0</v>
      </c>
      <c r="O69" s="64">
        <f t="shared" si="17"/>
        <v>0</v>
      </c>
      <c r="P69" s="64">
        <f t="shared" si="18"/>
        <v>0</v>
      </c>
      <c r="Q69" s="65" t="str">
        <f t="shared" si="19"/>
        <v/>
      </c>
      <c r="R69" s="66" t="str">
        <f t="shared" si="20"/>
        <v>STOCKOUT</v>
      </c>
      <c r="S69" s="66" t="str">
        <f t="shared" si="21"/>
        <v>N/A</v>
      </c>
      <c r="T69" s="60"/>
    </row>
    <row r="70" spans="1:20" ht="16.5" customHeight="1" x14ac:dyDescent="0.35">
      <c r="A70" s="72" t="str">
        <f>IF(JAN_26!A70="","",JAN_26!A70)</f>
        <v>CLAVICIN</v>
      </c>
      <c r="B70" s="72" t="str">
        <f>IF(JAN_26!B70="","",JAN_26!B70)</f>
        <v>infusion</v>
      </c>
      <c r="C70" s="55">
        <f>IF(JAN_26!C70="","",JAN_26!C70)</f>
        <v>1000</v>
      </c>
      <c r="D70" s="55">
        <f>IF(APR_26!A70="","",APR_26!F70)</f>
        <v>0</v>
      </c>
      <c r="E70" s="61"/>
      <c r="F70" s="55">
        <f t="shared" si="11"/>
        <v>0</v>
      </c>
      <c r="G70" s="61"/>
      <c r="H70" s="61"/>
      <c r="I70" s="55">
        <f t="shared" si="12"/>
        <v>0</v>
      </c>
      <c r="J70" s="55" t="str">
        <f t="shared" si="13"/>
        <v/>
      </c>
      <c r="K70" s="55">
        <f t="shared" si="14"/>
        <v>0</v>
      </c>
      <c r="L70" s="55">
        <f t="shared" si="15"/>
        <v>0</v>
      </c>
      <c r="M70" s="67">
        <f>IF(A70="",0,(IF(ISNUMBER(MAR_26!G70),MAR_26!G70,0)+IF(ISNUMBER(APR_26!G70),APR_26!G70,0)+IF(ISNUMBER(MAY_26!G70),MAY_26!G70,0))/3)</f>
        <v>0</v>
      </c>
      <c r="N70" s="67">
        <f t="shared" si="16"/>
        <v>0</v>
      </c>
      <c r="O70" s="67">
        <f t="shared" si="17"/>
        <v>0</v>
      </c>
      <c r="P70" s="67">
        <f t="shared" si="18"/>
        <v>0</v>
      </c>
      <c r="Q70" s="68" t="str">
        <f t="shared" si="19"/>
        <v/>
      </c>
      <c r="R70" s="69" t="str">
        <f t="shared" si="20"/>
        <v>STOCKOUT</v>
      </c>
      <c r="S70" s="69" t="str">
        <f t="shared" si="21"/>
        <v>N/A</v>
      </c>
      <c r="T70" s="60"/>
    </row>
    <row r="71" spans="1:20" ht="16.5" customHeight="1" x14ac:dyDescent="0.35">
      <c r="A71" s="71" t="str">
        <f>IF(JAN_26!A71="","",JAN_26!A71)</f>
        <v>Clindamycin</v>
      </c>
      <c r="B71" s="71" t="str">
        <f>IF(JAN_26!B71="","",JAN_26!B71)</f>
        <v>tab</v>
      </c>
      <c r="C71" s="53">
        <f>IF(JAN_26!C71="","",JAN_26!C71)</f>
        <v>25</v>
      </c>
      <c r="D71" s="53">
        <f>IF(APR_26!A71="","",APR_26!F71)</f>
        <v>0</v>
      </c>
      <c r="E71" s="61"/>
      <c r="F71" s="53">
        <f t="shared" si="11"/>
        <v>0</v>
      </c>
      <c r="G71" s="61"/>
      <c r="H71" s="61"/>
      <c r="I71" s="53">
        <f t="shared" si="12"/>
        <v>0</v>
      </c>
      <c r="J71" s="53" t="str">
        <f t="shared" si="13"/>
        <v/>
      </c>
      <c r="K71" s="53">
        <f t="shared" si="14"/>
        <v>0</v>
      </c>
      <c r="L71" s="53">
        <f t="shared" si="15"/>
        <v>0</v>
      </c>
      <c r="M71" s="64">
        <f>IF(A71="",0,(IF(ISNUMBER(MAR_26!G71),MAR_26!G71,0)+IF(ISNUMBER(APR_26!G71),APR_26!G71,0)+IF(ISNUMBER(MAY_26!G71),MAY_26!G71,0))/3)</f>
        <v>0</v>
      </c>
      <c r="N71" s="64">
        <f t="shared" si="16"/>
        <v>0</v>
      </c>
      <c r="O71" s="64">
        <f t="shared" si="17"/>
        <v>0</v>
      </c>
      <c r="P71" s="64">
        <f t="shared" si="18"/>
        <v>0</v>
      </c>
      <c r="Q71" s="65" t="str">
        <f t="shared" si="19"/>
        <v/>
      </c>
      <c r="R71" s="66" t="str">
        <f t="shared" si="20"/>
        <v>STOCKOUT</v>
      </c>
      <c r="S71" s="66" t="str">
        <f t="shared" si="21"/>
        <v>N/A</v>
      </c>
      <c r="T71" s="60"/>
    </row>
    <row r="72" spans="1:20" ht="16.5" customHeight="1" x14ac:dyDescent="0.35">
      <c r="A72" s="72" t="str">
        <f>IF(JAN_26!A72="","",JAN_26!A72)</f>
        <v>Cloxacillin 250mg</v>
      </c>
      <c r="B72" s="72" t="str">
        <f>IF(JAN_26!B72="","",JAN_26!B72)</f>
        <v>tablet</v>
      </c>
      <c r="C72" s="55">
        <f>IF(JAN_26!C72="","",JAN_26!C72)</f>
        <v>40</v>
      </c>
      <c r="D72" s="55">
        <f>IF(APR_26!A72="","",APR_26!F72)</f>
        <v>0</v>
      </c>
      <c r="E72" s="61"/>
      <c r="F72" s="55">
        <f t="shared" si="11"/>
        <v>0</v>
      </c>
      <c r="G72" s="61"/>
      <c r="H72" s="61"/>
      <c r="I72" s="55">
        <f t="shared" si="12"/>
        <v>0</v>
      </c>
      <c r="J72" s="55" t="str">
        <f t="shared" si="13"/>
        <v/>
      </c>
      <c r="K72" s="55">
        <f t="shared" si="14"/>
        <v>0</v>
      </c>
      <c r="L72" s="55">
        <f t="shared" si="15"/>
        <v>0</v>
      </c>
      <c r="M72" s="67">
        <f>IF(A72="",0,(IF(ISNUMBER(MAR_26!G72),MAR_26!G72,0)+IF(ISNUMBER(APR_26!G72),APR_26!G72,0)+IF(ISNUMBER(MAY_26!G72),MAY_26!G72,0))/3)</f>
        <v>0</v>
      </c>
      <c r="N72" s="67">
        <f t="shared" si="16"/>
        <v>0</v>
      </c>
      <c r="O72" s="67">
        <f t="shared" si="17"/>
        <v>0</v>
      </c>
      <c r="P72" s="67">
        <f t="shared" si="18"/>
        <v>0</v>
      </c>
      <c r="Q72" s="68" t="str">
        <f t="shared" si="19"/>
        <v/>
      </c>
      <c r="R72" s="69" t="str">
        <f t="shared" si="20"/>
        <v>STOCKOUT</v>
      </c>
      <c r="S72" s="69" t="str">
        <f t="shared" si="21"/>
        <v>N/A</v>
      </c>
      <c r="T72" s="60"/>
    </row>
    <row r="73" spans="1:20" ht="16.5" customHeight="1" x14ac:dyDescent="0.35">
      <c r="A73" s="71" t="str">
        <f>IF(JAN_26!A73="","",JAN_26!A73)</f>
        <v>Cloxacillin 500mg</v>
      </c>
      <c r="B73" s="71" t="str">
        <f>IF(JAN_26!B73="","",JAN_26!B73)</f>
        <v>tablet</v>
      </c>
      <c r="C73" s="53">
        <f>IF(JAN_26!C73="","",JAN_26!C73)</f>
        <v>80</v>
      </c>
      <c r="D73" s="53">
        <f>IF(APR_26!A73="","",APR_26!F73)</f>
        <v>460</v>
      </c>
      <c r="E73" s="61"/>
      <c r="F73" s="53">
        <f t="shared" si="11"/>
        <v>460</v>
      </c>
      <c r="G73" s="61"/>
      <c r="H73" s="61"/>
      <c r="I73" s="53">
        <f t="shared" si="12"/>
        <v>0</v>
      </c>
      <c r="J73" s="53" t="str">
        <f t="shared" si="13"/>
        <v/>
      </c>
      <c r="K73" s="53">
        <f t="shared" si="14"/>
        <v>0</v>
      </c>
      <c r="L73" s="53">
        <f t="shared" si="15"/>
        <v>36800</v>
      </c>
      <c r="M73" s="64">
        <f>IF(A73="",0,(IF(ISNUMBER(MAR_26!G73),MAR_26!G73,0)+IF(ISNUMBER(APR_26!G73),APR_26!G73,0)+IF(ISNUMBER(MAY_26!G73),MAY_26!G73,0))/3)</f>
        <v>0</v>
      </c>
      <c r="N73" s="64">
        <f t="shared" si="16"/>
        <v>0</v>
      </c>
      <c r="O73" s="64">
        <f t="shared" si="17"/>
        <v>0</v>
      </c>
      <c r="P73" s="64">
        <f t="shared" si="18"/>
        <v>0</v>
      </c>
      <c r="Q73" s="65" t="str">
        <f t="shared" si="19"/>
        <v/>
      </c>
      <c r="R73" s="66" t="str">
        <f t="shared" si="20"/>
        <v>OVERSTOCK</v>
      </c>
      <c r="S73" s="66" t="str">
        <f t="shared" si="21"/>
        <v>N/A</v>
      </c>
      <c r="T73" s="60"/>
    </row>
    <row r="74" spans="1:20" ht="16.5" customHeight="1" x14ac:dyDescent="0.35">
      <c r="A74" s="72" t="str">
        <f>IF(JAN_26!A74="","",JAN_26!A74)</f>
        <v>Cloxacillin 500mg inj</v>
      </c>
      <c r="B74" s="72" t="str">
        <f>IF(JAN_26!B74="","",JAN_26!B74)</f>
        <v>inj</v>
      </c>
      <c r="C74" s="55">
        <f>IF(JAN_26!C74="","",JAN_26!C74)</f>
        <v>500</v>
      </c>
      <c r="D74" s="55">
        <f>IF(APR_26!A74="","",APR_26!F74)</f>
        <v>55</v>
      </c>
      <c r="E74" s="61"/>
      <c r="F74" s="55">
        <f t="shared" si="11"/>
        <v>55</v>
      </c>
      <c r="G74" s="61"/>
      <c r="H74" s="61"/>
      <c r="I74" s="55">
        <f t="shared" si="12"/>
        <v>0</v>
      </c>
      <c r="J74" s="55" t="str">
        <f t="shared" si="13"/>
        <v/>
      </c>
      <c r="K74" s="55">
        <f t="shared" si="14"/>
        <v>0</v>
      </c>
      <c r="L74" s="55">
        <f t="shared" si="15"/>
        <v>27500</v>
      </c>
      <c r="M74" s="67">
        <f>IF(A74="",0,(IF(ISNUMBER(MAR_26!G74),MAR_26!G74,0)+IF(ISNUMBER(APR_26!G74),APR_26!G74,0)+IF(ISNUMBER(MAY_26!G74),MAY_26!G74,0))/3)</f>
        <v>0</v>
      </c>
      <c r="N74" s="67">
        <f t="shared" si="16"/>
        <v>0</v>
      </c>
      <c r="O74" s="67">
        <f t="shared" si="17"/>
        <v>0</v>
      </c>
      <c r="P74" s="67">
        <f t="shared" si="18"/>
        <v>0</v>
      </c>
      <c r="Q74" s="68" t="str">
        <f t="shared" si="19"/>
        <v/>
      </c>
      <c r="R74" s="69" t="str">
        <f t="shared" si="20"/>
        <v>OVERSTOCK</v>
      </c>
      <c r="S74" s="69" t="str">
        <f t="shared" si="21"/>
        <v>N/A</v>
      </c>
      <c r="T74" s="60"/>
    </row>
    <row r="75" spans="1:20" ht="16.5" customHeight="1" x14ac:dyDescent="0.35">
      <c r="A75" s="71" t="str">
        <f>IF(JAN_26!A75="","",JAN_26!A75)</f>
        <v>Co-trimaxole</v>
      </c>
      <c r="B75" s="71" t="str">
        <f>IF(JAN_26!B75="","",JAN_26!B75)</f>
        <v>tablet</v>
      </c>
      <c r="C75" s="53">
        <f>IF(JAN_26!C75="","",JAN_26!C75)</f>
        <v>15</v>
      </c>
      <c r="D75" s="53">
        <f>IF(APR_26!A75="","",APR_26!F75)</f>
        <v>660</v>
      </c>
      <c r="E75" s="61"/>
      <c r="F75" s="53">
        <f t="shared" si="11"/>
        <v>660</v>
      </c>
      <c r="G75" s="61"/>
      <c r="H75" s="61"/>
      <c r="I75" s="53">
        <f t="shared" si="12"/>
        <v>0</v>
      </c>
      <c r="J75" s="53" t="str">
        <f t="shared" si="13"/>
        <v/>
      </c>
      <c r="K75" s="53">
        <f t="shared" si="14"/>
        <v>0</v>
      </c>
      <c r="L75" s="53">
        <f t="shared" si="15"/>
        <v>9900</v>
      </c>
      <c r="M75" s="64">
        <f>IF(A75="",0,(IF(ISNUMBER(MAR_26!G75),MAR_26!G75,0)+IF(ISNUMBER(APR_26!G75),APR_26!G75,0)+IF(ISNUMBER(MAY_26!G75),MAY_26!G75,0))/3)</f>
        <v>0</v>
      </c>
      <c r="N75" s="64">
        <f t="shared" si="16"/>
        <v>0</v>
      </c>
      <c r="O75" s="64">
        <f t="shared" si="17"/>
        <v>0</v>
      </c>
      <c r="P75" s="64">
        <f t="shared" si="18"/>
        <v>0</v>
      </c>
      <c r="Q75" s="65" t="str">
        <f t="shared" si="19"/>
        <v/>
      </c>
      <c r="R75" s="66" t="str">
        <f t="shared" si="20"/>
        <v>OVERSTOCK</v>
      </c>
      <c r="S75" s="66" t="str">
        <f t="shared" si="21"/>
        <v>N/A</v>
      </c>
      <c r="T75" s="60"/>
    </row>
    <row r="76" spans="1:20" ht="16.5" customHeight="1" x14ac:dyDescent="0.35">
      <c r="A76" s="72" t="str">
        <f>IF(JAN_26!A76="","",JAN_26!A76)</f>
        <v>cofflin</v>
      </c>
      <c r="B76" s="72" t="str">
        <f>IF(JAN_26!B76="","",JAN_26!B76)</f>
        <v>item</v>
      </c>
      <c r="C76" s="55">
        <f>IF(JAN_26!C76="","",JAN_26!C76)</f>
        <v>1500</v>
      </c>
      <c r="D76" s="55">
        <f>IF(APR_26!A76="","",APR_26!F76)</f>
        <v>0</v>
      </c>
      <c r="E76" s="61"/>
      <c r="F76" s="55">
        <f t="shared" si="11"/>
        <v>0</v>
      </c>
      <c r="G76" s="61"/>
      <c r="H76" s="61"/>
      <c r="I76" s="55">
        <f t="shared" si="12"/>
        <v>0</v>
      </c>
      <c r="J76" s="55" t="str">
        <f t="shared" si="13"/>
        <v/>
      </c>
      <c r="K76" s="55">
        <f t="shared" si="14"/>
        <v>0</v>
      </c>
      <c r="L76" s="55">
        <f t="shared" si="15"/>
        <v>0</v>
      </c>
      <c r="M76" s="67">
        <f>IF(A76="",0,(IF(ISNUMBER(MAR_26!G76),MAR_26!G76,0)+IF(ISNUMBER(APR_26!G76),APR_26!G76,0)+IF(ISNUMBER(MAY_26!G76),MAY_26!G76,0))/3)</f>
        <v>0</v>
      </c>
      <c r="N76" s="67">
        <f t="shared" si="16"/>
        <v>0</v>
      </c>
      <c r="O76" s="67">
        <f t="shared" si="17"/>
        <v>0</v>
      </c>
      <c r="P76" s="67">
        <f t="shared" si="18"/>
        <v>0</v>
      </c>
      <c r="Q76" s="68" t="str">
        <f t="shared" si="19"/>
        <v/>
      </c>
      <c r="R76" s="69" t="str">
        <f t="shared" si="20"/>
        <v>STOCKOUT</v>
      </c>
      <c r="S76" s="69" t="str">
        <f t="shared" si="21"/>
        <v>N/A</v>
      </c>
      <c r="T76" s="60"/>
    </row>
    <row r="77" spans="1:20" ht="16.5" customHeight="1" x14ac:dyDescent="0.35">
      <c r="A77" s="71" t="str">
        <f>IF(JAN_26!A77="","",JAN_26!A77)</f>
        <v>cold cap</v>
      </c>
      <c r="B77" s="71" t="str">
        <f>IF(JAN_26!B77="","",JAN_26!B77)</f>
        <v>syrup</v>
      </c>
      <c r="C77" s="53">
        <f>IF(JAN_26!C77="","",JAN_26!C77)</f>
        <v>25</v>
      </c>
      <c r="D77" s="53">
        <f>IF(APR_26!A77="","",APR_26!F77)</f>
        <v>0</v>
      </c>
      <c r="E77" s="61"/>
      <c r="F77" s="53">
        <f t="shared" si="11"/>
        <v>0</v>
      </c>
      <c r="G77" s="61"/>
      <c r="H77" s="61"/>
      <c r="I77" s="53">
        <f t="shared" si="12"/>
        <v>0</v>
      </c>
      <c r="J77" s="53" t="str">
        <f t="shared" si="13"/>
        <v/>
      </c>
      <c r="K77" s="53">
        <f t="shared" si="14"/>
        <v>0</v>
      </c>
      <c r="L77" s="53">
        <f t="shared" si="15"/>
        <v>0</v>
      </c>
      <c r="M77" s="64">
        <f>IF(A77="",0,(IF(ISNUMBER(MAR_26!G77),MAR_26!G77,0)+IF(ISNUMBER(APR_26!G77),APR_26!G77,0)+IF(ISNUMBER(MAY_26!G77),MAY_26!G77,0))/3)</f>
        <v>0</v>
      </c>
      <c r="N77" s="64">
        <f t="shared" si="16"/>
        <v>0</v>
      </c>
      <c r="O77" s="64">
        <f t="shared" si="17"/>
        <v>0</v>
      </c>
      <c r="P77" s="64">
        <f t="shared" si="18"/>
        <v>0</v>
      </c>
      <c r="Q77" s="65" t="str">
        <f t="shared" si="19"/>
        <v/>
      </c>
      <c r="R77" s="66" t="str">
        <f t="shared" si="20"/>
        <v>STOCKOUT</v>
      </c>
      <c r="S77" s="66" t="str">
        <f t="shared" si="21"/>
        <v>N/A</v>
      </c>
      <c r="T77" s="60"/>
    </row>
    <row r="78" spans="1:20" ht="16.5" customHeight="1" x14ac:dyDescent="0.35">
      <c r="A78" s="72" t="str">
        <f>IF(JAN_26!A78="","",JAN_26!A78)</f>
        <v>combiart 20/120 - 12</v>
      </c>
      <c r="B78" s="72" t="str">
        <f>IF(JAN_26!B78="","",JAN_26!B78)</f>
        <v>tablet</v>
      </c>
      <c r="C78" s="55">
        <f>IF(JAN_26!C78="","",JAN_26!C78)</f>
        <v>80</v>
      </c>
      <c r="D78" s="55">
        <f>IF(APR_26!A78="","",APR_26!F78)</f>
        <v>157</v>
      </c>
      <c r="E78" s="61"/>
      <c r="F78" s="55">
        <f t="shared" si="11"/>
        <v>157</v>
      </c>
      <c r="G78" s="61"/>
      <c r="H78" s="61"/>
      <c r="I78" s="55">
        <f t="shared" si="12"/>
        <v>0</v>
      </c>
      <c r="J78" s="55" t="str">
        <f t="shared" si="13"/>
        <v/>
      </c>
      <c r="K78" s="55">
        <f t="shared" si="14"/>
        <v>0</v>
      </c>
      <c r="L78" s="55">
        <f t="shared" si="15"/>
        <v>12560</v>
      </c>
      <c r="M78" s="67">
        <f>IF(A78="",0,(IF(ISNUMBER(MAR_26!G78),MAR_26!G78,0)+IF(ISNUMBER(APR_26!G78),APR_26!G78,0)+IF(ISNUMBER(MAY_26!G78),MAY_26!G78,0))/3)</f>
        <v>0</v>
      </c>
      <c r="N78" s="67">
        <f t="shared" si="16"/>
        <v>0</v>
      </c>
      <c r="O78" s="67">
        <f t="shared" si="17"/>
        <v>0</v>
      </c>
      <c r="P78" s="67">
        <f t="shared" si="18"/>
        <v>0</v>
      </c>
      <c r="Q78" s="68" t="str">
        <f t="shared" si="19"/>
        <v/>
      </c>
      <c r="R78" s="69" t="str">
        <f t="shared" si="20"/>
        <v>OVERSTOCK</v>
      </c>
      <c r="S78" s="69" t="str">
        <f t="shared" si="21"/>
        <v>N/A</v>
      </c>
      <c r="T78" s="60"/>
    </row>
    <row r="79" spans="1:20" ht="16.5" customHeight="1" x14ac:dyDescent="0.35">
      <c r="A79" s="71" t="str">
        <f>IF(JAN_26!A79="","",JAN_26!A79)</f>
        <v>combiart 20/120 - 18</v>
      </c>
      <c r="B79" s="71" t="str">
        <f>IF(JAN_26!B79="","",JAN_26!B79)</f>
        <v>tablet</v>
      </c>
      <c r="C79" s="53">
        <f>IF(JAN_26!C79="","",JAN_26!C79)</f>
        <v>55</v>
      </c>
      <c r="D79" s="53">
        <f>IF(APR_26!A79="","",APR_26!F79)</f>
        <v>179</v>
      </c>
      <c r="E79" s="61"/>
      <c r="F79" s="53">
        <f t="shared" si="11"/>
        <v>179</v>
      </c>
      <c r="G79" s="61"/>
      <c r="H79" s="61"/>
      <c r="I79" s="53">
        <f t="shared" si="12"/>
        <v>0</v>
      </c>
      <c r="J79" s="53" t="str">
        <f t="shared" si="13"/>
        <v/>
      </c>
      <c r="K79" s="53">
        <f t="shared" si="14"/>
        <v>0</v>
      </c>
      <c r="L79" s="53">
        <f t="shared" si="15"/>
        <v>9845</v>
      </c>
      <c r="M79" s="64">
        <f>IF(A79="",0,(IF(ISNUMBER(MAR_26!G79),MAR_26!G79,0)+IF(ISNUMBER(APR_26!G79),APR_26!G79,0)+IF(ISNUMBER(MAY_26!G79),MAY_26!G79,0))/3)</f>
        <v>0</v>
      </c>
      <c r="N79" s="64">
        <f t="shared" si="16"/>
        <v>0</v>
      </c>
      <c r="O79" s="64">
        <f t="shared" si="17"/>
        <v>0</v>
      </c>
      <c r="P79" s="64">
        <f t="shared" si="18"/>
        <v>0</v>
      </c>
      <c r="Q79" s="65" t="str">
        <f t="shared" si="19"/>
        <v/>
      </c>
      <c r="R79" s="66" t="str">
        <f t="shared" si="20"/>
        <v>OVERSTOCK</v>
      </c>
      <c r="S79" s="66" t="str">
        <f t="shared" si="21"/>
        <v>N/A</v>
      </c>
      <c r="T79" s="60"/>
    </row>
    <row r="80" spans="1:20" ht="16.5" customHeight="1" x14ac:dyDescent="0.35">
      <c r="A80" s="72" t="str">
        <f>IF(JAN_26!A80="","",JAN_26!A80)</f>
        <v>combiart 20/120 - 24</v>
      </c>
      <c r="B80" s="72" t="str">
        <f>IF(JAN_26!B80="","",JAN_26!B80)</f>
        <v>tablet</v>
      </c>
      <c r="C80" s="55">
        <f>IF(JAN_26!C80="","",JAN_26!C80)</f>
        <v>41</v>
      </c>
      <c r="D80" s="55">
        <f>IF(APR_26!A80="","",APR_26!F80)</f>
        <v>379</v>
      </c>
      <c r="E80" s="61"/>
      <c r="F80" s="55">
        <f t="shared" si="11"/>
        <v>379</v>
      </c>
      <c r="G80" s="61"/>
      <c r="H80" s="61"/>
      <c r="I80" s="55">
        <f t="shared" si="12"/>
        <v>0</v>
      </c>
      <c r="J80" s="55" t="str">
        <f t="shared" si="13"/>
        <v/>
      </c>
      <c r="K80" s="55">
        <f t="shared" si="14"/>
        <v>0</v>
      </c>
      <c r="L80" s="55">
        <f t="shared" si="15"/>
        <v>15539</v>
      </c>
      <c r="M80" s="67">
        <f>IF(A80="",0,(IF(ISNUMBER(MAR_26!G80),MAR_26!G80,0)+IF(ISNUMBER(APR_26!G80),APR_26!G80,0)+IF(ISNUMBER(MAY_26!G80),MAY_26!G80,0))/3)</f>
        <v>0</v>
      </c>
      <c r="N80" s="67">
        <f t="shared" si="16"/>
        <v>0</v>
      </c>
      <c r="O80" s="67">
        <f t="shared" si="17"/>
        <v>0</v>
      </c>
      <c r="P80" s="67">
        <f t="shared" si="18"/>
        <v>0</v>
      </c>
      <c r="Q80" s="68" t="str">
        <f t="shared" si="19"/>
        <v/>
      </c>
      <c r="R80" s="69" t="str">
        <f t="shared" si="20"/>
        <v>OVERSTOCK</v>
      </c>
      <c r="S80" s="69" t="str">
        <f t="shared" si="21"/>
        <v>N/A</v>
      </c>
      <c r="T80" s="60"/>
    </row>
    <row r="81" spans="1:20" ht="16.5" customHeight="1" x14ac:dyDescent="0.35">
      <c r="A81" s="71" t="str">
        <f>IF(JAN_26!A81="","",JAN_26!A81)</f>
        <v>combiart 20/120 - 6</v>
      </c>
      <c r="B81" s="71" t="str">
        <f>IF(JAN_26!B81="","",JAN_26!B81)</f>
        <v>tablet</v>
      </c>
      <c r="C81" s="53" t="str">
        <f>IF(JAN_26!C81="","",JAN_26!C81)</f>
        <v/>
      </c>
      <c r="D81" s="53">
        <f>IF(APR_26!A81="","",APR_26!F81)</f>
        <v>150</v>
      </c>
      <c r="E81" s="61"/>
      <c r="F81" s="53">
        <f t="shared" si="11"/>
        <v>150</v>
      </c>
      <c r="G81" s="61"/>
      <c r="H81" s="61"/>
      <c r="I81" s="53">
        <f t="shared" si="12"/>
        <v>0</v>
      </c>
      <c r="J81" s="53" t="str">
        <f t="shared" si="13"/>
        <v/>
      </c>
      <c r="K81" s="53">
        <f t="shared" si="14"/>
        <v>0</v>
      </c>
      <c r="L81" s="53">
        <f t="shared" si="15"/>
        <v>0</v>
      </c>
      <c r="M81" s="64">
        <f>IF(A81="",0,(IF(ISNUMBER(MAR_26!G81),MAR_26!G81,0)+IF(ISNUMBER(APR_26!G81),APR_26!G81,0)+IF(ISNUMBER(MAY_26!G81),MAY_26!G81,0))/3)</f>
        <v>0</v>
      </c>
      <c r="N81" s="64">
        <f t="shared" si="16"/>
        <v>0</v>
      </c>
      <c r="O81" s="64">
        <f t="shared" si="17"/>
        <v>0</v>
      </c>
      <c r="P81" s="64">
        <f t="shared" si="18"/>
        <v>0</v>
      </c>
      <c r="Q81" s="65" t="str">
        <f t="shared" si="19"/>
        <v/>
      </c>
      <c r="R81" s="66" t="str">
        <f t="shared" si="20"/>
        <v>OVERSTOCK</v>
      </c>
      <c r="S81" s="66" t="str">
        <f t="shared" si="21"/>
        <v>N/A</v>
      </c>
      <c r="T81" s="60"/>
    </row>
    <row r="82" spans="1:20" ht="16.5" customHeight="1" x14ac:dyDescent="0.35">
      <c r="A82" s="72" t="str">
        <f>IF(JAN_26!A82="","",JAN_26!A82)</f>
        <v>combiart 80/480</v>
      </c>
      <c r="B82" s="72" t="str">
        <f>IF(JAN_26!B82="","",JAN_26!B82)</f>
        <v>tablet</v>
      </c>
      <c r="C82" s="55">
        <f>IF(JAN_26!C82="","",JAN_26!C82)</f>
        <v>250</v>
      </c>
      <c r="D82" s="55">
        <f>IF(APR_26!A82="","",APR_26!F82)</f>
        <v>0</v>
      </c>
      <c r="E82" s="61"/>
      <c r="F82" s="55">
        <f t="shared" si="11"/>
        <v>0</v>
      </c>
      <c r="G82" s="61"/>
      <c r="H82" s="61"/>
      <c r="I82" s="55">
        <f t="shared" si="12"/>
        <v>0</v>
      </c>
      <c r="J82" s="55" t="str">
        <f t="shared" si="13"/>
        <v/>
      </c>
      <c r="K82" s="55">
        <f t="shared" si="14"/>
        <v>0</v>
      </c>
      <c r="L82" s="55">
        <f t="shared" si="15"/>
        <v>0</v>
      </c>
      <c r="M82" s="67">
        <f>IF(A82="",0,(IF(ISNUMBER(MAR_26!G82),MAR_26!G82,0)+IF(ISNUMBER(APR_26!G82),APR_26!G82,0)+IF(ISNUMBER(MAY_26!G82),MAY_26!G82,0))/3)</f>
        <v>0</v>
      </c>
      <c r="N82" s="67">
        <f t="shared" si="16"/>
        <v>0</v>
      </c>
      <c r="O82" s="67">
        <f t="shared" si="17"/>
        <v>0</v>
      </c>
      <c r="P82" s="67">
        <f t="shared" si="18"/>
        <v>0</v>
      </c>
      <c r="Q82" s="68" t="str">
        <f t="shared" si="19"/>
        <v/>
      </c>
      <c r="R82" s="69" t="str">
        <f t="shared" si="20"/>
        <v>STOCKOUT</v>
      </c>
      <c r="S82" s="69" t="str">
        <f t="shared" si="21"/>
        <v>N/A</v>
      </c>
      <c r="T82" s="60"/>
    </row>
    <row r="83" spans="1:20" ht="16.5" customHeight="1" x14ac:dyDescent="0.35">
      <c r="A83" s="71" t="str">
        <f>IF(JAN_26!A83="","",JAN_26!A83)</f>
        <v>Condom (male)</v>
      </c>
      <c r="B83" s="71" t="str">
        <f>IF(JAN_26!B83="","",JAN_26!B83)</f>
        <v/>
      </c>
      <c r="C83" s="53" t="str">
        <f>IF(JAN_26!C83="","",JAN_26!C83)</f>
        <v/>
      </c>
      <c r="D83" s="53">
        <f>IF(APR_26!A83="","",APR_26!F83)</f>
        <v>0</v>
      </c>
      <c r="E83" s="61"/>
      <c r="F83" s="53">
        <f t="shared" si="11"/>
        <v>0</v>
      </c>
      <c r="G83" s="61"/>
      <c r="H83" s="61"/>
      <c r="I83" s="53">
        <f t="shared" si="12"/>
        <v>0</v>
      </c>
      <c r="J83" s="53" t="str">
        <f t="shared" si="13"/>
        <v/>
      </c>
      <c r="K83" s="53">
        <f t="shared" si="14"/>
        <v>0</v>
      </c>
      <c r="L83" s="53">
        <f t="shared" si="15"/>
        <v>0</v>
      </c>
      <c r="M83" s="64">
        <f>IF(A83="",0,(IF(ISNUMBER(MAR_26!G83),MAR_26!G83,0)+IF(ISNUMBER(APR_26!G83),APR_26!G83,0)+IF(ISNUMBER(MAY_26!G83),MAY_26!G83,0))/3)</f>
        <v>0</v>
      </c>
      <c r="N83" s="64">
        <f t="shared" si="16"/>
        <v>0</v>
      </c>
      <c r="O83" s="64">
        <f t="shared" si="17"/>
        <v>0</v>
      </c>
      <c r="P83" s="64">
        <f t="shared" si="18"/>
        <v>0</v>
      </c>
      <c r="Q83" s="65" t="str">
        <f t="shared" si="19"/>
        <v/>
      </c>
      <c r="R83" s="66" t="str">
        <f t="shared" si="20"/>
        <v>STOCKOUT</v>
      </c>
      <c r="S83" s="66" t="str">
        <f t="shared" si="21"/>
        <v>N/A</v>
      </c>
      <c r="T83" s="60"/>
    </row>
    <row r="84" spans="1:20" ht="16.5" customHeight="1" x14ac:dyDescent="0.35">
      <c r="A84" s="72" t="str">
        <f>IF(JAN_26!A84="","",JAN_26!A84)</f>
        <v>cord clamp</v>
      </c>
      <c r="B84" s="72" t="str">
        <f>IF(JAN_26!B84="","",JAN_26!B84)</f>
        <v>item</v>
      </c>
      <c r="C84" s="55">
        <f>IF(JAN_26!C84="","",JAN_26!C84)</f>
        <v>300</v>
      </c>
      <c r="D84" s="55">
        <f>IF(APR_26!A84="","",APR_26!F84)</f>
        <v>0</v>
      </c>
      <c r="E84" s="61"/>
      <c r="F84" s="55">
        <f t="shared" si="11"/>
        <v>0</v>
      </c>
      <c r="G84" s="61"/>
      <c r="H84" s="61"/>
      <c r="I84" s="55">
        <f t="shared" si="12"/>
        <v>0</v>
      </c>
      <c r="J84" s="55" t="str">
        <f t="shared" si="13"/>
        <v/>
      </c>
      <c r="K84" s="55">
        <f t="shared" si="14"/>
        <v>0</v>
      </c>
      <c r="L84" s="55">
        <f t="shared" si="15"/>
        <v>0</v>
      </c>
      <c r="M84" s="67">
        <f>IF(A84="",0,(IF(ISNUMBER(MAR_26!G84),MAR_26!G84,0)+IF(ISNUMBER(APR_26!G84),APR_26!G84,0)+IF(ISNUMBER(MAY_26!G84),MAY_26!G84,0))/3)</f>
        <v>0</v>
      </c>
      <c r="N84" s="67">
        <f t="shared" si="16"/>
        <v>0</v>
      </c>
      <c r="O84" s="67">
        <f t="shared" si="17"/>
        <v>0</v>
      </c>
      <c r="P84" s="67">
        <f t="shared" si="18"/>
        <v>0</v>
      </c>
      <c r="Q84" s="68" t="str">
        <f t="shared" si="19"/>
        <v/>
      </c>
      <c r="R84" s="69" t="str">
        <f t="shared" si="20"/>
        <v>STOCKOUT</v>
      </c>
      <c r="S84" s="69" t="str">
        <f t="shared" si="21"/>
        <v>N/A</v>
      </c>
      <c r="T84" s="60"/>
    </row>
    <row r="85" spans="1:20" ht="16.5" customHeight="1" x14ac:dyDescent="0.35">
      <c r="A85" s="71" t="str">
        <f>IF(JAN_26!A85="","",JAN_26!A85)</f>
        <v>cotrim sp</v>
      </c>
      <c r="B85" s="71" t="str">
        <f>IF(JAN_26!B85="","",JAN_26!B85)</f>
        <v>syrup</v>
      </c>
      <c r="C85" s="53">
        <f>IF(JAN_26!C85="","",JAN_26!C85)</f>
        <v>1000</v>
      </c>
      <c r="D85" s="53">
        <f>IF(APR_26!A85="","",APR_26!F85)</f>
        <v>100</v>
      </c>
      <c r="E85" s="61"/>
      <c r="F85" s="53">
        <f t="shared" si="11"/>
        <v>100</v>
      </c>
      <c r="G85" s="61"/>
      <c r="H85" s="61"/>
      <c r="I85" s="53">
        <f t="shared" si="12"/>
        <v>0</v>
      </c>
      <c r="J85" s="53" t="str">
        <f t="shared" si="13"/>
        <v/>
      </c>
      <c r="K85" s="53">
        <f t="shared" si="14"/>
        <v>0</v>
      </c>
      <c r="L85" s="53">
        <f t="shared" si="15"/>
        <v>100000</v>
      </c>
      <c r="M85" s="64">
        <f>IF(A85="",0,(IF(ISNUMBER(MAR_26!G85),MAR_26!G85,0)+IF(ISNUMBER(APR_26!G85),APR_26!G85,0)+IF(ISNUMBER(MAY_26!G85),MAY_26!G85,0))/3)</f>
        <v>0</v>
      </c>
      <c r="N85" s="64">
        <f t="shared" si="16"/>
        <v>0</v>
      </c>
      <c r="O85" s="64">
        <f t="shared" si="17"/>
        <v>0</v>
      </c>
      <c r="P85" s="64">
        <f t="shared" si="18"/>
        <v>0</v>
      </c>
      <c r="Q85" s="65" t="str">
        <f t="shared" si="19"/>
        <v/>
      </c>
      <c r="R85" s="66" t="str">
        <f t="shared" si="20"/>
        <v>OVERSTOCK</v>
      </c>
      <c r="S85" s="66" t="str">
        <f t="shared" si="21"/>
        <v>N/A</v>
      </c>
      <c r="T85" s="60"/>
    </row>
    <row r="86" spans="1:20" ht="16.5" customHeight="1" x14ac:dyDescent="0.35">
      <c r="A86" s="72" t="str">
        <f>IF(JAN_26!A86="","",JAN_26!A86)</f>
        <v>Cotton Absorbent  500g roll</v>
      </c>
      <c r="B86" s="72" t="str">
        <f>IF(JAN_26!B86="","",JAN_26!B86)</f>
        <v>roll</v>
      </c>
      <c r="C86" s="55" t="str">
        <f>IF(JAN_26!C86="","",JAN_26!C86)</f>
        <v/>
      </c>
      <c r="D86" s="55">
        <f>IF(APR_26!A86="","",APR_26!F86)</f>
        <v>0</v>
      </c>
      <c r="E86" s="61"/>
      <c r="F86" s="55">
        <f t="shared" si="11"/>
        <v>0</v>
      </c>
      <c r="G86" s="61"/>
      <c r="H86" s="61"/>
      <c r="I86" s="55">
        <f t="shared" si="12"/>
        <v>0</v>
      </c>
      <c r="J86" s="55" t="str">
        <f t="shared" si="13"/>
        <v/>
      </c>
      <c r="K86" s="55">
        <f t="shared" si="14"/>
        <v>0</v>
      </c>
      <c r="L86" s="55">
        <f t="shared" si="15"/>
        <v>0</v>
      </c>
      <c r="M86" s="67">
        <f>IF(A86="",0,(IF(ISNUMBER(MAR_26!G86),MAR_26!G86,0)+IF(ISNUMBER(APR_26!G86),APR_26!G86,0)+IF(ISNUMBER(MAY_26!G86),MAY_26!G86,0))/3)</f>
        <v>0</v>
      </c>
      <c r="N86" s="67">
        <f t="shared" si="16"/>
        <v>0</v>
      </c>
      <c r="O86" s="67">
        <f t="shared" si="17"/>
        <v>0</v>
      </c>
      <c r="P86" s="67">
        <f t="shared" si="18"/>
        <v>0</v>
      </c>
      <c r="Q86" s="68" t="str">
        <f t="shared" si="19"/>
        <v/>
      </c>
      <c r="R86" s="69" t="str">
        <f t="shared" si="20"/>
        <v>STOCKOUT</v>
      </c>
      <c r="S86" s="69" t="str">
        <f t="shared" si="21"/>
        <v>N/A</v>
      </c>
      <c r="T86" s="60"/>
    </row>
    <row r="87" spans="1:20" ht="16.5" customHeight="1" x14ac:dyDescent="0.35">
      <c r="A87" s="71" t="str">
        <f>IF(JAN_26!A87="","",JAN_26!A87)</f>
        <v>Crepe bandage 10cm x 4m</v>
      </c>
      <c r="B87" s="71" t="str">
        <f>IF(JAN_26!B87="","",JAN_26!B87)</f>
        <v>roll</v>
      </c>
      <c r="C87" s="53">
        <f>IF(JAN_26!C87="","",JAN_26!C87)</f>
        <v>500</v>
      </c>
      <c r="D87" s="53">
        <f>IF(APR_26!A87="","",APR_26!F87)</f>
        <v>88</v>
      </c>
      <c r="E87" s="61"/>
      <c r="F87" s="53">
        <f t="shared" si="11"/>
        <v>88</v>
      </c>
      <c r="G87" s="61"/>
      <c r="H87" s="61"/>
      <c r="I87" s="53">
        <f t="shared" si="12"/>
        <v>0</v>
      </c>
      <c r="J87" s="53" t="str">
        <f t="shared" si="13"/>
        <v/>
      </c>
      <c r="K87" s="53">
        <f t="shared" si="14"/>
        <v>0</v>
      </c>
      <c r="L87" s="53">
        <f t="shared" si="15"/>
        <v>44000</v>
      </c>
      <c r="M87" s="64">
        <f>IF(A87="",0,(IF(ISNUMBER(MAR_26!G87),MAR_26!G87,0)+IF(ISNUMBER(APR_26!G87),APR_26!G87,0)+IF(ISNUMBER(MAY_26!G87),MAY_26!G87,0))/3)</f>
        <v>0</v>
      </c>
      <c r="N87" s="64">
        <f t="shared" si="16"/>
        <v>0</v>
      </c>
      <c r="O87" s="64">
        <f t="shared" si="17"/>
        <v>0</v>
      </c>
      <c r="P87" s="64">
        <f t="shared" si="18"/>
        <v>0</v>
      </c>
      <c r="Q87" s="65" t="str">
        <f t="shared" si="19"/>
        <v/>
      </c>
      <c r="R87" s="66" t="str">
        <f t="shared" si="20"/>
        <v>OVERSTOCK</v>
      </c>
      <c r="S87" s="66" t="str">
        <f t="shared" si="21"/>
        <v>N/A</v>
      </c>
      <c r="T87" s="60"/>
    </row>
    <row r="88" spans="1:20" ht="16.5" customHeight="1" x14ac:dyDescent="0.35">
      <c r="A88" s="72" t="str">
        <f>IF(JAN_26!A88="","",JAN_26!A88)</f>
        <v>Cromsol</v>
      </c>
      <c r="B88" s="72" t="str">
        <f>IF(JAN_26!B88="","",JAN_26!B88)</f>
        <v>item</v>
      </c>
      <c r="C88" s="55">
        <f>IF(JAN_26!C88="","",JAN_26!C88)</f>
        <v>1500</v>
      </c>
      <c r="D88" s="55">
        <f>IF(APR_26!A88="","",APR_26!F88)</f>
        <v>0</v>
      </c>
      <c r="E88" s="61"/>
      <c r="F88" s="55">
        <f t="shared" si="11"/>
        <v>0</v>
      </c>
      <c r="G88" s="61"/>
      <c r="H88" s="61"/>
      <c r="I88" s="55">
        <f t="shared" si="12"/>
        <v>0</v>
      </c>
      <c r="J88" s="55" t="str">
        <f t="shared" si="13"/>
        <v/>
      </c>
      <c r="K88" s="55">
        <f t="shared" si="14"/>
        <v>0</v>
      </c>
      <c r="L88" s="55">
        <f t="shared" si="15"/>
        <v>0</v>
      </c>
      <c r="M88" s="67">
        <f>IF(A88="",0,(IF(ISNUMBER(MAR_26!G88),MAR_26!G88,0)+IF(ISNUMBER(APR_26!G88),APR_26!G88,0)+IF(ISNUMBER(MAY_26!G88),MAY_26!G88,0))/3)</f>
        <v>0</v>
      </c>
      <c r="N88" s="67">
        <f t="shared" si="16"/>
        <v>0</v>
      </c>
      <c r="O88" s="67">
        <f t="shared" si="17"/>
        <v>0</v>
      </c>
      <c r="P88" s="67">
        <f t="shared" si="18"/>
        <v>0</v>
      </c>
      <c r="Q88" s="68" t="str">
        <f t="shared" si="19"/>
        <v/>
      </c>
      <c r="R88" s="69" t="str">
        <f t="shared" si="20"/>
        <v>STOCKOUT</v>
      </c>
      <c r="S88" s="69" t="str">
        <f t="shared" si="21"/>
        <v>N/A</v>
      </c>
      <c r="T88" s="60"/>
    </row>
    <row r="89" spans="1:20" ht="16.5" customHeight="1" x14ac:dyDescent="0.35">
      <c r="A89" s="71" t="str">
        <f>IF(JAN_26!A89="","",JAN_26!A89)</f>
        <v>Cytotex</v>
      </c>
      <c r="B89" s="71" t="str">
        <f>IF(JAN_26!B89="","",JAN_26!B89)</f>
        <v>tablet</v>
      </c>
      <c r="C89" s="53">
        <f>IF(JAN_26!C89="","",JAN_26!C89)</f>
        <v>700</v>
      </c>
      <c r="D89" s="53">
        <f>IF(APR_26!A89="","",APR_26!F89)</f>
        <v>0</v>
      </c>
      <c r="E89" s="61"/>
      <c r="F89" s="53">
        <f t="shared" si="11"/>
        <v>0</v>
      </c>
      <c r="G89" s="61"/>
      <c r="H89" s="61"/>
      <c r="I89" s="53">
        <f t="shared" si="12"/>
        <v>0</v>
      </c>
      <c r="J89" s="53" t="str">
        <f t="shared" si="13"/>
        <v/>
      </c>
      <c r="K89" s="53">
        <f t="shared" si="14"/>
        <v>0</v>
      </c>
      <c r="L89" s="53">
        <f t="shared" si="15"/>
        <v>0</v>
      </c>
      <c r="M89" s="64">
        <f>IF(A89="",0,(IF(ISNUMBER(MAR_26!G89),MAR_26!G89,0)+IF(ISNUMBER(APR_26!G89),APR_26!G89,0)+IF(ISNUMBER(MAY_26!G89),MAY_26!G89,0))/3)</f>
        <v>0</v>
      </c>
      <c r="N89" s="64">
        <f t="shared" si="16"/>
        <v>0</v>
      </c>
      <c r="O89" s="64">
        <f t="shared" si="17"/>
        <v>0</v>
      </c>
      <c r="P89" s="64">
        <f t="shared" si="18"/>
        <v>0</v>
      </c>
      <c r="Q89" s="65" t="str">
        <f t="shared" si="19"/>
        <v/>
      </c>
      <c r="R89" s="66" t="str">
        <f t="shared" si="20"/>
        <v>STOCKOUT</v>
      </c>
      <c r="S89" s="66" t="str">
        <f t="shared" si="21"/>
        <v>N/A</v>
      </c>
      <c r="T89" s="60"/>
    </row>
    <row r="90" spans="1:20" ht="16.5" customHeight="1" x14ac:dyDescent="0.35">
      <c r="A90" s="72" t="str">
        <f>IF(JAN_26!A90="","",JAN_26!A90)</f>
        <v>Delivery Kit</v>
      </c>
      <c r="B90" s="72" t="str">
        <f>IF(JAN_26!B90="","",JAN_26!B90)</f>
        <v>item</v>
      </c>
      <c r="C90" s="55">
        <f>IF(JAN_26!C90="","",JAN_26!C90)</f>
        <v>6000</v>
      </c>
      <c r="D90" s="55">
        <f>IF(APR_26!A90="","",APR_26!F90)</f>
        <v>0</v>
      </c>
      <c r="E90" s="61"/>
      <c r="F90" s="55">
        <f t="shared" si="11"/>
        <v>0</v>
      </c>
      <c r="G90" s="61"/>
      <c r="H90" s="61"/>
      <c r="I90" s="55">
        <f t="shared" si="12"/>
        <v>0</v>
      </c>
      <c r="J90" s="55" t="str">
        <f t="shared" si="13"/>
        <v/>
      </c>
      <c r="K90" s="55">
        <f t="shared" si="14"/>
        <v>0</v>
      </c>
      <c r="L90" s="55">
        <f t="shared" si="15"/>
        <v>0</v>
      </c>
      <c r="M90" s="67">
        <f>IF(A90="",0,(IF(ISNUMBER(MAR_26!G90),MAR_26!G90,0)+IF(ISNUMBER(APR_26!G90),APR_26!G90,0)+IF(ISNUMBER(MAY_26!G90),MAY_26!G90,0))/3)</f>
        <v>0</v>
      </c>
      <c r="N90" s="67">
        <f t="shared" si="16"/>
        <v>0</v>
      </c>
      <c r="O90" s="67">
        <f t="shared" si="17"/>
        <v>0</v>
      </c>
      <c r="P90" s="67">
        <f t="shared" si="18"/>
        <v>0</v>
      </c>
      <c r="Q90" s="68" t="str">
        <f t="shared" si="19"/>
        <v/>
      </c>
      <c r="R90" s="69" t="str">
        <f t="shared" si="20"/>
        <v>STOCKOUT</v>
      </c>
      <c r="S90" s="69" t="str">
        <f t="shared" si="21"/>
        <v>N/A</v>
      </c>
      <c r="T90" s="60"/>
    </row>
    <row r="91" spans="1:20" ht="16.5" customHeight="1" x14ac:dyDescent="0.35">
      <c r="A91" s="71" t="str">
        <f>IF(JAN_26!A91="","",JAN_26!A91)</f>
        <v>depo</v>
      </c>
      <c r="B91" s="71" t="str">
        <f>IF(JAN_26!B91="","",JAN_26!B91)</f>
        <v>amp</v>
      </c>
      <c r="C91" s="53">
        <f>IF(JAN_26!C91="","",JAN_26!C91)</f>
        <v>1500</v>
      </c>
      <c r="D91" s="53">
        <f>IF(APR_26!A91="","",APR_26!F91)</f>
        <v>0</v>
      </c>
      <c r="E91" s="61"/>
      <c r="F91" s="53">
        <f t="shared" si="11"/>
        <v>0</v>
      </c>
      <c r="G91" s="61"/>
      <c r="H91" s="61"/>
      <c r="I91" s="53">
        <f t="shared" si="12"/>
        <v>0</v>
      </c>
      <c r="J91" s="53" t="str">
        <f t="shared" si="13"/>
        <v/>
      </c>
      <c r="K91" s="53">
        <f t="shared" si="14"/>
        <v>0</v>
      </c>
      <c r="L91" s="53">
        <f t="shared" si="15"/>
        <v>0</v>
      </c>
      <c r="M91" s="64">
        <f>IF(A91="",0,(IF(ISNUMBER(MAR_26!G91),MAR_26!G91,0)+IF(ISNUMBER(APR_26!G91),APR_26!G91,0)+IF(ISNUMBER(MAY_26!G91),MAY_26!G91,0))/3)</f>
        <v>0</v>
      </c>
      <c r="N91" s="64">
        <f t="shared" si="16"/>
        <v>0</v>
      </c>
      <c r="O91" s="64">
        <f t="shared" si="17"/>
        <v>0</v>
      </c>
      <c r="P91" s="64">
        <f t="shared" si="18"/>
        <v>0</v>
      </c>
      <c r="Q91" s="65" t="str">
        <f t="shared" si="19"/>
        <v/>
      </c>
      <c r="R91" s="66" t="str">
        <f t="shared" si="20"/>
        <v>STOCKOUT</v>
      </c>
      <c r="S91" s="66" t="str">
        <f t="shared" si="21"/>
        <v>N/A</v>
      </c>
      <c r="T91" s="60"/>
    </row>
    <row r="92" spans="1:20" ht="16.5" customHeight="1" x14ac:dyDescent="0.35">
      <c r="A92" s="72" t="str">
        <f>IF(JAN_26!A92="","",JAN_26!A92)</f>
        <v>Dermobacter Solution 300 ml</v>
      </c>
      <c r="B92" s="72" t="str">
        <f>IF(JAN_26!B92="","",JAN_26!B92)</f>
        <v/>
      </c>
      <c r="C92" s="55" t="str">
        <f>IF(JAN_26!C92="","",JAN_26!C92)</f>
        <v/>
      </c>
      <c r="D92" s="55">
        <f>IF(APR_26!A92="","",APR_26!F92)</f>
        <v>0</v>
      </c>
      <c r="E92" s="61"/>
      <c r="F92" s="55">
        <f t="shared" si="11"/>
        <v>0</v>
      </c>
      <c r="G92" s="61"/>
      <c r="H92" s="61"/>
      <c r="I92" s="55">
        <f t="shared" si="12"/>
        <v>0</v>
      </c>
      <c r="J92" s="55" t="str">
        <f t="shared" si="13"/>
        <v/>
      </c>
      <c r="K92" s="55">
        <f t="shared" si="14"/>
        <v>0</v>
      </c>
      <c r="L92" s="55">
        <f t="shared" si="15"/>
        <v>0</v>
      </c>
      <c r="M92" s="67">
        <f>IF(A92="",0,(IF(ISNUMBER(MAR_26!G92),MAR_26!G92,0)+IF(ISNUMBER(APR_26!G92),APR_26!G92,0)+IF(ISNUMBER(MAY_26!G92),MAY_26!G92,0))/3)</f>
        <v>0</v>
      </c>
      <c r="N92" s="67">
        <f t="shared" si="16"/>
        <v>0</v>
      </c>
      <c r="O92" s="67">
        <f t="shared" si="17"/>
        <v>0</v>
      </c>
      <c r="P92" s="67">
        <f t="shared" si="18"/>
        <v>0</v>
      </c>
      <c r="Q92" s="68" t="str">
        <f t="shared" si="19"/>
        <v/>
      </c>
      <c r="R92" s="69" t="str">
        <f t="shared" si="20"/>
        <v>STOCKOUT</v>
      </c>
      <c r="S92" s="69" t="str">
        <f t="shared" si="21"/>
        <v>N/A</v>
      </c>
      <c r="T92" s="60"/>
    </row>
    <row r="93" spans="1:20" ht="16.5" customHeight="1" x14ac:dyDescent="0.35">
      <c r="A93" s="71" t="str">
        <f>IF(JAN_26!A93="","",JAN_26!A93)</f>
        <v>Dexamethazone injection</v>
      </c>
      <c r="B93" s="71" t="str">
        <f>IF(JAN_26!B93="","",JAN_26!B93)</f>
        <v>amp</v>
      </c>
      <c r="C93" s="53">
        <f>IF(JAN_26!C93="","",JAN_26!C93)</f>
        <v>200</v>
      </c>
      <c r="D93" s="53">
        <f>IF(APR_26!A93="","",APR_26!F93)</f>
        <v>5</v>
      </c>
      <c r="E93" s="61"/>
      <c r="F93" s="53">
        <f t="shared" si="11"/>
        <v>5</v>
      </c>
      <c r="G93" s="61"/>
      <c r="H93" s="61"/>
      <c r="I93" s="53">
        <f t="shared" si="12"/>
        <v>0</v>
      </c>
      <c r="J93" s="53" t="str">
        <f t="shared" si="13"/>
        <v/>
      </c>
      <c r="K93" s="53">
        <f t="shared" si="14"/>
        <v>0</v>
      </c>
      <c r="L93" s="53">
        <f t="shared" si="15"/>
        <v>1000</v>
      </c>
      <c r="M93" s="64">
        <f>IF(A93="",0,(IF(ISNUMBER(MAR_26!G93),MAR_26!G93,0)+IF(ISNUMBER(APR_26!G93),APR_26!G93,0)+IF(ISNUMBER(MAY_26!G93),MAY_26!G93,0))/3)</f>
        <v>0</v>
      </c>
      <c r="N93" s="64">
        <f t="shared" si="16"/>
        <v>0</v>
      </c>
      <c r="O93" s="64">
        <f t="shared" si="17"/>
        <v>0</v>
      </c>
      <c r="P93" s="64">
        <f t="shared" si="18"/>
        <v>0</v>
      </c>
      <c r="Q93" s="65" t="str">
        <f t="shared" si="19"/>
        <v/>
      </c>
      <c r="R93" s="66" t="str">
        <f t="shared" si="20"/>
        <v>OVERSTOCK</v>
      </c>
      <c r="S93" s="66" t="str">
        <f t="shared" si="21"/>
        <v>N/A</v>
      </c>
      <c r="T93" s="60"/>
    </row>
    <row r="94" spans="1:20" ht="16.5" customHeight="1" x14ac:dyDescent="0.35">
      <c r="A94" s="72" t="str">
        <f>IF(JAN_26!A94="","",JAN_26!A94)</f>
        <v>Dexamethazone tablet</v>
      </c>
      <c r="B94" s="72" t="str">
        <f>IF(JAN_26!B94="","",JAN_26!B94)</f>
        <v>tablet</v>
      </c>
      <c r="C94" s="55">
        <f>IF(JAN_26!C94="","",JAN_26!C94)</f>
        <v>10</v>
      </c>
      <c r="D94" s="55">
        <f>IF(APR_26!A94="","",APR_26!F94)</f>
        <v>0</v>
      </c>
      <c r="E94" s="61"/>
      <c r="F94" s="55">
        <f t="shared" si="11"/>
        <v>0</v>
      </c>
      <c r="G94" s="61"/>
      <c r="H94" s="61"/>
      <c r="I94" s="55">
        <f t="shared" si="12"/>
        <v>0</v>
      </c>
      <c r="J94" s="55" t="str">
        <f t="shared" si="13"/>
        <v/>
      </c>
      <c r="K94" s="55">
        <f t="shared" si="14"/>
        <v>0</v>
      </c>
      <c r="L94" s="55">
        <f t="shared" si="15"/>
        <v>0</v>
      </c>
      <c r="M94" s="67">
        <f>IF(A94="",0,(IF(ISNUMBER(MAR_26!G94),MAR_26!G94,0)+IF(ISNUMBER(APR_26!G94),APR_26!G94,0)+IF(ISNUMBER(MAY_26!G94),MAY_26!G94,0))/3)</f>
        <v>0</v>
      </c>
      <c r="N94" s="67">
        <f t="shared" si="16"/>
        <v>0</v>
      </c>
      <c r="O94" s="67">
        <f t="shared" si="17"/>
        <v>0</v>
      </c>
      <c r="P94" s="67">
        <f t="shared" si="18"/>
        <v>0</v>
      </c>
      <c r="Q94" s="68" t="str">
        <f t="shared" si="19"/>
        <v/>
      </c>
      <c r="R94" s="69" t="str">
        <f t="shared" si="20"/>
        <v>STOCKOUT</v>
      </c>
      <c r="S94" s="69" t="str">
        <f t="shared" si="21"/>
        <v>N/A</v>
      </c>
      <c r="T94" s="60"/>
    </row>
    <row r="95" spans="1:20" ht="16.5" customHeight="1" x14ac:dyDescent="0.35">
      <c r="A95" s="71" t="str">
        <f>IF(JAN_26!A95="","",JAN_26!A95)</f>
        <v>Dextrose  5% 250ml</v>
      </c>
      <c r="B95" s="71" t="str">
        <f>IF(JAN_26!B95="","",JAN_26!B95)</f>
        <v/>
      </c>
      <c r="C95" s="53">
        <f>IF(JAN_26!C95="","",JAN_26!C95)</f>
        <v>1000</v>
      </c>
      <c r="D95" s="53">
        <f>IF(APR_26!A95="","",APR_26!F95)</f>
        <v>114</v>
      </c>
      <c r="E95" s="61"/>
      <c r="F95" s="53">
        <f t="shared" si="11"/>
        <v>114</v>
      </c>
      <c r="G95" s="61"/>
      <c r="H95" s="61"/>
      <c r="I95" s="53">
        <f t="shared" si="12"/>
        <v>0</v>
      </c>
      <c r="J95" s="53" t="str">
        <f t="shared" si="13"/>
        <v/>
      </c>
      <c r="K95" s="53">
        <f t="shared" si="14"/>
        <v>0</v>
      </c>
      <c r="L95" s="53">
        <f t="shared" si="15"/>
        <v>114000</v>
      </c>
      <c r="M95" s="64">
        <f>IF(A95="",0,(IF(ISNUMBER(MAR_26!G95),MAR_26!G95,0)+IF(ISNUMBER(APR_26!G95),APR_26!G95,0)+IF(ISNUMBER(MAY_26!G95),MAY_26!G95,0))/3)</f>
        <v>0</v>
      </c>
      <c r="N95" s="64">
        <f t="shared" si="16"/>
        <v>0</v>
      </c>
      <c r="O95" s="64">
        <f t="shared" si="17"/>
        <v>0</v>
      </c>
      <c r="P95" s="64">
        <f t="shared" si="18"/>
        <v>0</v>
      </c>
      <c r="Q95" s="65" t="str">
        <f t="shared" si="19"/>
        <v/>
      </c>
      <c r="R95" s="66" t="str">
        <f t="shared" si="20"/>
        <v>OVERSTOCK</v>
      </c>
      <c r="S95" s="66" t="str">
        <f t="shared" si="21"/>
        <v>N/A</v>
      </c>
      <c r="T95" s="60"/>
    </row>
    <row r="96" spans="1:20" ht="16.5" customHeight="1" x14ac:dyDescent="0.35">
      <c r="A96" s="72" t="str">
        <f>IF(JAN_26!A96="","",JAN_26!A96)</f>
        <v>diazepam inj</v>
      </c>
      <c r="B96" s="72" t="str">
        <f>IF(JAN_26!B96="","",JAN_26!B96)</f>
        <v>amp</v>
      </c>
      <c r="C96" s="55">
        <f>IF(JAN_26!C96="","",JAN_26!C96)</f>
        <v>500</v>
      </c>
      <c r="D96" s="55">
        <f>IF(APR_26!A96="","",APR_26!F96)</f>
        <v>98</v>
      </c>
      <c r="E96" s="61"/>
      <c r="F96" s="55">
        <f t="shared" si="11"/>
        <v>98</v>
      </c>
      <c r="G96" s="61"/>
      <c r="H96" s="61"/>
      <c r="I96" s="55">
        <f t="shared" si="12"/>
        <v>0</v>
      </c>
      <c r="J96" s="55" t="str">
        <f t="shared" si="13"/>
        <v/>
      </c>
      <c r="K96" s="55">
        <f t="shared" si="14"/>
        <v>0</v>
      </c>
      <c r="L96" s="55">
        <f t="shared" si="15"/>
        <v>49000</v>
      </c>
      <c r="M96" s="67">
        <f>IF(A96="",0,(IF(ISNUMBER(MAR_26!G96),MAR_26!G96,0)+IF(ISNUMBER(APR_26!G96),APR_26!G96,0)+IF(ISNUMBER(MAY_26!G96),MAY_26!G96,0))/3)</f>
        <v>0</v>
      </c>
      <c r="N96" s="67">
        <f t="shared" si="16"/>
        <v>0</v>
      </c>
      <c r="O96" s="67">
        <f t="shared" si="17"/>
        <v>0</v>
      </c>
      <c r="P96" s="67">
        <f t="shared" si="18"/>
        <v>0</v>
      </c>
      <c r="Q96" s="68" t="str">
        <f t="shared" si="19"/>
        <v/>
      </c>
      <c r="R96" s="69" t="str">
        <f t="shared" si="20"/>
        <v>OVERSTOCK</v>
      </c>
      <c r="S96" s="69" t="str">
        <f t="shared" si="21"/>
        <v>N/A</v>
      </c>
      <c r="T96" s="60"/>
    </row>
    <row r="97" spans="1:20" ht="16.5" customHeight="1" x14ac:dyDescent="0.35">
      <c r="A97" s="71" t="str">
        <f>IF(JAN_26!A97="","",JAN_26!A97)</f>
        <v>Diclofena tablets</v>
      </c>
      <c r="B97" s="71" t="str">
        <f>IF(JAN_26!B97="","",JAN_26!B97)</f>
        <v>tablet</v>
      </c>
      <c r="C97" s="53">
        <f>IF(JAN_26!C97="","",JAN_26!C97)</f>
        <v>15</v>
      </c>
      <c r="D97" s="53">
        <f>IF(APR_26!A97="","",APR_26!F97)</f>
        <v>630</v>
      </c>
      <c r="E97" s="61"/>
      <c r="F97" s="53">
        <f t="shared" si="11"/>
        <v>630</v>
      </c>
      <c r="G97" s="61"/>
      <c r="H97" s="61"/>
      <c r="I97" s="53">
        <f t="shared" si="12"/>
        <v>0</v>
      </c>
      <c r="J97" s="53" t="str">
        <f t="shared" si="13"/>
        <v/>
      </c>
      <c r="K97" s="53">
        <f t="shared" si="14"/>
        <v>0</v>
      </c>
      <c r="L97" s="53">
        <f t="shared" si="15"/>
        <v>9450</v>
      </c>
      <c r="M97" s="64">
        <f>IF(A97="",0,(IF(ISNUMBER(MAR_26!G97),MAR_26!G97,0)+IF(ISNUMBER(APR_26!G97),APR_26!G97,0)+IF(ISNUMBER(MAY_26!G97),MAY_26!G97,0))/3)</f>
        <v>0</v>
      </c>
      <c r="N97" s="64">
        <f t="shared" si="16"/>
        <v>0</v>
      </c>
      <c r="O97" s="64">
        <f t="shared" si="17"/>
        <v>0</v>
      </c>
      <c r="P97" s="64">
        <f t="shared" si="18"/>
        <v>0</v>
      </c>
      <c r="Q97" s="65" t="str">
        <f t="shared" si="19"/>
        <v/>
      </c>
      <c r="R97" s="66" t="str">
        <f t="shared" si="20"/>
        <v>OVERSTOCK</v>
      </c>
      <c r="S97" s="66" t="str">
        <f t="shared" si="21"/>
        <v>N/A</v>
      </c>
      <c r="T97" s="60"/>
    </row>
    <row r="98" spans="1:20" ht="16.5" customHeight="1" x14ac:dyDescent="0.35">
      <c r="A98" s="72" t="str">
        <f>IF(JAN_26!A98="","",JAN_26!A98)</f>
        <v>Diclofenac gel</v>
      </c>
      <c r="B98" s="72" t="str">
        <f>IF(JAN_26!B98="","",JAN_26!B98)</f>
        <v>pomade</v>
      </c>
      <c r="C98" s="55">
        <f>IF(JAN_26!C98="","",JAN_26!C98)</f>
        <v>1000</v>
      </c>
      <c r="D98" s="55">
        <f>IF(APR_26!A98="","",APR_26!F98)</f>
        <v>0</v>
      </c>
      <c r="E98" s="61"/>
      <c r="F98" s="55">
        <f t="shared" si="11"/>
        <v>0</v>
      </c>
      <c r="G98" s="61"/>
      <c r="H98" s="61"/>
      <c r="I98" s="55">
        <f t="shared" si="12"/>
        <v>0</v>
      </c>
      <c r="J98" s="55" t="str">
        <f t="shared" si="13"/>
        <v/>
      </c>
      <c r="K98" s="55">
        <f t="shared" si="14"/>
        <v>0</v>
      </c>
      <c r="L98" s="55">
        <f t="shared" si="15"/>
        <v>0</v>
      </c>
      <c r="M98" s="67">
        <f>IF(A98="",0,(IF(ISNUMBER(MAR_26!G98),MAR_26!G98,0)+IF(ISNUMBER(APR_26!G98),APR_26!G98,0)+IF(ISNUMBER(MAY_26!G98),MAY_26!G98,0))/3)</f>
        <v>0</v>
      </c>
      <c r="N98" s="67">
        <f t="shared" si="16"/>
        <v>0</v>
      </c>
      <c r="O98" s="67">
        <f t="shared" si="17"/>
        <v>0</v>
      </c>
      <c r="P98" s="67">
        <f t="shared" si="18"/>
        <v>0</v>
      </c>
      <c r="Q98" s="68" t="str">
        <f t="shared" si="19"/>
        <v/>
      </c>
      <c r="R98" s="69" t="str">
        <f t="shared" si="20"/>
        <v>STOCKOUT</v>
      </c>
      <c r="S98" s="69" t="str">
        <f t="shared" si="21"/>
        <v>N/A</v>
      </c>
      <c r="T98" s="60"/>
    </row>
    <row r="99" spans="1:20" ht="16.5" customHeight="1" x14ac:dyDescent="0.35">
      <c r="A99" s="71" t="str">
        <f>IF(JAN_26!A99="","",JAN_26!A99)</f>
        <v>Diclofenac injection</v>
      </c>
      <c r="B99" s="71" t="str">
        <f>IF(JAN_26!B99="","",JAN_26!B99)</f>
        <v>amps</v>
      </c>
      <c r="C99" s="53">
        <f>IF(JAN_26!C99="","",JAN_26!C99)</f>
        <v>200</v>
      </c>
      <c r="D99" s="53">
        <f>IF(APR_26!A99="","",APR_26!F99)</f>
        <v>501</v>
      </c>
      <c r="E99" s="61"/>
      <c r="F99" s="53">
        <f t="shared" si="11"/>
        <v>501</v>
      </c>
      <c r="G99" s="61"/>
      <c r="H99" s="61"/>
      <c r="I99" s="53">
        <f t="shared" si="12"/>
        <v>0</v>
      </c>
      <c r="J99" s="53" t="str">
        <f t="shared" si="13"/>
        <v/>
      </c>
      <c r="K99" s="53">
        <f t="shared" si="14"/>
        <v>0</v>
      </c>
      <c r="L99" s="53">
        <f t="shared" si="15"/>
        <v>100200</v>
      </c>
      <c r="M99" s="64">
        <f>IF(A99="",0,(IF(ISNUMBER(MAR_26!G99),MAR_26!G99,0)+IF(ISNUMBER(APR_26!G99),APR_26!G99,0)+IF(ISNUMBER(MAY_26!G99),MAY_26!G99,0))/3)</f>
        <v>0</v>
      </c>
      <c r="N99" s="64">
        <f t="shared" si="16"/>
        <v>0</v>
      </c>
      <c r="O99" s="64">
        <f t="shared" si="17"/>
        <v>0</v>
      </c>
      <c r="P99" s="64">
        <f t="shared" si="18"/>
        <v>0</v>
      </c>
      <c r="Q99" s="65" t="str">
        <f t="shared" si="19"/>
        <v/>
      </c>
      <c r="R99" s="66" t="str">
        <f t="shared" si="20"/>
        <v>OVERSTOCK</v>
      </c>
      <c r="S99" s="66" t="str">
        <f t="shared" si="21"/>
        <v>N/A</v>
      </c>
      <c r="T99" s="60"/>
    </row>
    <row r="100" spans="1:20" ht="16.5" customHeight="1" x14ac:dyDescent="0.35">
      <c r="A100" s="72" t="str">
        <f>IF(JAN_26!A100="","",JAN_26!A100)</f>
        <v>diprostene</v>
      </c>
      <c r="B100" s="72" t="str">
        <f>IF(JAN_26!B100="","",JAN_26!B100)</f>
        <v>amp</v>
      </c>
      <c r="C100" s="55">
        <f>IF(JAN_26!C100="","",JAN_26!C100)</f>
        <v>4500</v>
      </c>
      <c r="D100" s="55">
        <f>IF(APR_26!A100="","",APR_26!F100)</f>
        <v>0</v>
      </c>
      <c r="E100" s="61"/>
      <c r="F100" s="55">
        <f t="shared" si="11"/>
        <v>0</v>
      </c>
      <c r="G100" s="61"/>
      <c r="H100" s="61"/>
      <c r="I100" s="55">
        <f t="shared" si="12"/>
        <v>0</v>
      </c>
      <c r="J100" s="55" t="str">
        <f t="shared" si="13"/>
        <v/>
      </c>
      <c r="K100" s="55">
        <f t="shared" si="14"/>
        <v>0</v>
      </c>
      <c r="L100" s="55">
        <f t="shared" si="15"/>
        <v>0</v>
      </c>
      <c r="M100" s="67">
        <f>IF(A100="",0,(IF(ISNUMBER(MAR_26!G100),MAR_26!G100,0)+IF(ISNUMBER(APR_26!G100),APR_26!G100,0)+IF(ISNUMBER(MAY_26!G100),MAY_26!G100,0))/3)</f>
        <v>0</v>
      </c>
      <c r="N100" s="67">
        <f t="shared" si="16"/>
        <v>0</v>
      </c>
      <c r="O100" s="67">
        <f t="shared" si="17"/>
        <v>0</v>
      </c>
      <c r="P100" s="67">
        <f t="shared" si="18"/>
        <v>0</v>
      </c>
      <c r="Q100" s="68" t="str">
        <f t="shared" si="19"/>
        <v/>
      </c>
      <c r="R100" s="69" t="str">
        <f t="shared" si="20"/>
        <v>STOCKOUT</v>
      </c>
      <c r="S100" s="69" t="str">
        <f t="shared" si="21"/>
        <v>N/A</v>
      </c>
      <c r="T100" s="60"/>
    </row>
    <row r="101" spans="1:20" ht="16.5" customHeight="1" x14ac:dyDescent="0.35">
      <c r="A101" s="71" t="str">
        <f>IF(JAN_26!A101="","",JAN_26!A101)</f>
        <v>disposable gloves</v>
      </c>
      <c r="B101" s="71" t="str">
        <f>IF(JAN_26!B101="","",JAN_26!B101)</f>
        <v>box</v>
      </c>
      <c r="C101" s="53">
        <f>IF(JAN_26!C101="","",JAN_26!C101)</f>
        <v>100</v>
      </c>
      <c r="D101" s="53">
        <f>IF(APR_26!A101="","",APR_26!F101)</f>
        <v>300</v>
      </c>
      <c r="E101" s="61"/>
      <c r="F101" s="53">
        <f t="shared" si="11"/>
        <v>300</v>
      </c>
      <c r="G101" s="61"/>
      <c r="H101" s="61"/>
      <c r="I101" s="53">
        <f t="shared" si="12"/>
        <v>0</v>
      </c>
      <c r="J101" s="53" t="str">
        <f t="shared" si="13"/>
        <v/>
      </c>
      <c r="K101" s="53">
        <f t="shared" si="14"/>
        <v>0</v>
      </c>
      <c r="L101" s="53">
        <f t="shared" si="15"/>
        <v>30000</v>
      </c>
      <c r="M101" s="64">
        <f>IF(A101="",0,(IF(ISNUMBER(MAR_26!G101),MAR_26!G101,0)+IF(ISNUMBER(APR_26!G101),APR_26!G101,0)+IF(ISNUMBER(MAY_26!G101),MAY_26!G101,0))/3)</f>
        <v>0</v>
      </c>
      <c r="N101" s="64">
        <f t="shared" si="16"/>
        <v>0</v>
      </c>
      <c r="O101" s="64">
        <f t="shared" si="17"/>
        <v>0</v>
      </c>
      <c r="P101" s="64">
        <f t="shared" si="18"/>
        <v>0</v>
      </c>
      <c r="Q101" s="65" t="str">
        <f t="shared" si="19"/>
        <v/>
      </c>
      <c r="R101" s="66" t="str">
        <f t="shared" si="20"/>
        <v>OVERSTOCK</v>
      </c>
      <c r="S101" s="66" t="str">
        <f t="shared" si="21"/>
        <v>N/A</v>
      </c>
      <c r="T101" s="60"/>
    </row>
    <row r="102" spans="1:20" ht="16.5" customHeight="1" x14ac:dyDescent="0.35">
      <c r="A102" s="72" t="str">
        <f>IF(JAN_26!A102="","",JAN_26!A102)</f>
        <v>Disposable syringe 10ml</v>
      </c>
      <c r="B102" s="72" t="str">
        <f>IF(JAN_26!B102="","",JAN_26!B102)</f>
        <v>piece</v>
      </c>
      <c r="C102" s="55">
        <f>IF(JAN_26!C102="","",JAN_26!C102)</f>
        <v>100</v>
      </c>
      <c r="D102" s="55">
        <f>IF(APR_26!A102="","",APR_26!F102)</f>
        <v>18</v>
      </c>
      <c r="E102" s="61"/>
      <c r="F102" s="55">
        <f t="shared" si="11"/>
        <v>18</v>
      </c>
      <c r="G102" s="61"/>
      <c r="H102" s="61"/>
      <c r="I102" s="55">
        <f t="shared" si="12"/>
        <v>0</v>
      </c>
      <c r="J102" s="55" t="str">
        <f t="shared" si="13"/>
        <v/>
      </c>
      <c r="K102" s="55">
        <f t="shared" si="14"/>
        <v>0</v>
      </c>
      <c r="L102" s="55">
        <f t="shared" si="15"/>
        <v>1800</v>
      </c>
      <c r="M102" s="67">
        <f>IF(A102="",0,(IF(ISNUMBER(MAR_26!G102),MAR_26!G102,0)+IF(ISNUMBER(APR_26!G102),APR_26!G102,0)+IF(ISNUMBER(MAY_26!G102),MAY_26!G102,0))/3)</f>
        <v>0</v>
      </c>
      <c r="N102" s="67">
        <f t="shared" si="16"/>
        <v>0</v>
      </c>
      <c r="O102" s="67">
        <f t="shared" si="17"/>
        <v>0</v>
      </c>
      <c r="P102" s="67">
        <f t="shared" si="18"/>
        <v>0</v>
      </c>
      <c r="Q102" s="68" t="str">
        <f t="shared" si="19"/>
        <v/>
      </c>
      <c r="R102" s="69" t="str">
        <f t="shared" si="20"/>
        <v>OVERSTOCK</v>
      </c>
      <c r="S102" s="69" t="str">
        <f t="shared" si="21"/>
        <v>N/A</v>
      </c>
      <c r="T102" s="60"/>
    </row>
    <row r="103" spans="1:20" ht="16.5" customHeight="1" x14ac:dyDescent="0.35">
      <c r="A103" s="71" t="str">
        <f>IF(JAN_26!A103="","",JAN_26!A103)</f>
        <v>Disposable syringe 2.5ml</v>
      </c>
      <c r="B103" s="71" t="str">
        <f>IF(JAN_26!B103="","",JAN_26!B103)</f>
        <v>piece</v>
      </c>
      <c r="C103" s="53">
        <f>IF(JAN_26!C103="","",JAN_26!C103)</f>
        <v>100</v>
      </c>
      <c r="D103" s="53">
        <f>IF(APR_26!A103="","",APR_26!F103)</f>
        <v>157</v>
      </c>
      <c r="E103" s="61"/>
      <c r="F103" s="53">
        <f t="shared" si="11"/>
        <v>157</v>
      </c>
      <c r="G103" s="61"/>
      <c r="H103" s="61"/>
      <c r="I103" s="53">
        <f t="shared" si="12"/>
        <v>0</v>
      </c>
      <c r="J103" s="53" t="str">
        <f t="shared" si="13"/>
        <v/>
      </c>
      <c r="K103" s="53">
        <f t="shared" si="14"/>
        <v>0</v>
      </c>
      <c r="L103" s="53">
        <f t="shared" si="15"/>
        <v>15700</v>
      </c>
      <c r="M103" s="64">
        <f>IF(A103="",0,(IF(ISNUMBER(MAR_26!G103),MAR_26!G103,0)+IF(ISNUMBER(APR_26!G103),APR_26!G103,0)+IF(ISNUMBER(MAY_26!G103),MAY_26!G103,0))/3)</f>
        <v>0</v>
      </c>
      <c r="N103" s="64">
        <f t="shared" si="16"/>
        <v>0</v>
      </c>
      <c r="O103" s="64">
        <f t="shared" si="17"/>
        <v>0</v>
      </c>
      <c r="P103" s="64">
        <f t="shared" si="18"/>
        <v>0</v>
      </c>
      <c r="Q103" s="65" t="str">
        <f t="shared" si="19"/>
        <v/>
      </c>
      <c r="R103" s="66" t="str">
        <f t="shared" si="20"/>
        <v>OVERSTOCK</v>
      </c>
      <c r="S103" s="66" t="str">
        <f t="shared" si="21"/>
        <v>N/A</v>
      </c>
      <c r="T103" s="60"/>
    </row>
    <row r="104" spans="1:20" ht="16.5" customHeight="1" x14ac:dyDescent="0.35">
      <c r="A104" s="72" t="str">
        <f>IF(JAN_26!A104="","",JAN_26!A104)</f>
        <v>Disposable syringe 5ml</v>
      </c>
      <c r="B104" s="72" t="str">
        <f>IF(JAN_26!B104="","",JAN_26!B104)</f>
        <v>piece</v>
      </c>
      <c r="C104" s="55">
        <f>IF(JAN_26!C104="","",JAN_26!C104)</f>
        <v>100</v>
      </c>
      <c r="D104" s="55">
        <f>IF(APR_26!A104="","",APR_26!F104)</f>
        <v>128</v>
      </c>
      <c r="E104" s="61"/>
      <c r="F104" s="55">
        <f t="shared" si="11"/>
        <v>128</v>
      </c>
      <c r="G104" s="61"/>
      <c r="H104" s="61"/>
      <c r="I104" s="55">
        <f t="shared" si="12"/>
        <v>0</v>
      </c>
      <c r="J104" s="55" t="str">
        <f t="shared" si="13"/>
        <v/>
      </c>
      <c r="K104" s="55">
        <f t="shared" si="14"/>
        <v>0</v>
      </c>
      <c r="L104" s="55">
        <f t="shared" si="15"/>
        <v>12800</v>
      </c>
      <c r="M104" s="67">
        <f>IF(A104="",0,(IF(ISNUMBER(MAR_26!G104),MAR_26!G104,0)+IF(ISNUMBER(APR_26!G104),APR_26!G104,0)+IF(ISNUMBER(MAY_26!G104),MAY_26!G104,0))/3)</f>
        <v>0</v>
      </c>
      <c r="N104" s="67">
        <f t="shared" si="16"/>
        <v>0</v>
      </c>
      <c r="O104" s="67">
        <f t="shared" si="17"/>
        <v>0</v>
      </c>
      <c r="P104" s="67">
        <f t="shared" si="18"/>
        <v>0</v>
      </c>
      <c r="Q104" s="68" t="str">
        <f t="shared" si="19"/>
        <v/>
      </c>
      <c r="R104" s="69" t="str">
        <f t="shared" si="20"/>
        <v>OVERSTOCK</v>
      </c>
      <c r="S104" s="69" t="str">
        <f t="shared" si="21"/>
        <v>N/A</v>
      </c>
      <c r="T104" s="60"/>
    </row>
    <row r="105" spans="1:20" ht="16.5" customHeight="1" x14ac:dyDescent="0.35">
      <c r="A105" s="71" t="str">
        <f>IF(JAN_26!A105="","",JAN_26!A105)</f>
        <v>distem</v>
      </c>
      <c r="B105" s="71" t="str">
        <f>IF(JAN_26!B105="","",JAN_26!B105)</f>
        <v>tablet</v>
      </c>
      <c r="C105" s="53">
        <f>IF(JAN_26!C105="","",JAN_26!C105)</f>
        <v>90</v>
      </c>
      <c r="D105" s="53">
        <f>IF(APR_26!A105="","",APR_26!F105)</f>
        <v>0</v>
      </c>
      <c r="E105" s="61"/>
      <c r="F105" s="53">
        <f t="shared" si="11"/>
        <v>0</v>
      </c>
      <c r="G105" s="61"/>
      <c r="H105" s="61"/>
      <c r="I105" s="53">
        <f t="shared" si="12"/>
        <v>0</v>
      </c>
      <c r="J105" s="53" t="str">
        <f t="shared" si="13"/>
        <v/>
      </c>
      <c r="K105" s="53">
        <f t="shared" si="14"/>
        <v>0</v>
      </c>
      <c r="L105" s="53">
        <f t="shared" si="15"/>
        <v>0</v>
      </c>
      <c r="M105" s="64">
        <f>IF(A105="",0,(IF(ISNUMBER(MAR_26!G105),MAR_26!G105,0)+IF(ISNUMBER(APR_26!G105),APR_26!G105,0)+IF(ISNUMBER(MAY_26!G105),MAY_26!G105,0))/3)</f>
        <v>0</v>
      </c>
      <c r="N105" s="64">
        <f t="shared" si="16"/>
        <v>0</v>
      </c>
      <c r="O105" s="64">
        <f t="shared" si="17"/>
        <v>0</v>
      </c>
      <c r="P105" s="64">
        <f t="shared" si="18"/>
        <v>0</v>
      </c>
      <c r="Q105" s="65" t="str">
        <f t="shared" si="19"/>
        <v/>
      </c>
      <c r="R105" s="66" t="str">
        <f t="shared" si="20"/>
        <v>STOCKOUT</v>
      </c>
      <c r="S105" s="66" t="str">
        <f t="shared" si="21"/>
        <v>N/A</v>
      </c>
      <c r="T105" s="60"/>
    </row>
    <row r="106" spans="1:20" ht="16.5" customHeight="1" x14ac:dyDescent="0.35">
      <c r="A106" s="72" t="str">
        <f>IF(JAN_26!A106="","",JAN_26!A106)</f>
        <v>dolospam</v>
      </c>
      <c r="B106" s="72" t="str">
        <f>IF(JAN_26!B106="","",JAN_26!B106)</f>
        <v>tabs</v>
      </c>
      <c r="C106" s="55">
        <f>IF(JAN_26!C106="","",JAN_26!C106)</f>
        <v>200</v>
      </c>
      <c r="D106" s="55">
        <f>IF(APR_26!A106="","",APR_26!F106)</f>
        <v>0</v>
      </c>
      <c r="E106" s="61"/>
      <c r="F106" s="55">
        <f t="shared" si="11"/>
        <v>0</v>
      </c>
      <c r="G106" s="61"/>
      <c r="H106" s="61"/>
      <c r="I106" s="55">
        <f t="shared" si="12"/>
        <v>0</v>
      </c>
      <c r="J106" s="55" t="str">
        <f t="shared" si="13"/>
        <v/>
      </c>
      <c r="K106" s="55">
        <f t="shared" si="14"/>
        <v>0</v>
      </c>
      <c r="L106" s="55">
        <f t="shared" si="15"/>
        <v>0</v>
      </c>
      <c r="M106" s="67">
        <f>IF(A106="",0,(IF(ISNUMBER(MAR_26!G106),MAR_26!G106,0)+IF(ISNUMBER(APR_26!G106),APR_26!G106,0)+IF(ISNUMBER(MAY_26!G106),MAY_26!G106,0))/3)</f>
        <v>0</v>
      </c>
      <c r="N106" s="67">
        <f t="shared" si="16"/>
        <v>0</v>
      </c>
      <c r="O106" s="67">
        <f t="shared" si="17"/>
        <v>0</v>
      </c>
      <c r="P106" s="67">
        <f t="shared" si="18"/>
        <v>0</v>
      </c>
      <c r="Q106" s="68" t="str">
        <f t="shared" si="19"/>
        <v/>
      </c>
      <c r="R106" s="69" t="str">
        <f t="shared" si="20"/>
        <v>STOCKOUT</v>
      </c>
      <c r="S106" s="69" t="str">
        <f t="shared" si="21"/>
        <v>N/A</v>
      </c>
      <c r="T106" s="60"/>
    </row>
    <row r="107" spans="1:20" ht="16.5" customHeight="1" x14ac:dyDescent="0.35">
      <c r="A107" s="71" t="str">
        <f>IF(JAN_26!A107="","",JAN_26!A107)</f>
        <v>Doxycicline</v>
      </c>
      <c r="B107" s="71" t="str">
        <f>IF(JAN_26!B107="","",JAN_26!B107)</f>
        <v>tablet</v>
      </c>
      <c r="C107" s="53">
        <f>IF(JAN_26!C107="","",JAN_26!C107)</f>
        <v>30</v>
      </c>
      <c r="D107" s="53">
        <f>IF(APR_26!A107="","",APR_26!F107)</f>
        <v>390</v>
      </c>
      <c r="E107" s="61"/>
      <c r="F107" s="53">
        <f t="shared" si="11"/>
        <v>390</v>
      </c>
      <c r="G107" s="61"/>
      <c r="H107" s="61"/>
      <c r="I107" s="53">
        <f t="shared" si="12"/>
        <v>0</v>
      </c>
      <c r="J107" s="53" t="str">
        <f t="shared" si="13"/>
        <v/>
      </c>
      <c r="K107" s="53">
        <f t="shared" si="14"/>
        <v>0</v>
      </c>
      <c r="L107" s="53">
        <f t="shared" si="15"/>
        <v>11700</v>
      </c>
      <c r="M107" s="64">
        <f>IF(A107="",0,(IF(ISNUMBER(MAR_26!G107),MAR_26!G107,0)+IF(ISNUMBER(APR_26!G107),APR_26!G107,0)+IF(ISNUMBER(MAY_26!G107),MAY_26!G107,0))/3)</f>
        <v>0</v>
      </c>
      <c r="N107" s="64">
        <f t="shared" si="16"/>
        <v>0</v>
      </c>
      <c r="O107" s="64">
        <f t="shared" si="17"/>
        <v>0</v>
      </c>
      <c r="P107" s="64">
        <f t="shared" si="18"/>
        <v>0</v>
      </c>
      <c r="Q107" s="65" t="str">
        <f t="shared" si="19"/>
        <v/>
      </c>
      <c r="R107" s="66" t="str">
        <f t="shared" si="20"/>
        <v>OVERSTOCK</v>
      </c>
      <c r="S107" s="66" t="str">
        <f t="shared" si="21"/>
        <v>N/A</v>
      </c>
      <c r="T107" s="60"/>
    </row>
    <row r="108" spans="1:20" ht="16.5" customHeight="1" x14ac:dyDescent="0.35">
      <c r="A108" s="72" t="str">
        <f>IF(JAN_26!A108="","",JAN_26!A108)</f>
        <v>Drip set</v>
      </c>
      <c r="B108" s="72" t="str">
        <f>IF(JAN_26!B108="","",JAN_26!B108)</f>
        <v>Item</v>
      </c>
      <c r="C108" s="55">
        <f>IF(JAN_26!C108="","",JAN_26!C108)</f>
        <v>300</v>
      </c>
      <c r="D108" s="55">
        <f>IF(APR_26!A108="","",APR_26!F108)</f>
        <v>76</v>
      </c>
      <c r="E108" s="61"/>
      <c r="F108" s="55">
        <f t="shared" si="11"/>
        <v>76</v>
      </c>
      <c r="G108" s="61"/>
      <c r="H108" s="61"/>
      <c r="I108" s="55">
        <f t="shared" si="12"/>
        <v>0</v>
      </c>
      <c r="J108" s="55" t="str">
        <f t="shared" si="13"/>
        <v/>
      </c>
      <c r="K108" s="55">
        <f t="shared" si="14"/>
        <v>0</v>
      </c>
      <c r="L108" s="55">
        <f t="shared" si="15"/>
        <v>22800</v>
      </c>
      <c r="M108" s="67">
        <f>IF(A108="",0,(IF(ISNUMBER(MAR_26!G108),MAR_26!G108,0)+IF(ISNUMBER(APR_26!G108),APR_26!G108,0)+IF(ISNUMBER(MAY_26!G108),MAY_26!G108,0))/3)</f>
        <v>0</v>
      </c>
      <c r="N108" s="67">
        <f t="shared" si="16"/>
        <v>0</v>
      </c>
      <c r="O108" s="67">
        <f t="shared" si="17"/>
        <v>0</v>
      </c>
      <c r="P108" s="67">
        <f t="shared" si="18"/>
        <v>0</v>
      </c>
      <c r="Q108" s="68" t="str">
        <f t="shared" si="19"/>
        <v/>
      </c>
      <c r="R108" s="69" t="str">
        <f t="shared" si="20"/>
        <v>OVERSTOCK</v>
      </c>
      <c r="S108" s="69" t="str">
        <f t="shared" si="21"/>
        <v>N/A</v>
      </c>
      <c r="T108" s="60"/>
    </row>
    <row r="109" spans="1:20" ht="16.5" customHeight="1" x14ac:dyDescent="0.35">
      <c r="A109" s="71" t="str">
        <f>IF(JAN_26!A109="","",JAN_26!A109)</f>
        <v>Drug envelope</v>
      </c>
      <c r="B109" s="71" t="str">
        <f>IF(JAN_26!B109="","",JAN_26!B109)</f>
        <v>item</v>
      </c>
      <c r="C109" s="53" t="str">
        <f>IF(JAN_26!C109="","",JAN_26!C109)</f>
        <v/>
      </c>
      <c r="D109" s="53">
        <f>IF(APR_26!A109="","",APR_26!F109)</f>
        <v>0</v>
      </c>
      <c r="E109" s="61"/>
      <c r="F109" s="53">
        <f t="shared" si="11"/>
        <v>0</v>
      </c>
      <c r="G109" s="61"/>
      <c r="H109" s="61"/>
      <c r="I109" s="53">
        <f t="shared" si="12"/>
        <v>0</v>
      </c>
      <c r="J109" s="53" t="str">
        <f t="shared" si="13"/>
        <v/>
      </c>
      <c r="K109" s="53">
        <f t="shared" si="14"/>
        <v>0</v>
      </c>
      <c r="L109" s="53">
        <f t="shared" si="15"/>
        <v>0</v>
      </c>
      <c r="M109" s="64">
        <f>IF(A109="",0,(IF(ISNUMBER(MAR_26!G109),MAR_26!G109,0)+IF(ISNUMBER(APR_26!G109),APR_26!G109,0)+IF(ISNUMBER(MAY_26!G109),MAY_26!G109,0))/3)</f>
        <v>0</v>
      </c>
      <c r="N109" s="64">
        <f t="shared" si="16"/>
        <v>0</v>
      </c>
      <c r="O109" s="64">
        <f t="shared" si="17"/>
        <v>0</v>
      </c>
      <c r="P109" s="64">
        <f t="shared" si="18"/>
        <v>0</v>
      </c>
      <c r="Q109" s="65" t="str">
        <f t="shared" si="19"/>
        <v/>
      </c>
      <c r="R109" s="66" t="str">
        <f t="shared" si="20"/>
        <v>STOCKOUT</v>
      </c>
      <c r="S109" s="66" t="str">
        <f t="shared" si="21"/>
        <v>N/A</v>
      </c>
      <c r="T109" s="60"/>
    </row>
    <row r="110" spans="1:20" ht="16.5" customHeight="1" x14ac:dyDescent="0.35">
      <c r="A110" s="72" t="str">
        <f>IF(JAN_26!A110="","",JAN_26!A110)</f>
        <v>Duphalax (Microlax)</v>
      </c>
      <c r="B110" s="72" t="str">
        <f>IF(JAN_26!B110="","",JAN_26!B110)</f>
        <v>sachet</v>
      </c>
      <c r="C110" s="55">
        <f>IF(JAN_26!C110="","",JAN_26!C110)</f>
        <v>250</v>
      </c>
      <c r="D110" s="55">
        <f>IF(APR_26!A110="","",APR_26!F110)</f>
        <v>0</v>
      </c>
      <c r="E110" s="61"/>
      <c r="F110" s="55">
        <f t="shared" si="11"/>
        <v>0</v>
      </c>
      <c r="G110" s="61"/>
      <c r="H110" s="61"/>
      <c r="I110" s="55">
        <f t="shared" si="12"/>
        <v>0</v>
      </c>
      <c r="J110" s="55" t="str">
        <f t="shared" si="13"/>
        <v/>
      </c>
      <c r="K110" s="55">
        <f t="shared" si="14"/>
        <v>0</v>
      </c>
      <c r="L110" s="55">
        <f t="shared" si="15"/>
        <v>0</v>
      </c>
      <c r="M110" s="67">
        <f>IF(A110="",0,(IF(ISNUMBER(MAR_26!G110),MAR_26!G110,0)+IF(ISNUMBER(APR_26!G110),APR_26!G110,0)+IF(ISNUMBER(MAY_26!G110),MAY_26!G110,0))/3)</f>
        <v>0</v>
      </c>
      <c r="N110" s="67">
        <f t="shared" si="16"/>
        <v>0</v>
      </c>
      <c r="O110" s="67">
        <f t="shared" si="17"/>
        <v>0</v>
      </c>
      <c r="P110" s="67">
        <f t="shared" si="18"/>
        <v>0</v>
      </c>
      <c r="Q110" s="68" t="str">
        <f t="shared" si="19"/>
        <v/>
      </c>
      <c r="R110" s="69" t="str">
        <f t="shared" si="20"/>
        <v>STOCKOUT</v>
      </c>
      <c r="S110" s="69" t="str">
        <f t="shared" si="21"/>
        <v>N/A</v>
      </c>
      <c r="T110" s="60"/>
    </row>
    <row r="111" spans="1:20" ht="16.5" customHeight="1" x14ac:dyDescent="0.35">
      <c r="A111" s="71" t="str">
        <f>IF(JAN_26!A111="","",JAN_26!A111)</f>
        <v>Entamizole</v>
      </c>
      <c r="B111" s="71" t="str">
        <f>IF(JAN_26!B111="","",JAN_26!B111)</f>
        <v>tab</v>
      </c>
      <c r="C111" s="53">
        <f>IF(JAN_26!C111="","",JAN_26!C111)</f>
        <v>110</v>
      </c>
      <c r="D111" s="53">
        <f>IF(APR_26!A111="","",APR_26!F111)</f>
        <v>0</v>
      </c>
      <c r="E111" s="61"/>
      <c r="F111" s="53">
        <f t="shared" si="11"/>
        <v>0</v>
      </c>
      <c r="G111" s="61"/>
      <c r="H111" s="61"/>
      <c r="I111" s="53">
        <f t="shared" si="12"/>
        <v>0</v>
      </c>
      <c r="J111" s="53" t="str">
        <f t="shared" si="13"/>
        <v/>
      </c>
      <c r="K111" s="53">
        <f t="shared" si="14"/>
        <v>0</v>
      </c>
      <c r="L111" s="53">
        <f t="shared" si="15"/>
        <v>0</v>
      </c>
      <c r="M111" s="64">
        <f>IF(A111="",0,(IF(ISNUMBER(MAR_26!G111),MAR_26!G111,0)+IF(ISNUMBER(APR_26!G111),APR_26!G111,0)+IF(ISNUMBER(MAY_26!G111),MAY_26!G111,0))/3)</f>
        <v>0</v>
      </c>
      <c r="N111" s="64">
        <f t="shared" si="16"/>
        <v>0</v>
      </c>
      <c r="O111" s="64">
        <f t="shared" si="17"/>
        <v>0</v>
      </c>
      <c r="P111" s="64">
        <f t="shared" si="18"/>
        <v>0</v>
      </c>
      <c r="Q111" s="65" t="str">
        <f t="shared" si="19"/>
        <v/>
      </c>
      <c r="R111" s="66" t="str">
        <f t="shared" si="20"/>
        <v>STOCKOUT</v>
      </c>
      <c r="S111" s="66" t="str">
        <f t="shared" si="21"/>
        <v>N/A</v>
      </c>
      <c r="T111" s="60"/>
    </row>
    <row r="112" spans="1:20" ht="16.5" customHeight="1" x14ac:dyDescent="0.35">
      <c r="A112" s="72" t="str">
        <f>IF(JAN_26!A112="","",JAN_26!A112)</f>
        <v>ergometrin</v>
      </c>
      <c r="B112" s="72" t="str">
        <f>IF(JAN_26!B112="","",JAN_26!B112)</f>
        <v>amp</v>
      </c>
      <c r="C112" s="55">
        <f>IF(JAN_26!C112="","",JAN_26!C112)</f>
        <v>500</v>
      </c>
      <c r="D112" s="55">
        <f>IF(APR_26!A112="","",APR_26!F112)</f>
        <v>0</v>
      </c>
      <c r="E112" s="61"/>
      <c r="F112" s="55">
        <f t="shared" si="11"/>
        <v>0</v>
      </c>
      <c r="G112" s="61"/>
      <c r="H112" s="61"/>
      <c r="I112" s="55">
        <f t="shared" si="12"/>
        <v>0</v>
      </c>
      <c r="J112" s="55" t="str">
        <f t="shared" si="13"/>
        <v/>
      </c>
      <c r="K112" s="55">
        <f t="shared" si="14"/>
        <v>0</v>
      </c>
      <c r="L112" s="55">
        <f t="shared" si="15"/>
        <v>0</v>
      </c>
      <c r="M112" s="67">
        <f>IF(A112="",0,(IF(ISNUMBER(MAR_26!G112),MAR_26!G112,0)+IF(ISNUMBER(APR_26!G112),APR_26!G112,0)+IF(ISNUMBER(MAY_26!G112),MAY_26!G112,0))/3)</f>
        <v>0</v>
      </c>
      <c r="N112" s="67">
        <f t="shared" si="16"/>
        <v>0</v>
      </c>
      <c r="O112" s="67">
        <f t="shared" si="17"/>
        <v>0</v>
      </c>
      <c r="P112" s="67">
        <f t="shared" si="18"/>
        <v>0</v>
      </c>
      <c r="Q112" s="68" t="str">
        <f t="shared" si="19"/>
        <v/>
      </c>
      <c r="R112" s="69" t="str">
        <f t="shared" si="20"/>
        <v>STOCKOUT</v>
      </c>
      <c r="S112" s="69" t="str">
        <f t="shared" si="21"/>
        <v>N/A</v>
      </c>
      <c r="T112" s="60"/>
    </row>
    <row r="113" spans="1:20" ht="16.5" customHeight="1" x14ac:dyDescent="0.35">
      <c r="A113" s="71" t="str">
        <f>IF(JAN_26!A113="","",JAN_26!A113)</f>
        <v>Erythromycin</v>
      </c>
      <c r="B113" s="71" t="str">
        <f>IF(JAN_26!B113="","",JAN_26!B113)</f>
        <v>inj</v>
      </c>
      <c r="C113" s="53">
        <f>IF(JAN_26!C113="","",JAN_26!C113)</f>
        <v>500</v>
      </c>
      <c r="D113" s="53">
        <f>IF(APR_26!A113="","",APR_26!F113)</f>
        <v>0</v>
      </c>
      <c r="E113" s="61"/>
      <c r="F113" s="53">
        <f t="shared" si="11"/>
        <v>0</v>
      </c>
      <c r="G113" s="61"/>
      <c r="H113" s="61"/>
      <c r="I113" s="53">
        <f t="shared" si="12"/>
        <v>0</v>
      </c>
      <c r="J113" s="53" t="str">
        <f t="shared" si="13"/>
        <v/>
      </c>
      <c r="K113" s="53">
        <f t="shared" si="14"/>
        <v>0</v>
      </c>
      <c r="L113" s="53">
        <f t="shared" si="15"/>
        <v>0</v>
      </c>
      <c r="M113" s="64">
        <f>IF(A113="",0,(IF(ISNUMBER(MAR_26!G113),MAR_26!G113,0)+IF(ISNUMBER(APR_26!G113),APR_26!G113,0)+IF(ISNUMBER(MAY_26!G113),MAY_26!G113,0))/3)</f>
        <v>0</v>
      </c>
      <c r="N113" s="64">
        <f t="shared" si="16"/>
        <v>0</v>
      </c>
      <c r="O113" s="64">
        <f t="shared" si="17"/>
        <v>0</v>
      </c>
      <c r="P113" s="64">
        <f t="shared" si="18"/>
        <v>0</v>
      </c>
      <c r="Q113" s="65" t="str">
        <f t="shared" si="19"/>
        <v/>
      </c>
      <c r="R113" s="66" t="str">
        <f t="shared" si="20"/>
        <v>STOCKOUT</v>
      </c>
      <c r="S113" s="66" t="str">
        <f t="shared" si="21"/>
        <v>N/A</v>
      </c>
      <c r="T113" s="60"/>
    </row>
    <row r="114" spans="1:20" ht="16.5" customHeight="1" x14ac:dyDescent="0.35">
      <c r="A114" s="72" t="str">
        <f>IF(JAN_26!A114="","",JAN_26!A114)</f>
        <v>Erythromycine 500mg</v>
      </c>
      <c r="B114" s="72" t="str">
        <f>IF(JAN_26!B114="","",JAN_26!B114)</f>
        <v>tabs</v>
      </c>
      <c r="C114" s="55">
        <f>IF(JAN_26!C114="","",JAN_26!C114)</f>
        <v>80</v>
      </c>
      <c r="D114" s="55">
        <f>IF(APR_26!A114="","",APR_26!F114)</f>
        <v>150</v>
      </c>
      <c r="E114" s="61"/>
      <c r="F114" s="55">
        <f t="shared" si="11"/>
        <v>150</v>
      </c>
      <c r="G114" s="61"/>
      <c r="H114" s="61"/>
      <c r="I114" s="55">
        <f t="shared" si="12"/>
        <v>0</v>
      </c>
      <c r="J114" s="55" t="str">
        <f t="shared" si="13"/>
        <v/>
      </c>
      <c r="K114" s="55">
        <f t="shared" si="14"/>
        <v>0</v>
      </c>
      <c r="L114" s="55">
        <f t="shared" si="15"/>
        <v>12000</v>
      </c>
      <c r="M114" s="67">
        <f>IF(A114="",0,(IF(ISNUMBER(MAR_26!G114),MAR_26!G114,0)+IF(ISNUMBER(APR_26!G114),APR_26!G114,0)+IF(ISNUMBER(MAY_26!G114),MAY_26!G114,0))/3)</f>
        <v>0</v>
      </c>
      <c r="N114" s="67">
        <f t="shared" si="16"/>
        <v>0</v>
      </c>
      <c r="O114" s="67">
        <f t="shared" si="17"/>
        <v>0</v>
      </c>
      <c r="P114" s="67">
        <f t="shared" si="18"/>
        <v>0</v>
      </c>
      <c r="Q114" s="68" t="str">
        <f t="shared" si="19"/>
        <v/>
      </c>
      <c r="R114" s="69" t="str">
        <f t="shared" si="20"/>
        <v>OVERSTOCK</v>
      </c>
      <c r="S114" s="69" t="str">
        <f t="shared" si="21"/>
        <v>N/A</v>
      </c>
      <c r="T114" s="60"/>
    </row>
    <row r="115" spans="1:20" ht="16.5" customHeight="1" x14ac:dyDescent="0.35">
      <c r="A115" s="71" t="str">
        <f>IF(JAN_26!A115="","",JAN_26!A115)</f>
        <v>FENA</v>
      </c>
      <c r="B115" s="71" t="str">
        <f>IF(JAN_26!B115="","",JAN_26!B115)</f>
        <v>tabs</v>
      </c>
      <c r="C115" s="53">
        <f>IF(JAN_26!C115="","",JAN_26!C115)</f>
        <v>200</v>
      </c>
      <c r="D115" s="53">
        <f>IF(APR_26!A115="","",APR_26!F115)</f>
        <v>0</v>
      </c>
      <c r="E115" s="61"/>
      <c r="F115" s="53">
        <f t="shared" si="11"/>
        <v>0</v>
      </c>
      <c r="G115" s="61"/>
      <c r="H115" s="61"/>
      <c r="I115" s="53">
        <f t="shared" si="12"/>
        <v>0</v>
      </c>
      <c r="J115" s="53" t="str">
        <f t="shared" si="13"/>
        <v/>
      </c>
      <c r="K115" s="53">
        <f t="shared" si="14"/>
        <v>0</v>
      </c>
      <c r="L115" s="53">
        <f t="shared" si="15"/>
        <v>0</v>
      </c>
      <c r="M115" s="64">
        <f>IF(A115="",0,(IF(ISNUMBER(MAR_26!G115),MAR_26!G115,0)+IF(ISNUMBER(APR_26!G115),APR_26!G115,0)+IF(ISNUMBER(MAY_26!G115),MAY_26!G115,0))/3)</f>
        <v>0</v>
      </c>
      <c r="N115" s="64">
        <f t="shared" si="16"/>
        <v>0</v>
      </c>
      <c r="O115" s="64">
        <f t="shared" si="17"/>
        <v>0</v>
      </c>
      <c r="P115" s="64">
        <f t="shared" si="18"/>
        <v>0</v>
      </c>
      <c r="Q115" s="65" t="str">
        <f t="shared" si="19"/>
        <v/>
      </c>
      <c r="R115" s="66" t="str">
        <f t="shared" si="20"/>
        <v>STOCKOUT</v>
      </c>
      <c r="S115" s="66" t="str">
        <f t="shared" si="21"/>
        <v>N/A</v>
      </c>
      <c r="T115" s="60"/>
    </row>
    <row r="116" spans="1:20" ht="16.5" customHeight="1" x14ac:dyDescent="0.35">
      <c r="A116" s="72" t="str">
        <f>IF(JAN_26!A116="","",JAN_26!A116)</f>
        <v>Ferosulphate</v>
      </c>
      <c r="B116" s="72" t="str">
        <f>IF(JAN_26!B116="","",JAN_26!B116)</f>
        <v>tab</v>
      </c>
      <c r="C116" s="55">
        <f>IF(JAN_26!C116="","",JAN_26!C116)</f>
        <v>10</v>
      </c>
      <c r="D116" s="55">
        <f>IF(APR_26!A116="","",APR_26!F116)</f>
        <v>0</v>
      </c>
      <c r="E116" s="61"/>
      <c r="F116" s="55">
        <f t="shared" si="11"/>
        <v>0</v>
      </c>
      <c r="G116" s="61"/>
      <c r="H116" s="61"/>
      <c r="I116" s="55">
        <f t="shared" si="12"/>
        <v>0</v>
      </c>
      <c r="J116" s="55" t="str">
        <f t="shared" si="13"/>
        <v/>
      </c>
      <c r="K116" s="55">
        <f t="shared" si="14"/>
        <v>0</v>
      </c>
      <c r="L116" s="55">
        <f t="shared" si="15"/>
        <v>0</v>
      </c>
      <c r="M116" s="67">
        <f>IF(A116="",0,(IF(ISNUMBER(MAR_26!G116),MAR_26!G116,0)+IF(ISNUMBER(APR_26!G116),APR_26!G116,0)+IF(ISNUMBER(MAY_26!G116),MAY_26!G116,0))/3)</f>
        <v>0</v>
      </c>
      <c r="N116" s="67">
        <f t="shared" si="16"/>
        <v>0</v>
      </c>
      <c r="O116" s="67">
        <f t="shared" si="17"/>
        <v>0</v>
      </c>
      <c r="P116" s="67">
        <f t="shared" si="18"/>
        <v>0</v>
      </c>
      <c r="Q116" s="68" t="str">
        <f t="shared" si="19"/>
        <v/>
      </c>
      <c r="R116" s="69" t="str">
        <f t="shared" si="20"/>
        <v>STOCKOUT</v>
      </c>
      <c r="S116" s="69" t="str">
        <f t="shared" si="21"/>
        <v>N/A</v>
      </c>
      <c r="T116" s="60"/>
    </row>
    <row r="117" spans="1:20" ht="16.5" customHeight="1" x14ac:dyDescent="0.35">
      <c r="A117" s="71" t="str">
        <f>IF(JAN_26!A117="","",JAN_26!A117)</f>
        <v>ferrous sulfate</v>
      </c>
      <c r="B117" s="71" t="str">
        <f>IF(JAN_26!B117="","",JAN_26!B117)</f>
        <v>tab</v>
      </c>
      <c r="C117" s="53">
        <f>IF(JAN_26!C117="","",JAN_26!C117)</f>
        <v>10</v>
      </c>
      <c r="D117" s="53">
        <f>IF(APR_26!A117="","",APR_26!F117)</f>
        <v>0</v>
      </c>
      <c r="E117" s="61"/>
      <c r="F117" s="53">
        <f t="shared" si="11"/>
        <v>0</v>
      </c>
      <c r="G117" s="61"/>
      <c r="H117" s="61"/>
      <c r="I117" s="53">
        <f t="shared" si="12"/>
        <v>0</v>
      </c>
      <c r="J117" s="53" t="str">
        <f t="shared" si="13"/>
        <v/>
      </c>
      <c r="K117" s="53">
        <f t="shared" si="14"/>
        <v>0</v>
      </c>
      <c r="L117" s="53">
        <f t="shared" si="15"/>
        <v>0</v>
      </c>
      <c r="M117" s="64">
        <f>IF(A117="",0,(IF(ISNUMBER(MAR_26!G117),MAR_26!G117,0)+IF(ISNUMBER(APR_26!G117),APR_26!G117,0)+IF(ISNUMBER(MAY_26!G117),MAY_26!G117,0))/3)</f>
        <v>0</v>
      </c>
      <c r="N117" s="64">
        <f t="shared" si="16"/>
        <v>0</v>
      </c>
      <c r="O117" s="64">
        <f t="shared" si="17"/>
        <v>0</v>
      </c>
      <c r="P117" s="64">
        <f t="shared" si="18"/>
        <v>0</v>
      </c>
      <c r="Q117" s="65" t="str">
        <f t="shared" si="19"/>
        <v/>
      </c>
      <c r="R117" s="66" t="str">
        <f t="shared" si="20"/>
        <v>STOCKOUT</v>
      </c>
      <c r="S117" s="66" t="str">
        <f t="shared" si="21"/>
        <v>N/A</v>
      </c>
      <c r="T117" s="60"/>
    </row>
    <row r="118" spans="1:20" ht="16.5" customHeight="1" x14ac:dyDescent="0.35">
      <c r="A118" s="72" t="str">
        <f>IF(JAN_26!A118="","",JAN_26!A118)</f>
        <v>files</v>
      </c>
      <c r="B118" s="72" t="str">
        <f>IF(JAN_26!B118="","",JAN_26!B118)</f>
        <v>item</v>
      </c>
      <c r="C118" s="55">
        <f>IF(JAN_26!C118="","",JAN_26!C118)</f>
        <v>1000</v>
      </c>
      <c r="D118" s="55">
        <f>IF(APR_26!A118="","",APR_26!F118)</f>
        <v>0</v>
      </c>
      <c r="E118" s="61"/>
      <c r="F118" s="55">
        <f t="shared" si="11"/>
        <v>0</v>
      </c>
      <c r="G118" s="61"/>
      <c r="H118" s="61"/>
      <c r="I118" s="55">
        <f t="shared" si="12"/>
        <v>0</v>
      </c>
      <c r="J118" s="55" t="str">
        <f t="shared" si="13"/>
        <v/>
      </c>
      <c r="K118" s="55">
        <f t="shared" si="14"/>
        <v>0</v>
      </c>
      <c r="L118" s="55">
        <f t="shared" si="15"/>
        <v>0</v>
      </c>
      <c r="M118" s="67">
        <f>IF(A118="",0,(IF(ISNUMBER(MAR_26!G118),MAR_26!G118,0)+IF(ISNUMBER(APR_26!G118),APR_26!G118,0)+IF(ISNUMBER(MAY_26!G118),MAY_26!G118,0))/3)</f>
        <v>0</v>
      </c>
      <c r="N118" s="67">
        <f t="shared" si="16"/>
        <v>0</v>
      </c>
      <c r="O118" s="67">
        <f t="shared" si="17"/>
        <v>0</v>
      </c>
      <c r="P118" s="67">
        <f t="shared" si="18"/>
        <v>0</v>
      </c>
      <c r="Q118" s="68" t="str">
        <f t="shared" si="19"/>
        <v/>
      </c>
      <c r="R118" s="69" t="str">
        <f t="shared" si="20"/>
        <v>STOCKOUT</v>
      </c>
      <c r="S118" s="69" t="str">
        <f t="shared" si="21"/>
        <v>N/A</v>
      </c>
      <c r="T118" s="60"/>
    </row>
    <row r="119" spans="1:20" ht="16.5" customHeight="1" x14ac:dyDescent="0.35">
      <c r="A119" s="71" t="str">
        <f>IF(JAN_26!A119="","",JAN_26!A119)</f>
        <v>Fluconazole 200mg</v>
      </c>
      <c r="B119" s="71" t="str">
        <f>IF(JAN_26!B119="","",JAN_26!B119)</f>
        <v>tablet</v>
      </c>
      <c r="C119" s="53">
        <f>IF(JAN_26!C119="","",JAN_26!C119)</f>
        <v>400</v>
      </c>
      <c r="D119" s="53">
        <f>IF(APR_26!A119="","",APR_26!F119)</f>
        <v>0</v>
      </c>
      <c r="E119" s="61"/>
      <c r="F119" s="53">
        <f t="shared" si="11"/>
        <v>0</v>
      </c>
      <c r="G119" s="61"/>
      <c r="H119" s="61"/>
      <c r="I119" s="53">
        <f t="shared" si="12"/>
        <v>0</v>
      </c>
      <c r="J119" s="53" t="str">
        <f t="shared" si="13"/>
        <v/>
      </c>
      <c r="K119" s="53">
        <f t="shared" si="14"/>
        <v>0</v>
      </c>
      <c r="L119" s="53">
        <f t="shared" si="15"/>
        <v>0</v>
      </c>
      <c r="M119" s="64">
        <f>IF(A119="",0,(IF(ISNUMBER(MAR_26!G119),MAR_26!G119,0)+IF(ISNUMBER(APR_26!G119),APR_26!G119,0)+IF(ISNUMBER(MAY_26!G119),MAY_26!G119,0))/3)</f>
        <v>0</v>
      </c>
      <c r="N119" s="64">
        <f t="shared" si="16"/>
        <v>0</v>
      </c>
      <c r="O119" s="64">
        <f t="shared" si="17"/>
        <v>0</v>
      </c>
      <c r="P119" s="64">
        <f t="shared" si="18"/>
        <v>0</v>
      </c>
      <c r="Q119" s="65" t="str">
        <f t="shared" si="19"/>
        <v/>
      </c>
      <c r="R119" s="66" t="str">
        <f t="shared" si="20"/>
        <v>STOCKOUT</v>
      </c>
      <c r="S119" s="66" t="str">
        <f t="shared" si="21"/>
        <v>N/A</v>
      </c>
      <c r="T119" s="60"/>
    </row>
    <row r="120" spans="1:20" ht="16.5" customHeight="1" x14ac:dyDescent="0.35">
      <c r="A120" s="72" t="str">
        <f>IF(JAN_26!A120="","",JAN_26!A120)</f>
        <v>Fluconazole syrup</v>
      </c>
      <c r="B120" s="72" t="str">
        <f>IF(JAN_26!B120="","",JAN_26!B120)</f>
        <v>syrup</v>
      </c>
      <c r="C120" s="55">
        <f>IF(JAN_26!C120="","",JAN_26!C120)</f>
        <v>2150</v>
      </c>
      <c r="D120" s="55">
        <f>IF(APR_26!A120="","",APR_26!F120)</f>
        <v>0</v>
      </c>
      <c r="E120" s="61"/>
      <c r="F120" s="55">
        <f t="shared" si="11"/>
        <v>0</v>
      </c>
      <c r="G120" s="61"/>
      <c r="H120" s="61"/>
      <c r="I120" s="55">
        <f t="shared" si="12"/>
        <v>0</v>
      </c>
      <c r="J120" s="55" t="str">
        <f t="shared" si="13"/>
        <v/>
      </c>
      <c r="K120" s="55">
        <f t="shared" si="14"/>
        <v>0</v>
      </c>
      <c r="L120" s="55">
        <f t="shared" si="15"/>
        <v>0</v>
      </c>
      <c r="M120" s="67">
        <f>IF(A120="",0,(IF(ISNUMBER(MAR_26!G120),MAR_26!G120,0)+IF(ISNUMBER(APR_26!G120),APR_26!G120,0)+IF(ISNUMBER(MAY_26!G120),MAY_26!G120,0))/3)</f>
        <v>0</v>
      </c>
      <c r="N120" s="67">
        <f t="shared" si="16"/>
        <v>0</v>
      </c>
      <c r="O120" s="67">
        <f t="shared" si="17"/>
        <v>0</v>
      </c>
      <c r="P120" s="67">
        <f t="shared" si="18"/>
        <v>0</v>
      </c>
      <c r="Q120" s="68" t="str">
        <f t="shared" si="19"/>
        <v/>
      </c>
      <c r="R120" s="69" t="str">
        <f t="shared" si="20"/>
        <v>STOCKOUT</v>
      </c>
      <c r="S120" s="69" t="str">
        <f t="shared" si="21"/>
        <v>N/A</v>
      </c>
      <c r="T120" s="60"/>
    </row>
    <row r="121" spans="1:20" ht="16.5" customHeight="1" x14ac:dyDescent="0.35">
      <c r="A121" s="71" t="str">
        <f>IF(JAN_26!A121="","",JAN_26!A121)</f>
        <v>Frusemide injection</v>
      </c>
      <c r="B121" s="71" t="str">
        <f>IF(JAN_26!B121="","",JAN_26!B121)</f>
        <v>amp</v>
      </c>
      <c r="C121" s="53">
        <f>IF(JAN_26!C121="","",JAN_26!C121)</f>
        <v>100</v>
      </c>
      <c r="D121" s="53">
        <f>IF(APR_26!A121="","",APR_26!F121)</f>
        <v>100</v>
      </c>
      <c r="E121" s="61"/>
      <c r="F121" s="53">
        <f t="shared" si="11"/>
        <v>100</v>
      </c>
      <c r="G121" s="61"/>
      <c r="H121" s="61"/>
      <c r="I121" s="53">
        <f t="shared" si="12"/>
        <v>0</v>
      </c>
      <c r="J121" s="53" t="str">
        <f t="shared" si="13"/>
        <v/>
      </c>
      <c r="K121" s="53">
        <f t="shared" si="14"/>
        <v>0</v>
      </c>
      <c r="L121" s="53">
        <f t="shared" si="15"/>
        <v>10000</v>
      </c>
      <c r="M121" s="64">
        <f>IF(A121="",0,(IF(ISNUMBER(MAR_26!G121),MAR_26!G121,0)+IF(ISNUMBER(APR_26!G121),APR_26!G121,0)+IF(ISNUMBER(MAY_26!G121),MAY_26!G121,0))/3)</f>
        <v>0</v>
      </c>
      <c r="N121" s="64">
        <f t="shared" si="16"/>
        <v>0</v>
      </c>
      <c r="O121" s="64">
        <f t="shared" si="17"/>
        <v>0</v>
      </c>
      <c r="P121" s="64">
        <f t="shared" si="18"/>
        <v>0</v>
      </c>
      <c r="Q121" s="65" t="str">
        <f t="shared" si="19"/>
        <v/>
      </c>
      <c r="R121" s="66" t="str">
        <f t="shared" si="20"/>
        <v>OVERSTOCK</v>
      </c>
      <c r="S121" s="66" t="str">
        <f t="shared" si="21"/>
        <v>N/A</v>
      </c>
      <c r="T121" s="60"/>
    </row>
    <row r="122" spans="1:20" ht="16.5" customHeight="1" x14ac:dyDescent="0.35">
      <c r="A122" s="72" t="str">
        <f>IF(JAN_26!A122="","",JAN_26!A122)</f>
        <v>Frusemide tablets</v>
      </c>
      <c r="B122" s="72" t="str">
        <f>IF(JAN_26!B122="","",JAN_26!B122)</f>
        <v>tablet</v>
      </c>
      <c r="C122" s="55">
        <f>IF(JAN_26!C122="","",JAN_26!C122)</f>
        <v>10</v>
      </c>
      <c r="D122" s="55">
        <f>IF(APR_26!A122="","",APR_26!F122)</f>
        <v>300</v>
      </c>
      <c r="E122" s="61"/>
      <c r="F122" s="55">
        <f t="shared" si="11"/>
        <v>300</v>
      </c>
      <c r="G122" s="61"/>
      <c r="H122" s="61"/>
      <c r="I122" s="55">
        <f t="shared" si="12"/>
        <v>0</v>
      </c>
      <c r="J122" s="55" t="str">
        <f t="shared" si="13"/>
        <v/>
      </c>
      <c r="K122" s="55">
        <f t="shared" si="14"/>
        <v>0</v>
      </c>
      <c r="L122" s="55">
        <f t="shared" si="15"/>
        <v>3000</v>
      </c>
      <c r="M122" s="67">
        <f>IF(A122="",0,(IF(ISNUMBER(MAR_26!G122),MAR_26!G122,0)+IF(ISNUMBER(APR_26!G122),APR_26!G122,0)+IF(ISNUMBER(MAY_26!G122),MAY_26!G122,0))/3)</f>
        <v>0</v>
      </c>
      <c r="N122" s="67">
        <f t="shared" si="16"/>
        <v>0</v>
      </c>
      <c r="O122" s="67">
        <f t="shared" si="17"/>
        <v>0</v>
      </c>
      <c r="P122" s="67">
        <f t="shared" si="18"/>
        <v>0</v>
      </c>
      <c r="Q122" s="68" t="str">
        <f t="shared" si="19"/>
        <v/>
      </c>
      <c r="R122" s="69" t="str">
        <f t="shared" si="20"/>
        <v>OVERSTOCK</v>
      </c>
      <c r="S122" s="69" t="str">
        <f t="shared" si="21"/>
        <v>N/A</v>
      </c>
      <c r="T122" s="60"/>
    </row>
    <row r="123" spans="1:20" ht="16.5" customHeight="1" x14ac:dyDescent="0.35">
      <c r="A123" s="71" t="str">
        <f>IF(JAN_26!A123="","",JAN_26!A123)</f>
        <v>G- tablets</v>
      </c>
      <c r="B123" s="71" t="str">
        <f>IF(JAN_26!B123="","",JAN_26!B123)</f>
        <v>tablet</v>
      </c>
      <c r="C123" s="53">
        <f>IF(JAN_26!C123="","",JAN_26!C123)</f>
        <v>15</v>
      </c>
      <c r="D123" s="53">
        <f>IF(APR_26!A123="","",APR_26!F123)</f>
        <v>0</v>
      </c>
      <c r="E123" s="61"/>
      <c r="F123" s="53">
        <f t="shared" si="11"/>
        <v>0</v>
      </c>
      <c r="G123" s="61"/>
      <c r="H123" s="61"/>
      <c r="I123" s="53">
        <f t="shared" si="12"/>
        <v>0</v>
      </c>
      <c r="J123" s="53" t="str">
        <f t="shared" si="13"/>
        <v/>
      </c>
      <c r="K123" s="53">
        <f t="shared" si="14"/>
        <v>0</v>
      </c>
      <c r="L123" s="53">
        <f t="shared" si="15"/>
        <v>0</v>
      </c>
      <c r="M123" s="64">
        <f>IF(A123="",0,(IF(ISNUMBER(MAR_26!G123),MAR_26!G123,0)+IF(ISNUMBER(APR_26!G123),APR_26!G123,0)+IF(ISNUMBER(MAY_26!G123),MAY_26!G123,0))/3)</f>
        <v>0</v>
      </c>
      <c r="N123" s="64">
        <f t="shared" si="16"/>
        <v>0</v>
      </c>
      <c r="O123" s="64">
        <f t="shared" si="17"/>
        <v>0</v>
      </c>
      <c r="P123" s="64">
        <f t="shared" si="18"/>
        <v>0</v>
      </c>
      <c r="Q123" s="65" t="str">
        <f t="shared" si="19"/>
        <v/>
      </c>
      <c r="R123" s="66" t="str">
        <f t="shared" si="20"/>
        <v>STOCKOUT</v>
      </c>
      <c r="S123" s="66" t="str">
        <f t="shared" si="21"/>
        <v>N/A</v>
      </c>
      <c r="T123" s="60"/>
    </row>
    <row r="124" spans="1:20" ht="16.5" customHeight="1" x14ac:dyDescent="0.35">
      <c r="A124" s="72" t="str">
        <f>IF(JAN_26!A124="","",JAN_26!A124)</f>
        <v>gastrokit</v>
      </c>
      <c r="B124" s="72" t="str">
        <f>IF(JAN_26!B124="","",JAN_26!B124)</f>
        <v>tablet</v>
      </c>
      <c r="C124" s="55">
        <f>IF(JAN_26!C124="","",JAN_26!C124)</f>
        <v>1150</v>
      </c>
      <c r="D124" s="55">
        <f>IF(APR_26!A124="","",APR_26!F124)</f>
        <v>0</v>
      </c>
      <c r="E124" s="61"/>
      <c r="F124" s="55">
        <f t="shared" si="11"/>
        <v>0</v>
      </c>
      <c r="G124" s="61"/>
      <c r="H124" s="61"/>
      <c r="I124" s="55">
        <f t="shared" si="12"/>
        <v>0</v>
      </c>
      <c r="J124" s="55" t="str">
        <f t="shared" si="13"/>
        <v/>
      </c>
      <c r="K124" s="55">
        <f t="shared" si="14"/>
        <v>0</v>
      </c>
      <c r="L124" s="55">
        <f t="shared" si="15"/>
        <v>0</v>
      </c>
      <c r="M124" s="67">
        <f>IF(A124="",0,(IF(ISNUMBER(MAR_26!G124),MAR_26!G124,0)+IF(ISNUMBER(APR_26!G124),APR_26!G124,0)+IF(ISNUMBER(MAY_26!G124),MAY_26!G124,0))/3)</f>
        <v>0</v>
      </c>
      <c r="N124" s="67">
        <f t="shared" si="16"/>
        <v>0</v>
      </c>
      <c r="O124" s="67">
        <f t="shared" si="17"/>
        <v>0</v>
      </c>
      <c r="P124" s="67">
        <f t="shared" si="18"/>
        <v>0</v>
      </c>
      <c r="Q124" s="68" t="str">
        <f t="shared" si="19"/>
        <v/>
      </c>
      <c r="R124" s="69" t="str">
        <f t="shared" si="20"/>
        <v>STOCKOUT</v>
      </c>
      <c r="S124" s="69" t="str">
        <f t="shared" si="21"/>
        <v>N/A</v>
      </c>
      <c r="T124" s="60"/>
    </row>
    <row r="125" spans="1:20" ht="16.5" customHeight="1" x14ac:dyDescent="0.35">
      <c r="A125" s="71" t="str">
        <f>IF(JAN_26!A125="","",JAN_26!A125)</f>
        <v>Genta (250mg)</v>
      </c>
      <c r="B125" s="71" t="str">
        <f>IF(JAN_26!B125="","",JAN_26!B125)</f>
        <v>amp</v>
      </c>
      <c r="C125" s="53">
        <f>IF(JAN_26!C125="","",JAN_26!C125)</f>
        <v>250</v>
      </c>
      <c r="D125" s="53">
        <f>IF(APR_26!A125="","",APR_26!F125)</f>
        <v>0</v>
      </c>
      <c r="E125" s="61"/>
      <c r="F125" s="53">
        <f t="shared" si="11"/>
        <v>0</v>
      </c>
      <c r="G125" s="61"/>
      <c r="H125" s="61"/>
      <c r="I125" s="53">
        <f t="shared" si="12"/>
        <v>0</v>
      </c>
      <c r="J125" s="53" t="str">
        <f t="shared" si="13"/>
        <v/>
      </c>
      <c r="K125" s="53">
        <f t="shared" si="14"/>
        <v>0</v>
      </c>
      <c r="L125" s="53">
        <f t="shared" si="15"/>
        <v>0</v>
      </c>
      <c r="M125" s="64">
        <f>IF(A125="",0,(IF(ISNUMBER(MAR_26!G125),MAR_26!G125,0)+IF(ISNUMBER(APR_26!G125),APR_26!G125,0)+IF(ISNUMBER(MAY_26!G125),MAY_26!G125,0))/3)</f>
        <v>0</v>
      </c>
      <c r="N125" s="64">
        <f t="shared" si="16"/>
        <v>0</v>
      </c>
      <c r="O125" s="64">
        <f t="shared" si="17"/>
        <v>0</v>
      </c>
      <c r="P125" s="64">
        <f t="shared" si="18"/>
        <v>0</v>
      </c>
      <c r="Q125" s="65" t="str">
        <f t="shared" si="19"/>
        <v/>
      </c>
      <c r="R125" s="66" t="str">
        <f t="shared" si="20"/>
        <v>STOCKOUT</v>
      </c>
      <c r="S125" s="66" t="str">
        <f t="shared" si="21"/>
        <v>N/A</v>
      </c>
      <c r="T125" s="60"/>
    </row>
    <row r="126" spans="1:20" ht="16.5" customHeight="1" x14ac:dyDescent="0.35">
      <c r="A126" s="72" t="str">
        <f>IF(JAN_26!A126="","",JAN_26!A126)</f>
        <v>genta eydrop</v>
      </c>
      <c r="B126" s="72" t="str">
        <f>IF(JAN_26!B126="","",JAN_26!B126)</f>
        <v>syrup</v>
      </c>
      <c r="C126" s="55">
        <f>IF(JAN_26!C126="","",JAN_26!C126)</f>
        <v>500</v>
      </c>
      <c r="D126" s="55">
        <f>IF(APR_26!A126="","",APR_26!F126)</f>
        <v>0</v>
      </c>
      <c r="E126" s="61"/>
      <c r="F126" s="55">
        <f t="shared" si="11"/>
        <v>0</v>
      </c>
      <c r="G126" s="61"/>
      <c r="H126" s="61"/>
      <c r="I126" s="55">
        <f t="shared" si="12"/>
        <v>0</v>
      </c>
      <c r="J126" s="55" t="str">
        <f t="shared" si="13"/>
        <v/>
      </c>
      <c r="K126" s="55">
        <f t="shared" si="14"/>
        <v>0</v>
      </c>
      <c r="L126" s="55">
        <f t="shared" si="15"/>
        <v>0</v>
      </c>
      <c r="M126" s="67">
        <f>IF(A126="",0,(IF(ISNUMBER(MAR_26!G126),MAR_26!G126,0)+IF(ISNUMBER(APR_26!G126),APR_26!G126,0)+IF(ISNUMBER(MAY_26!G126),MAY_26!G126,0))/3)</f>
        <v>0</v>
      </c>
      <c r="N126" s="67">
        <f t="shared" si="16"/>
        <v>0</v>
      </c>
      <c r="O126" s="67">
        <f t="shared" si="17"/>
        <v>0</v>
      </c>
      <c r="P126" s="67">
        <f t="shared" si="18"/>
        <v>0</v>
      </c>
      <c r="Q126" s="68" t="str">
        <f t="shared" si="19"/>
        <v/>
      </c>
      <c r="R126" s="69" t="str">
        <f t="shared" si="20"/>
        <v>STOCKOUT</v>
      </c>
      <c r="S126" s="69" t="str">
        <f t="shared" si="21"/>
        <v>N/A</v>
      </c>
      <c r="T126" s="60"/>
    </row>
    <row r="127" spans="1:20" ht="16.5" customHeight="1" x14ac:dyDescent="0.35">
      <c r="A127" s="71" t="str">
        <f>IF(JAN_26!A127="","",JAN_26!A127)</f>
        <v>Gentamycine Injection</v>
      </c>
      <c r="B127" s="71" t="str">
        <f>IF(JAN_26!B127="","",JAN_26!B127)</f>
        <v>amp</v>
      </c>
      <c r="C127" s="53">
        <f>IF(JAN_26!C127="","",JAN_26!C127)</f>
        <v>200</v>
      </c>
      <c r="D127" s="53">
        <f>IF(APR_26!A127="","",APR_26!F127)</f>
        <v>355</v>
      </c>
      <c r="E127" s="61"/>
      <c r="F127" s="53">
        <f t="shared" si="11"/>
        <v>355</v>
      </c>
      <c r="G127" s="61"/>
      <c r="H127" s="61"/>
      <c r="I127" s="53">
        <f t="shared" si="12"/>
        <v>0</v>
      </c>
      <c r="J127" s="53" t="str">
        <f t="shared" si="13"/>
        <v/>
      </c>
      <c r="K127" s="53">
        <f t="shared" si="14"/>
        <v>0</v>
      </c>
      <c r="L127" s="53">
        <f t="shared" si="15"/>
        <v>71000</v>
      </c>
      <c r="M127" s="64">
        <f>IF(A127="",0,(IF(ISNUMBER(MAR_26!G127),MAR_26!G127,0)+IF(ISNUMBER(APR_26!G127),APR_26!G127,0)+IF(ISNUMBER(MAY_26!G127),MAY_26!G127,0))/3)</f>
        <v>0</v>
      </c>
      <c r="N127" s="64">
        <f t="shared" si="16"/>
        <v>0</v>
      </c>
      <c r="O127" s="64">
        <f t="shared" si="17"/>
        <v>0</v>
      </c>
      <c r="P127" s="64">
        <f t="shared" si="18"/>
        <v>0</v>
      </c>
      <c r="Q127" s="65" t="str">
        <f t="shared" si="19"/>
        <v/>
      </c>
      <c r="R127" s="66" t="str">
        <f t="shared" si="20"/>
        <v>OVERSTOCK</v>
      </c>
      <c r="S127" s="66" t="str">
        <f t="shared" si="21"/>
        <v>N/A</v>
      </c>
      <c r="T127" s="60"/>
    </row>
    <row r="128" spans="1:20" ht="16.5" customHeight="1" x14ac:dyDescent="0.35">
      <c r="A128" s="72" t="str">
        <f>IF(JAN_26!A128="","",JAN_26!A128)</f>
        <v>Gentian violet</v>
      </c>
      <c r="B128" s="72" t="str">
        <f>IF(JAN_26!B128="","",JAN_26!B128)</f>
        <v>bottle</v>
      </c>
      <c r="C128" s="55">
        <f>IF(JAN_26!C128="","",JAN_26!C128)</f>
        <v>1000</v>
      </c>
      <c r="D128" s="55">
        <f>IF(APR_26!A128="","",APR_26!F128)</f>
        <v>0</v>
      </c>
      <c r="E128" s="61"/>
      <c r="F128" s="55">
        <f t="shared" si="11"/>
        <v>0</v>
      </c>
      <c r="G128" s="61"/>
      <c r="H128" s="61"/>
      <c r="I128" s="55">
        <f t="shared" si="12"/>
        <v>0</v>
      </c>
      <c r="J128" s="55" t="str">
        <f t="shared" si="13"/>
        <v/>
      </c>
      <c r="K128" s="55">
        <f t="shared" si="14"/>
        <v>0</v>
      </c>
      <c r="L128" s="55">
        <f t="shared" si="15"/>
        <v>0</v>
      </c>
      <c r="M128" s="67">
        <f>IF(A128="",0,(IF(ISNUMBER(MAR_26!G128),MAR_26!G128,0)+IF(ISNUMBER(APR_26!G128),APR_26!G128,0)+IF(ISNUMBER(MAY_26!G128),MAY_26!G128,0))/3)</f>
        <v>0</v>
      </c>
      <c r="N128" s="67">
        <f t="shared" si="16"/>
        <v>0</v>
      </c>
      <c r="O128" s="67">
        <f t="shared" si="17"/>
        <v>0</v>
      </c>
      <c r="P128" s="67">
        <f t="shared" si="18"/>
        <v>0</v>
      </c>
      <c r="Q128" s="68" t="str">
        <f t="shared" si="19"/>
        <v/>
      </c>
      <c r="R128" s="69" t="str">
        <f t="shared" si="20"/>
        <v>STOCKOUT</v>
      </c>
      <c r="S128" s="69" t="str">
        <f t="shared" si="21"/>
        <v>N/A</v>
      </c>
      <c r="T128" s="60"/>
    </row>
    <row r="129" spans="1:20" ht="16.5" customHeight="1" x14ac:dyDescent="0.35">
      <c r="A129" s="71" t="str">
        <f>IF(JAN_26!A129="","",JAN_26!A129)</f>
        <v>Glibenclamide</v>
      </c>
      <c r="B129" s="71" t="str">
        <f>IF(JAN_26!B129="","",JAN_26!B129)</f>
        <v>tab</v>
      </c>
      <c r="C129" s="53">
        <f>IF(JAN_26!C129="","",JAN_26!C129)</f>
        <v>10</v>
      </c>
      <c r="D129" s="53">
        <f>IF(APR_26!A129="","",APR_26!F129)</f>
        <v>100</v>
      </c>
      <c r="E129" s="61"/>
      <c r="F129" s="53">
        <f t="shared" si="11"/>
        <v>100</v>
      </c>
      <c r="G129" s="61"/>
      <c r="H129" s="61"/>
      <c r="I129" s="53">
        <f t="shared" si="12"/>
        <v>0</v>
      </c>
      <c r="J129" s="53" t="str">
        <f t="shared" si="13"/>
        <v/>
      </c>
      <c r="K129" s="53">
        <f t="shared" si="14"/>
        <v>0</v>
      </c>
      <c r="L129" s="53">
        <f t="shared" si="15"/>
        <v>1000</v>
      </c>
      <c r="M129" s="64">
        <f>IF(A129="",0,(IF(ISNUMBER(MAR_26!G129),MAR_26!G129,0)+IF(ISNUMBER(APR_26!G129),APR_26!G129,0)+IF(ISNUMBER(MAY_26!G129),MAY_26!G129,0))/3)</f>
        <v>0</v>
      </c>
      <c r="N129" s="64">
        <f t="shared" si="16"/>
        <v>0</v>
      </c>
      <c r="O129" s="64">
        <f t="shared" si="17"/>
        <v>0</v>
      </c>
      <c r="P129" s="64">
        <f t="shared" si="18"/>
        <v>0</v>
      </c>
      <c r="Q129" s="65" t="str">
        <f t="shared" si="19"/>
        <v/>
      </c>
      <c r="R129" s="66" t="str">
        <f t="shared" si="20"/>
        <v>OVERSTOCK</v>
      </c>
      <c r="S129" s="66" t="str">
        <f t="shared" si="21"/>
        <v>N/A</v>
      </c>
      <c r="T129" s="60"/>
    </row>
    <row r="130" spans="1:20" ht="16.5" customHeight="1" x14ac:dyDescent="0.35">
      <c r="A130" s="72" t="str">
        <f>IF(JAN_26!A130="","",JAN_26!A130)</f>
        <v>Glocuse 10%</v>
      </c>
      <c r="B130" s="72" t="str">
        <f>IF(JAN_26!B130="","",JAN_26!B130)</f>
        <v>Item</v>
      </c>
      <c r="C130" s="55">
        <f>IF(JAN_26!C130="","",JAN_26!C130)</f>
        <v>1000</v>
      </c>
      <c r="D130" s="55">
        <f>IF(APR_26!A130="","",APR_26!F130)</f>
        <v>10</v>
      </c>
      <c r="E130" s="61"/>
      <c r="F130" s="55">
        <f t="shared" si="11"/>
        <v>10</v>
      </c>
      <c r="G130" s="61"/>
      <c r="H130" s="61"/>
      <c r="I130" s="55">
        <f t="shared" si="12"/>
        <v>0</v>
      </c>
      <c r="J130" s="55" t="str">
        <f t="shared" si="13"/>
        <v/>
      </c>
      <c r="K130" s="55">
        <f t="shared" si="14"/>
        <v>0</v>
      </c>
      <c r="L130" s="55">
        <f t="shared" si="15"/>
        <v>10000</v>
      </c>
      <c r="M130" s="67">
        <f>IF(A130="",0,(IF(ISNUMBER(MAR_26!G130),MAR_26!G130,0)+IF(ISNUMBER(APR_26!G130),APR_26!G130,0)+IF(ISNUMBER(MAY_26!G130),MAY_26!G130,0))/3)</f>
        <v>0</v>
      </c>
      <c r="N130" s="67">
        <f t="shared" si="16"/>
        <v>0</v>
      </c>
      <c r="O130" s="67">
        <f t="shared" si="17"/>
        <v>0</v>
      </c>
      <c r="P130" s="67">
        <f t="shared" si="18"/>
        <v>0</v>
      </c>
      <c r="Q130" s="68" t="str">
        <f t="shared" si="19"/>
        <v/>
      </c>
      <c r="R130" s="69" t="str">
        <f t="shared" si="20"/>
        <v>OVERSTOCK</v>
      </c>
      <c r="S130" s="69" t="str">
        <f t="shared" si="21"/>
        <v>N/A</v>
      </c>
      <c r="T130" s="60"/>
    </row>
    <row r="131" spans="1:20" ht="16.5" customHeight="1" x14ac:dyDescent="0.35">
      <c r="A131" s="71" t="str">
        <f>IF(JAN_26!A131="","",JAN_26!A131)</f>
        <v>Glovessterile size 7.5 (pair)</v>
      </c>
      <c r="B131" s="71" t="str">
        <f>IF(JAN_26!B131="","",JAN_26!B131)</f>
        <v>pair/piece</v>
      </c>
      <c r="C131" s="53">
        <f>IF(JAN_26!C131="","",JAN_26!C131)</f>
        <v>300</v>
      </c>
      <c r="D131" s="53">
        <f>IF(APR_26!A131="","",APR_26!F131)</f>
        <v>123</v>
      </c>
      <c r="E131" s="61"/>
      <c r="F131" s="53">
        <f t="shared" ref="F131:F194" si="22">IF(A131="","",D131+IF(ISNUMBER(E131),E131,0)-IF(ISNUMBER(G131),G131,0))</f>
        <v>123</v>
      </c>
      <c r="G131" s="61"/>
      <c r="H131" s="61"/>
      <c r="I131" s="53">
        <f t="shared" ref="I131:I194" si="23">IF(AND(ISNUMBER(G131),ISNUMBER(C131)),G131*C131,0)</f>
        <v>0</v>
      </c>
      <c r="J131" s="53" t="str">
        <f t="shared" ref="J131:J194" si="24">IF(AND(ISNUMBER(G131),ISNUMBER(H131)),H131-I131,"")</f>
        <v/>
      </c>
      <c r="K131" s="53">
        <f t="shared" ref="K131:K194" si="25">IF(OR(A131="",M131=0),0,MAX(O131-F131,0))</f>
        <v>0</v>
      </c>
      <c r="L131" s="53">
        <f t="shared" ref="L131:L194" si="26">IF(AND(ISNUMBER(C131),ISNUMBER(F131)),F131*C131,0)</f>
        <v>36900</v>
      </c>
      <c r="M131" s="64">
        <f>IF(A131="",0,(IF(ISNUMBER(MAR_26!G131),MAR_26!G131,0)+IF(ISNUMBER(APR_26!G131),APR_26!G131,0)+IF(ISNUMBER(MAY_26!G131),MAY_26!G131,0))/3)</f>
        <v>0</v>
      </c>
      <c r="N131" s="64">
        <f t="shared" ref="N131:N194" si="27">IF(M131=0,0,M131*Lead_Time_Months)</f>
        <v>0</v>
      </c>
      <c r="O131" s="64">
        <f t="shared" ref="O131:O194" si="28">IF(M131=0,0,M131*Max_Stock_Months)</f>
        <v>0</v>
      </c>
      <c r="P131" s="64">
        <f t="shared" ref="P131:P194" si="29">IF(M131=0,0,M131*Security_Stock_Months)</f>
        <v>0</v>
      </c>
      <c r="Q131" s="65" t="str">
        <f t="shared" ref="Q131:Q194" si="30">IF(OR(A131="",M131=0,F131&lt;=0),"",ROUND(F131/M131,1))</f>
        <v/>
      </c>
      <c r="R131" s="66" t="str">
        <f t="shared" ref="R131:R194" si="31">IF(A131="","",IF(F131&lt;=0,"STOCKOUT",IF(F131&lt;=P131,"LOW STOCK",IF(F131&gt;O131,"OVERSTOCK","ADEQUATE"))))</f>
        <v>OVERSTOCK</v>
      </c>
      <c r="S131" s="66" t="str">
        <f t="shared" ref="S131:S194" si="32">IF(AND(ISNUMBER(G131),ISNUMBER(H131)),IF(J131&gt;=0,"BALANCED","DEFICIT"),"N/A")</f>
        <v>N/A</v>
      </c>
      <c r="T131" s="60"/>
    </row>
    <row r="132" spans="1:20" ht="16.5" customHeight="1" x14ac:dyDescent="0.35">
      <c r="A132" s="72" t="str">
        <f>IF(JAN_26!A132="","",JAN_26!A132)</f>
        <v>Glovessterile size 8 (pair)</v>
      </c>
      <c r="B132" s="72" t="str">
        <f>IF(JAN_26!B132="","",JAN_26!B132)</f>
        <v>pair/piece</v>
      </c>
      <c r="C132" s="55">
        <f>IF(JAN_26!C132="","",JAN_26!C132)</f>
        <v>300</v>
      </c>
      <c r="D132" s="55">
        <f>IF(APR_26!A132="","",APR_26!F132)</f>
        <v>100</v>
      </c>
      <c r="E132" s="61"/>
      <c r="F132" s="55">
        <f t="shared" si="22"/>
        <v>100</v>
      </c>
      <c r="G132" s="61"/>
      <c r="H132" s="61"/>
      <c r="I132" s="55">
        <f t="shared" si="23"/>
        <v>0</v>
      </c>
      <c r="J132" s="55" t="str">
        <f t="shared" si="24"/>
        <v/>
      </c>
      <c r="K132" s="55">
        <f t="shared" si="25"/>
        <v>0</v>
      </c>
      <c r="L132" s="55">
        <f t="shared" si="26"/>
        <v>30000</v>
      </c>
      <c r="M132" s="67">
        <f>IF(A132="",0,(IF(ISNUMBER(MAR_26!G132),MAR_26!G132,0)+IF(ISNUMBER(APR_26!G132),APR_26!G132,0)+IF(ISNUMBER(MAY_26!G132),MAY_26!G132,0))/3)</f>
        <v>0</v>
      </c>
      <c r="N132" s="67">
        <f t="shared" si="27"/>
        <v>0</v>
      </c>
      <c r="O132" s="67">
        <f t="shared" si="28"/>
        <v>0</v>
      </c>
      <c r="P132" s="67">
        <f t="shared" si="29"/>
        <v>0</v>
      </c>
      <c r="Q132" s="68" t="str">
        <f t="shared" si="30"/>
        <v/>
      </c>
      <c r="R132" s="69" t="str">
        <f t="shared" si="31"/>
        <v>OVERSTOCK</v>
      </c>
      <c r="S132" s="69" t="str">
        <f t="shared" si="32"/>
        <v>N/A</v>
      </c>
      <c r="T132" s="60"/>
    </row>
    <row r="133" spans="1:20" ht="16.5" customHeight="1" x14ac:dyDescent="0.35">
      <c r="A133" s="71" t="str">
        <f>IF(JAN_26!A133="","",JAN_26!A133)</f>
        <v>Glucose 5%</v>
      </c>
      <c r="B133" s="71" t="str">
        <f>IF(JAN_26!B133="","",JAN_26!B133)</f>
        <v>Item</v>
      </c>
      <c r="C133" s="53">
        <f>IF(JAN_26!C133="","",JAN_26!C133)</f>
        <v>1000</v>
      </c>
      <c r="D133" s="53">
        <f>IF(APR_26!A133="","",APR_26!F133)</f>
        <v>420</v>
      </c>
      <c r="E133" s="61"/>
      <c r="F133" s="53">
        <f t="shared" si="22"/>
        <v>420</v>
      </c>
      <c r="G133" s="61"/>
      <c r="H133" s="61"/>
      <c r="I133" s="53">
        <f t="shared" si="23"/>
        <v>0</v>
      </c>
      <c r="J133" s="53" t="str">
        <f t="shared" si="24"/>
        <v/>
      </c>
      <c r="K133" s="53">
        <f t="shared" si="25"/>
        <v>0</v>
      </c>
      <c r="L133" s="53">
        <f t="shared" si="26"/>
        <v>420000</v>
      </c>
      <c r="M133" s="64">
        <f>IF(A133="",0,(IF(ISNUMBER(MAR_26!G133),MAR_26!G133,0)+IF(ISNUMBER(APR_26!G133),APR_26!G133,0)+IF(ISNUMBER(MAY_26!G133),MAY_26!G133,0))/3)</f>
        <v>0</v>
      </c>
      <c r="N133" s="64">
        <f t="shared" si="27"/>
        <v>0</v>
      </c>
      <c r="O133" s="64">
        <f t="shared" si="28"/>
        <v>0</v>
      </c>
      <c r="P133" s="64">
        <f t="shared" si="29"/>
        <v>0</v>
      </c>
      <c r="Q133" s="65" t="str">
        <f t="shared" si="30"/>
        <v/>
      </c>
      <c r="R133" s="66" t="str">
        <f t="shared" si="31"/>
        <v>OVERSTOCK</v>
      </c>
      <c r="S133" s="66" t="str">
        <f t="shared" si="32"/>
        <v>N/A</v>
      </c>
      <c r="T133" s="60"/>
    </row>
    <row r="134" spans="1:20" ht="16.5" customHeight="1" x14ac:dyDescent="0.35">
      <c r="A134" s="72" t="str">
        <f>IF(JAN_26!A134="","",JAN_26!A134)</f>
        <v>Griseoflovine</v>
      </c>
      <c r="B134" s="72" t="str">
        <f>IF(JAN_26!B134="","",JAN_26!B134)</f>
        <v>tablet</v>
      </c>
      <c r="C134" s="55">
        <f>IF(JAN_26!C134="","",JAN_26!C134)</f>
        <v>50</v>
      </c>
      <c r="D134" s="55">
        <f>IF(APR_26!A134="","",APR_26!F134)</f>
        <v>70</v>
      </c>
      <c r="E134" s="61"/>
      <c r="F134" s="55">
        <f t="shared" si="22"/>
        <v>70</v>
      </c>
      <c r="G134" s="61"/>
      <c r="H134" s="61"/>
      <c r="I134" s="55">
        <f t="shared" si="23"/>
        <v>0</v>
      </c>
      <c r="J134" s="55" t="str">
        <f t="shared" si="24"/>
        <v/>
      </c>
      <c r="K134" s="55">
        <f t="shared" si="25"/>
        <v>0</v>
      </c>
      <c r="L134" s="55">
        <f t="shared" si="26"/>
        <v>3500</v>
      </c>
      <c r="M134" s="67">
        <f>IF(A134="",0,(IF(ISNUMBER(MAR_26!G134),MAR_26!G134,0)+IF(ISNUMBER(APR_26!G134),APR_26!G134,0)+IF(ISNUMBER(MAY_26!G134),MAY_26!G134,0))/3)</f>
        <v>0</v>
      </c>
      <c r="N134" s="67">
        <f t="shared" si="27"/>
        <v>0</v>
      </c>
      <c r="O134" s="67">
        <f t="shared" si="28"/>
        <v>0</v>
      </c>
      <c r="P134" s="67">
        <f t="shared" si="29"/>
        <v>0</v>
      </c>
      <c r="Q134" s="68" t="str">
        <f t="shared" si="30"/>
        <v/>
      </c>
      <c r="R134" s="69" t="str">
        <f t="shared" si="31"/>
        <v>OVERSTOCK</v>
      </c>
      <c r="S134" s="69" t="str">
        <f t="shared" si="32"/>
        <v>N/A</v>
      </c>
      <c r="T134" s="60"/>
    </row>
    <row r="135" spans="1:20" ht="16.5" customHeight="1" x14ac:dyDescent="0.35">
      <c r="A135" s="71" t="str">
        <f>IF(JAN_26!A135="","",JAN_26!A135)</f>
        <v>guaze</v>
      </c>
      <c r="B135" s="71" t="str">
        <f>IF(JAN_26!B135="","",JAN_26!B135)</f>
        <v>item</v>
      </c>
      <c r="C135" s="53">
        <f>IF(JAN_26!C135="","",JAN_26!C135)</f>
        <v>100</v>
      </c>
      <c r="D135" s="53">
        <f>IF(APR_26!A135="","",APR_26!F135)</f>
        <v>0</v>
      </c>
      <c r="E135" s="61"/>
      <c r="F135" s="53">
        <f t="shared" si="22"/>
        <v>0</v>
      </c>
      <c r="G135" s="61"/>
      <c r="H135" s="61"/>
      <c r="I135" s="53">
        <f t="shared" si="23"/>
        <v>0</v>
      </c>
      <c r="J135" s="53" t="str">
        <f t="shared" si="24"/>
        <v/>
      </c>
      <c r="K135" s="53">
        <f t="shared" si="25"/>
        <v>0</v>
      </c>
      <c r="L135" s="53">
        <f t="shared" si="26"/>
        <v>0</v>
      </c>
      <c r="M135" s="64">
        <f>IF(A135="",0,(IF(ISNUMBER(MAR_26!G135),MAR_26!G135,0)+IF(ISNUMBER(APR_26!G135),APR_26!G135,0)+IF(ISNUMBER(MAY_26!G135),MAY_26!G135,0))/3)</f>
        <v>0</v>
      </c>
      <c r="N135" s="64">
        <f t="shared" si="27"/>
        <v>0</v>
      </c>
      <c r="O135" s="64">
        <f t="shared" si="28"/>
        <v>0</v>
      </c>
      <c r="P135" s="64">
        <f t="shared" si="29"/>
        <v>0</v>
      </c>
      <c r="Q135" s="65" t="str">
        <f t="shared" si="30"/>
        <v/>
      </c>
      <c r="R135" s="66" t="str">
        <f t="shared" si="31"/>
        <v>STOCKOUT</v>
      </c>
      <c r="S135" s="66" t="str">
        <f t="shared" si="32"/>
        <v>N/A</v>
      </c>
      <c r="T135" s="60"/>
    </row>
    <row r="136" spans="1:20" ht="16.5" customHeight="1" x14ac:dyDescent="0.35">
      <c r="A136" s="72" t="str">
        <f>IF(JAN_26!A136="","",JAN_26!A136)</f>
        <v>GYNANFORT</v>
      </c>
      <c r="B136" s="72" t="str">
        <f>IF(JAN_26!B136="","",JAN_26!B136)</f>
        <v>Ovule</v>
      </c>
      <c r="C136" s="55">
        <f>IF(JAN_26!C136="","",JAN_26!C136)</f>
        <v>350</v>
      </c>
      <c r="D136" s="55">
        <f>IF(APR_26!A136="","",APR_26!F136)</f>
        <v>0</v>
      </c>
      <c r="E136" s="61"/>
      <c r="F136" s="55">
        <f t="shared" si="22"/>
        <v>0</v>
      </c>
      <c r="G136" s="61"/>
      <c r="H136" s="61"/>
      <c r="I136" s="55">
        <f t="shared" si="23"/>
        <v>0</v>
      </c>
      <c r="J136" s="55" t="str">
        <f t="shared" si="24"/>
        <v/>
      </c>
      <c r="K136" s="55">
        <f t="shared" si="25"/>
        <v>0</v>
      </c>
      <c r="L136" s="55">
        <f t="shared" si="26"/>
        <v>0</v>
      </c>
      <c r="M136" s="67">
        <f>IF(A136="",0,(IF(ISNUMBER(MAR_26!G136),MAR_26!G136,0)+IF(ISNUMBER(APR_26!G136),APR_26!G136,0)+IF(ISNUMBER(MAY_26!G136),MAY_26!G136,0))/3)</f>
        <v>0</v>
      </c>
      <c r="N136" s="67">
        <f t="shared" si="27"/>
        <v>0</v>
      </c>
      <c r="O136" s="67">
        <f t="shared" si="28"/>
        <v>0</v>
      </c>
      <c r="P136" s="67">
        <f t="shared" si="29"/>
        <v>0</v>
      </c>
      <c r="Q136" s="68" t="str">
        <f t="shared" si="30"/>
        <v/>
      </c>
      <c r="R136" s="69" t="str">
        <f t="shared" si="31"/>
        <v>STOCKOUT</v>
      </c>
      <c r="S136" s="69" t="str">
        <f t="shared" si="32"/>
        <v>N/A</v>
      </c>
      <c r="T136" s="60"/>
    </row>
    <row r="137" spans="1:20" ht="16.5" customHeight="1" x14ac:dyDescent="0.35">
      <c r="A137" s="71" t="str">
        <f>IF(JAN_26!A137="","",JAN_26!A137)</f>
        <v>HCT</v>
      </c>
      <c r="B137" s="71" t="str">
        <f>IF(JAN_26!B137="","",JAN_26!B137)</f>
        <v>tablet</v>
      </c>
      <c r="C137" s="53">
        <f>IF(JAN_26!C137="","",JAN_26!C137)</f>
        <v>10</v>
      </c>
      <c r="D137" s="53">
        <f>IF(APR_26!A137="","",APR_26!F137)</f>
        <v>1010</v>
      </c>
      <c r="E137" s="61"/>
      <c r="F137" s="53">
        <f t="shared" si="22"/>
        <v>1010</v>
      </c>
      <c r="G137" s="61"/>
      <c r="H137" s="61"/>
      <c r="I137" s="53">
        <f t="shared" si="23"/>
        <v>0</v>
      </c>
      <c r="J137" s="53" t="str">
        <f t="shared" si="24"/>
        <v/>
      </c>
      <c r="K137" s="53">
        <f t="shared" si="25"/>
        <v>0</v>
      </c>
      <c r="L137" s="53">
        <f t="shared" si="26"/>
        <v>10100</v>
      </c>
      <c r="M137" s="64">
        <f>IF(A137="",0,(IF(ISNUMBER(MAR_26!G137),MAR_26!G137,0)+IF(ISNUMBER(APR_26!G137),APR_26!G137,0)+IF(ISNUMBER(MAY_26!G137),MAY_26!G137,0))/3)</f>
        <v>0</v>
      </c>
      <c r="N137" s="64">
        <f t="shared" si="27"/>
        <v>0</v>
      </c>
      <c r="O137" s="64">
        <f t="shared" si="28"/>
        <v>0</v>
      </c>
      <c r="P137" s="64">
        <f t="shared" si="29"/>
        <v>0</v>
      </c>
      <c r="Q137" s="65" t="str">
        <f t="shared" si="30"/>
        <v/>
      </c>
      <c r="R137" s="66" t="str">
        <f t="shared" si="31"/>
        <v>OVERSTOCK</v>
      </c>
      <c r="S137" s="66" t="str">
        <f t="shared" si="32"/>
        <v>N/A</v>
      </c>
      <c r="T137" s="60"/>
    </row>
    <row r="138" spans="1:20" ht="16.5" customHeight="1" x14ac:dyDescent="0.35">
      <c r="A138" s="72" t="str">
        <f>IF(JAN_26!A138="","",JAN_26!A138)</f>
        <v>hydrogen peroxide</v>
      </c>
      <c r="B138" s="72" t="str">
        <f>IF(JAN_26!B138="","",JAN_26!B138)</f>
        <v>bottle</v>
      </c>
      <c r="C138" s="55">
        <f>IF(JAN_26!C138="","",JAN_26!C138)</f>
        <v>1500</v>
      </c>
      <c r="D138" s="55">
        <f>IF(APR_26!A138="","",APR_26!F138)</f>
        <v>0</v>
      </c>
      <c r="E138" s="61"/>
      <c r="F138" s="55">
        <f t="shared" si="22"/>
        <v>0</v>
      </c>
      <c r="G138" s="61"/>
      <c r="H138" s="61"/>
      <c r="I138" s="55">
        <f t="shared" si="23"/>
        <v>0</v>
      </c>
      <c r="J138" s="55" t="str">
        <f t="shared" si="24"/>
        <v/>
      </c>
      <c r="K138" s="55">
        <f t="shared" si="25"/>
        <v>0</v>
      </c>
      <c r="L138" s="55">
        <f t="shared" si="26"/>
        <v>0</v>
      </c>
      <c r="M138" s="67">
        <f>IF(A138="",0,(IF(ISNUMBER(MAR_26!G138),MAR_26!G138,0)+IF(ISNUMBER(APR_26!G138),APR_26!G138,0)+IF(ISNUMBER(MAY_26!G138),MAY_26!G138,0))/3)</f>
        <v>0</v>
      </c>
      <c r="N138" s="67">
        <f t="shared" si="27"/>
        <v>0</v>
      </c>
      <c r="O138" s="67">
        <f t="shared" si="28"/>
        <v>0</v>
      </c>
      <c r="P138" s="67">
        <f t="shared" si="29"/>
        <v>0</v>
      </c>
      <c r="Q138" s="68" t="str">
        <f t="shared" si="30"/>
        <v/>
      </c>
      <c r="R138" s="69" t="str">
        <f t="shared" si="31"/>
        <v>STOCKOUT</v>
      </c>
      <c r="S138" s="69" t="str">
        <f t="shared" si="32"/>
        <v>N/A</v>
      </c>
      <c r="T138" s="60"/>
    </row>
    <row r="139" spans="1:20" ht="16.5" customHeight="1" x14ac:dyDescent="0.35">
      <c r="A139" s="71" t="str">
        <f>IF(JAN_26!A139="","",JAN_26!A139)</f>
        <v>hyoscine inject</v>
      </c>
      <c r="B139" s="71" t="str">
        <f>IF(JAN_26!B139="","",JAN_26!B139)</f>
        <v>amp</v>
      </c>
      <c r="C139" s="53">
        <f>IF(JAN_26!C139="","",JAN_26!C139)</f>
        <v>400</v>
      </c>
      <c r="D139" s="53">
        <f>IF(APR_26!A139="","",APR_26!F139)</f>
        <v>0</v>
      </c>
      <c r="E139" s="61"/>
      <c r="F139" s="53">
        <f t="shared" si="22"/>
        <v>0</v>
      </c>
      <c r="G139" s="61"/>
      <c r="H139" s="61"/>
      <c r="I139" s="53">
        <f t="shared" si="23"/>
        <v>0</v>
      </c>
      <c r="J139" s="53" t="str">
        <f t="shared" si="24"/>
        <v/>
      </c>
      <c r="K139" s="53">
        <f t="shared" si="25"/>
        <v>0</v>
      </c>
      <c r="L139" s="53">
        <f t="shared" si="26"/>
        <v>0</v>
      </c>
      <c r="M139" s="64">
        <f>IF(A139="",0,(IF(ISNUMBER(MAR_26!G139),MAR_26!G139,0)+IF(ISNUMBER(APR_26!G139),APR_26!G139,0)+IF(ISNUMBER(MAY_26!G139),MAY_26!G139,0))/3)</f>
        <v>0</v>
      </c>
      <c r="N139" s="64">
        <f t="shared" si="27"/>
        <v>0</v>
      </c>
      <c r="O139" s="64">
        <f t="shared" si="28"/>
        <v>0</v>
      </c>
      <c r="P139" s="64">
        <f t="shared" si="29"/>
        <v>0</v>
      </c>
      <c r="Q139" s="65" t="str">
        <f t="shared" si="30"/>
        <v/>
      </c>
      <c r="R139" s="66" t="str">
        <f t="shared" si="31"/>
        <v>STOCKOUT</v>
      </c>
      <c r="S139" s="66" t="str">
        <f t="shared" si="32"/>
        <v>N/A</v>
      </c>
      <c r="T139" s="60"/>
    </row>
    <row r="140" spans="1:20" ht="16.5" customHeight="1" x14ac:dyDescent="0.35">
      <c r="A140" s="72" t="str">
        <f>IF(JAN_26!A140="","",JAN_26!A140)</f>
        <v>hyoscine tabs</v>
      </c>
      <c r="B140" s="72" t="str">
        <f>IF(JAN_26!B140="","",JAN_26!B140)</f>
        <v>tablet</v>
      </c>
      <c r="C140" s="55">
        <f>IF(JAN_26!C140="","",JAN_26!C140)</f>
        <v>25</v>
      </c>
      <c r="D140" s="55">
        <f>IF(APR_26!A140="","",APR_26!F140)</f>
        <v>0</v>
      </c>
      <c r="E140" s="61"/>
      <c r="F140" s="55">
        <f t="shared" si="22"/>
        <v>0</v>
      </c>
      <c r="G140" s="61"/>
      <c r="H140" s="61"/>
      <c r="I140" s="55">
        <f t="shared" si="23"/>
        <v>0</v>
      </c>
      <c r="J140" s="55" t="str">
        <f t="shared" si="24"/>
        <v/>
      </c>
      <c r="K140" s="55">
        <f t="shared" si="25"/>
        <v>0</v>
      </c>
      <c r="L140" s="55">
        <f t="shared" si="26"/>
        <v>0</v>
      </c>
      <c r="M140" s="67">
        <f>IF(A140="",0,(IF(ISNUMBER(MAR_26!G140),MAR_26!G140,0)+IF(ISNUMBER(APR_26!G140),APR_26!G140,0)+IF(ISNUMBER(MAY_26!G140),MAY_26!G140,0))/3)</f>
        <v>0</v>
      </c>
      <c r="N140" s="67">
        <f t="shared" si="27"/>
        <v>0</v>
      </c>
      <c r="O140" s="67">
        <f t="shared" si="28"/>
        <v>0</v>
      </c>
      <c r="P140" s="67">
        <f t="shared" si="29"/>
        <v>0</v>
      </c>
      <c r="Q140" s="68" t="str">
        <f t="shared" si="30"/>
        <v/>
      </c>
      <c r="R140" s="69" t="str">
        <f t="shared" si="31"/>
        <v>STOCKOUT</v>
      </c>
      <c r="S140" s="69" t="str">
        <f t="shared" si="32"/>
        <v>N/A</v>
      </c>
      <c r="T140" s="60"/>
    </row>
    <row r="141" spans="1:20" ht="16.5" customHeight="1" x14ac:dyDescent="0.35">
      <c r="A141" s="71" t="str">
        <f>IF(JAN_26!A141="","",JAN_26!A141)</f>
        <v>Ibumol (para + ibu) syrup</v>
      </c>
      <c r="B141" s="71" t="str">
        <f>IF(JAN_26!B141="","",JAN_26!B141)</f>
        <v>syrup</v>
      </c>
      <c r="C141" s="53">
        <f>IF(JAN_26!C141="","",JAN_26!C141)</f>
        <v>1500</v>
      </c>
      <c r="D141" s="53">
        <f>IF(APR_26!A141="","",APR_26!F141)</f>
        <v>0</v>
      </c>
      <c r="E141" s="61"/>
      <c r="F141" s="53">
        <f t="shared" si="22"/>
        <v>0</v>
      </c>
      <c r="G141" s="61"/>
      <c r="H141" s="61"/>
      <c r="I141" s="53">
        <f t="shared" si="23"/>
        <v>0</v>
      </c>
      <c r="J141" s="53" t="str">
        <f t="shared" si="24"/>
        <v/>
      </c>
      <c r="K141" s="53">
        <f t="shared" si="25"/>
        <v>0</v>
      </c>
      <c r="L141" s="53">
        <f t="shared" si="26"/>
        <v>0</v>
      </c>
      <c r="M141" s="64">
        <f>IF(A141="",0,(IF(ISNUMBER(MAR_26!G141),MAR_26!G141,0)+IF(ISNUMBER(APR_26!G141),APR_26!G141,0)+IF(ISNUMBER(MAY_26!G141),MAY_26!G141,0))/3)</f>
        <v>0</v>
      </c>
      <c r="N141" s="64">
        <f t="shared" si="27"/>
        <v>0</v>
      </c>
      <c r="O141" s="64">
        <f t="shared" si="28"/>
        <v>0</v>
      </c>
      <c r="P141" s="64">
        <f t="shared" si="29"/>
        <v>0</v>
      </c>
      <c r="Q141" s="65" t="str">
        <f t="shared" si="30"/>
        <v/>
      </c>
      <c r="R141" s="66" t="str">
        <f t="shared" si="31"/>
        <v>STOCKOUT</v>
      </c>
      <c r="S141" s="66" t="str">
        <f t="shared" si="32"/>
        <v>N/A</v>
      </c>
      <c r="T141" s="60"/>
    </row>
    <row r="142" spans="1:20" ht="16.5" customHeight="1" x14ac:dyDescent="0.35">
      <c r="A142" s="72" t="str">
        <f>IF(JAN_26!A142="","",JAN_26!A142)</f>
        <v>ibumol (para + ibu) tab</v>
      </c>
      <c r="B142" s="72" t="str">
        <f>IF(JAN_26!B142="","",JAN_26!B142)</f>
        <v>tablet</v>
      </c>
      <c r="C142" s="55">
        <f>IF(JAN_26!C142="","",JAN_26!C142)</f>
        <v>90</v>
      </c>
      <c r="D142" s="55">
        <f>IF(APR_26!A142="","",APR_26!F142)</f>
        <v>0</v>
      </c>
      <c r="E142" s="61"/>
      <c r="F142" s="55">
        <f t="shared" si="22"/>
        <v>0</v>
      </c>
      <c r="G142" s="61"/>
      <c r="H142" s="61"/>
      <c r="I142" s="55">
        <f t="shared" si="23"/>
        <v>0</v>
      </c>
      <c r="J142" s="55" t="str">
        <f t="shared" si="24"/>
        <v/>
      </c>
      <c r="K142" s="55">
        <f t="shared" si="25"/>
        <v>0</v>
      </c>
      <c r="L142" s="55">
        <f t="shared" si="26"/>
        <v>0</v>
      </c>
      <c r="M142" s="67">
        <f>IF(A142="",0,(IF(ISNUMBER(MAR_26!G142),MAR_26!G142,0)+IF(ISNUMBER(APR_26!G142),APR_26!G142,0)+IF(ISNUMBER(MAY_26!G142),MAY_26!G142,0))/3)</f>
        <v>0</v>
      </c>
      <c r="N142" s="67">
        <f t="shared" si="27"/>
        <v>0</v>
      </c>
      <c r="O142" s="67">
        <f t="shared" si="28"/>
        <v>0</v>
      </c>
      <c r="P142" s="67">
        <f t="shared" si="29"/>
        <v>0</v>
      </c>
      <c r="Q142" s="68" t="str">
        <f t="shared" si="30"/>
        <v/>
      </c>
      <c r="R142" s="69" t="str">
        <f t="shared" si="31"/>
        <v>STOCKOUT</v>
      </c>
      <c r="S142" s="69" t="str">
        <f t="shared" si="32"/>
        <v>N/A</v>
      </c>
      <c r="T142" s="60"/>
    </row>
    <row r="143" spans="1:20" ht="16.5" customHeight="1" x14ac:dyDescent="0.35">
      <c r="A143" s="71" t="str">
        <f>IF(JAN_26!A143="","",JAN_26!A143)</f>
        <v>Ibuprofen</v>
      </c>
      <c r="B143" s="71" t="str">
        <f>IF(JAN_26!B143="","",JAN_26!B143)</f>
        <v>tablet</v>
      </c>
      <c r="C143" s="53">
        <f>IF(JAN_26!C143="","",JAN_26!C143)</f>
        <v>15</v>
      </c>
      <c r="D143" s="53">
        <f>IF(APR_26!A143="","",APR_26!F143)</f>
        <v>880</v>
      </c>
      <c r="E143" s="61"/>
      <c r="F143" s="53">
        <f t="shared" si="22"/>
        <v>880</v>
      </c>
      <c r="G143" s="61"/>
      <c r="H143" s="61"/>
      <c r="I143" s="53">
        <f t="shared" si="23"/>
        <v>0</v>
      </c>
      <c r="J143" s="53" t="str">
        <f t="shared" si="24"/>
        <v/>
      </c>
      <c r="K143" s="53">
        <f t="shared" si="25"/>
        <v>0</v>
      </c>
      <c r="L143" s="53">
        <f t="shared" si="26"/>
        <v>13200</v>
      </c>
      <c r="M143" s="64">
        <f>IF(A143="",0,(IF(ISNUMBER(MAR_26!G143),MAR_26!G143,0)+IF(ISNUMBER(APR_26!G143),APR_26!G143,0)+IF(ISNUMBER(MAY_26!G143),MAY_26!G143,0))/3)</f>
        <v>0</v>
      </c>
      <c r="N143" s="64">
        <f t="shared" si="27"/>
        <v>0</v>
      </c>
      <c r="O143" s="64">
        <f t="shared" si="28"/>
        <v>0</v>
      </c>
      <c r="P143" s="64">
        <f t="shared" si="29"/>
        <v>0</v>
      </c>
      <c r="Q143" s="65" t="str">
        <f t="shared" si="30"/>
        <v/>
      </c>
      <c r="R143" s="66" t="str">
        <f t="shared" si="31"/>
        <v>OVERSTOCK</v>
      </c>
      <c r="S143" s="66" t="str">
        <f t="shared" si="32"/>
        <v>N/A</v>
      </c>
      <c r="T143" s="60"/>
    </row>
    <row r="144" spans="1:20" ht="16.5" customHeight="1" x14ac:dyDescent="0.35">
      <c r="A144" s="72" t="str">
        <f>IF(JAN_26!A144="","",JAN_26!A144)</f>
        <v>ibuprofen syrup</v>
      </c>
      <c r="B144" s="72" t="str">
        <f>IF(JAN_26!B144="","",JAN_26!B144)</f>
        <v>bottle</v>
      </c>
      <c r="C144" s="55">
        <f>IF(JAN_26!C144="","",JAN_26!C144)</f>
        <v>1500</v>
      </c>
      <c r="D144" s="55">
        <f>IF(APR_26!A144="","",APR_26!F144)</f>
        <v>0</v>
      </c>
      <c r="E144" s="61"/>
      <c r="F144" s="55">
        <f t="shared" si="22"/>
        <v>0</v>
      </c>
      <c r="G144" s="61"/>
      <c r="H144" s="61"/>
      <c r="I144" s="55">
        <f t="shared" si="23"/>
        <v>0</v>
      </c>
      <c r="J144" s="55" t="str">
        <f t="shared" si="24"/>
        <v/>
      </c>
      <c r="K144" s="55">
        <f t="shared" si="25"/>
        <v>0</v>
      </c>
      <c r="L144" s="55">
        <f t="shared" si="26"/>
        <v>0</v>
      </c>
      <c r="M144" s="67">
        <f>IF(A144="",0,(IF(ISNUMBER(MAR_26!G144),MAR_26!G144,0)+IF(ISNUMBER(APR_26!G144),APR_26!G144,0)+IF(ISNUMBER(MAY_26!G144),MAY_26!G144,0))/3)</f>
        <v>0</v>
      </c>
      <c r="N144" s="67">
        <f t="shared" si="27"/>
        <v>0</v>
      </c>
      <c r="O144" s="67">
        <f t="shared" si="28"/>
        <v>0</v>
      </c>
      <c r="P144" s="67">
        <f t="shared" si="29"/>
        <v>0</v>
      </c>
      <c r="Q144" s="68" t="str">
        <f t="shared" si="30"/>
        <v/>
      </c>
      <c r="R144" s="69" t="str">
        <f t="shared" si="31"/>
        <v>STOCKOUT</v>
      </c>
      <c r="S144" s="69" t="str">
        <f t="shared" si="32"/>
        <v>N/A</v>
      </c>
      <c r="T144" s="60"/>
    </row>
    <row r="145" spans="1:20" ht="16.5" customHeight="1" x14ac:dyDescent="0.35">
      <c r="A145" s="71" t="str">
        <f>IF(JAN_26!A145="","",JAN_26!A145)</f>
        <v>iodine</v>
      </c>
      <c r="B145" s="71" t="str">
        <f>IF(JAN_26!B145="","",JAN_26!B145)</f>
        <v>bottle</v>
      </c>
      <c r="C145" s="53">
        <f>IF(JAN_26!C145="","",JAN_26!C145)</f>
        <v>1500</v>
      </c>
      <c r="D145" s="53">
        <f>IF(APR_26!A145="","",APR_26!F145)</f>
        <v>0</v>
      </c>
      <c r="E145" s="61"/>
      <c r="F145" s="53">
        <f t="shared" si="22"/>
        <v>0</v>
      </c>
      <c r="G145" s="61"/>
      <c r="H145" s="61"/>
      <c r="I145" s="53">
        <f t="shared" si="23"/>
        <v>0</v>
      </c>
      <c r="J145" s="53" t="str">
        <f t="shared" si="24"/>
        <v/>
      </c>
      <c r="K145" s="53">
        <f t="shared" si="25"/>
        <v>0</v>
      </c>
      <c r="L145" s="53">
        <f t="shared" si="26"/>
        <v>0</v>
      </c>
      <c r="M145" s="64">
        <f>IF(A145="",0,(IF(ISNUMBER(MAR_26!G145),MAR_26!G145,0)+IF(ISNUMBER(APR_26!G145),APR_26!G145,0)+IF(ISNUMBER(MAY_26!G145),MAY_26!G145,0))/3)</f>
        <v>0</v>
      </c>
      <c r="N145" s="64">
        <f t="shared" si="27"/>
        <v>0</v>
      </c>
      <c r="O145" s="64">
        <f t="shared" si="28"/>
        <v>0</v>
      </c>
      <c r="P145" s="64">
        <f t="shared" si="29"/>
        <v>0</v>
      </c>
      <c r="Q145" s="65" t="str">
        <f t="shared" si="30"/>
        <v/>
      </c>
      <c r="R145" s="66" t="str">
        <f t="shared" si="31"/>
        <v>STOCKOUT</v>
      </c>
      <c r="S145" s="66" t="str">
        <f t="shared" si="32"/>
        <v>N/A</v>
      </c>
      <c r="T145" s="60"/>
    </row>
    <row r="146" spans="1:20" ht="16.5" customHeight="1" x14ac:dyDescent="0.35">
      <c r="A146" s="72" t="str">
        <f>IF(JAN_26!A146="","",JAN_26!A146)</f>
        <v>Iron/Folicacid/vit B12 Syrup 200ml</v>
      </c>
      <c r="B146" s="72" t="str">
        <f>IF(JAN_26!B146="","",JAN_26!B146)</f>
        <v>bottle</v>
      </c>
      <c r="C146" s="55">
        <f>IF(JAN_26!C146="","",JAN_26!C146)</f>
        <v>1000</v>
      </c>
      <c r="D146" s="55">
        <f>IF(APR_26!A146="","",APR_26!F146)</f>
        <v>17</v>
      </c>
      <c r="E146" s="61"/>
      <c r="F146" s="55">
        <f t="shared" si="22"/>
        <v>17</v>
      </c>
      <c r="G146" s="61"/>
      <c r="H146" s="61"/>
      <c r="I146" s="55">
        <f t="shared" si="23"/>
        <v>0</v>
      </c>
      <c r="J146" s="55" t="str">
        <f t="shared" si="24"/>
        <v/>
      </c>
      <c r="K146" s="55">
        <f t="shared" si="25"/>
        <v>0</v>
      </c>
      <c r="L146" s="55">
        <f t="shared" si="26"/>
        <v>17000</v>
      </c>
      <c r="M146" s="67">
        <f>IF(A146="",0,(IF(ISNUMBER(MAR_26!G146),MAR_26!G146,0)+IF(ISNUMBER(APR_26!G146),APR_26!G146,0)+IF(ISNUMBER(MAY_26!G146),MAY_26!G146,0))/3)</f>
        <v>0</v>
      </c>
      <c r="N146" s="67">
        <f t="shared" si="27"/>
        <v>0</v>
      </c>
      <c r="O146" s="67">
        <f t="shared" si="28"/>
        <v>0</v>
      </c>
      <c r="P146" s="67">
        <f t="shared" si="29"/>
        <v>0</v>
      </c>
      <c r="Q146" s="68" t="str">
        <f t="shared" si="30"/>
        <v/>
      </c>
      <c r="R146" s="69" t="str">
        <f t="shared" si="31"/>
        <v>OVERSTOCK</v>
      </c>
      <c r="S146" s="69" t="str">
        <f t="shared" si="32"/>
        <v>N/A</v>
      </c>
      <c r="T146" s="60"/>
    </row>
    <row r="147" spans="1:20" ht="16.5" customHeight="1" x14ac:dyDescent="0.35">
      <c r="A147" s="71" t="str">
        <f>IF(JAN_26!A147="","",JAN_26!A147)</f>
        <v>jadelle</v>
      </c>
      <c r="B147" s="71" t="str">
        <f>IF(JAN_26!B147="","",JAN_26!B147)</f>
        <v>item</v>
      </c>
      <c r="C147" s="53">
        <f>IF(JAN_26!C147="","",JAN_26!C147)</f>
        <v>4000</v>
      </c>
      <c r="D147" s="53">
        <f>IF(APR_26!A147="","",APR_26!F147)</f>
        <v>0</v>
      </c>
      <c r="E147" s="61"/>
      <c r="F147" s="53">
        <f t="shared" si="22"/>
        <v>0</v>
      </c>
      <c r="G147" s="61"/>
      <c r="H147" s="61"/>
      <c r="I147" s="53">
        <f t="shared" si="23"/>
        <v>0</v>
      </c>
      <c r="J147" s="53" t="str">
        <f t="shared" si="24"/>
        <v/>
      </c>
      <c r="K147" s="53">
        <f t="shared" si="25"/>
        <v>0</v>
      </c>
      <c r="L147" s="53">
        <f t="shared" si="26"/>
        <v>0</v>
      </c>
      <c r="M147" s="64">
        <f>IF(A147="",0,(IF(ISNUMBER(MAR_26!G147),MAR_26!G147,0)+IF(ISNUMBER(APR_26!G147),APR_26!G147,0)+IF(ISNUMBER(MAY_26!G147),MAY_26!G147,0))/3)</f>
        <v>0</v>
      </c>
      <c r="N147" s="64">
        <f t="shared" si="27"/>
        <v>0</v>
      </c>
      <c r="O147" s="64">
        <f t="shared" si="28"/>
        <v>0</v>
      </c>
      <c r="P147" s="64">
        <f t="shared" si="29"/>
        <v>0</v>
      </c>
      <c r="Q147" s="65" t="str">
        <f t="shared" si="30"/>
        <v/>
      </c>
      <c r="R147" s="66" t="str">
        <f t="shared" si="31"/>
        <v>STOCKOUT</v>
      </c>
      <c r="S147" s="66" t="str">
        <f t="shared" si="32"/>
        <v>N/A</v>
      </c>
      <c r="T147" s="60"/>
    </row>
    <row r="148" spans="1:20" ht="16.5" customHeight="1" x14ac:dyDescent="0.35">
      <c r="A148" s="72" t="str">
        <f>IF(JAN_26!A148="","",JAN_26!A148)</f>
        <v>ketamin</v>
      </c>
      <c r="B148" s="72" t="str">
        <f>IF(JAN_26!B148="","",JAN_26!B148)</f>
        <v>vial</v>
      </c>
      <c r="C148" s="55">
        <f>IF(JAN_26!C148="","",JAN_26!C148)</f>
        <v>1000</v>
      </c>
      <c r="D148" s="55">
        <f>IF(APR_26!A148="","",APR_26!F148)</f>
        <v>20</v>
      </c>
      <c r="E148" s="61"/>
      <c r="F148" s="55">
        <f t="shared" si="22"/>
        <v>20</v>
      </c>
      <c r="G148" s="61"/>
      <c r="H148" s="61"/>
      <c r="I148" s="55">
        <f t="shared" si="23"/>
        <v>0</v>
      </c>
      <c r="J148" s="55" t="str">
        <f t="shared" si="24"/>
        <v/>
      </c>
      <c r="K148" s="55">
        <f t="shared" si="25"/>
        <v>0</v>
      </c>
      <c r="L148" s="55">
        <f t="shared" si="26"/>
        <v>20000</v>
      </c>
      <c r="M148" s="67">
        <f>IF(A148="",0,(IF(ISNUMBER(MAR_26!G148),MAR_26!G148,0)+IF(ISNUMBER(APR_26!G148),APR_26!G148,0)+IF(ISNUMBER(MAY_26!G148),MAY_26!G148,0))/3)</f>
        <v>0</v>
      </c>
      <c r="N148" s="67">
        <f t="shared" si="27"/>
        <v>0</v>
      </c>
      <c r="O148" s="67">
        <f t="shared" si="28"/>
        <v>0</v>
      </c>
      <c r="P148" s="67">
        <f t="shared" si="29"/>
        <v>0</v>
      </c>
      <c r="Q148" s="68" t="str">
        <f t="shared" si="30"/>
        <v/>
      </c>
      <c r="R148" s="69" t="str">
        <f t="shared" si="31"/>
        <v>OVERSTOCK</v>
      </c>
      <c r="S148" s="69" t="str">
        <f t="shared" si="32"/>
        <v>N/A</v>
      </c>
      <c r="T148" s="60"/>
    </row>
    <row r="149" spans="1:20" ht="16.5" customHeight="1" x14ac:dyDescent="0.35">
      <c r="A149" s="71" t="str">
        <f>IF(JAN_26!A149="","",JAN_26!A149)</f>
        <v>ketoconazole cream</v>
      </c>
      <c r="B149" s="71" t="str">
        <f>IF(JAN_26!B149="","",JAN_26!B149)</f>
        <v>item</v>
      </c>
      <c r="C149" s="53">
        <f>IF(JAN_26!C149="","",JAN_26!C149)</f>
        <v>1000</v>
      </c>
      <c r="D149" s="53">
        <f>IF(APR_26!A149="","",APR_26!F149)</f>
        <v>0</v>
      </c>
      <c r="E149" s="61"/>
      <c r="F149" s="53">
        <f t="shared" si="22"/>
        <v>0</v>
      </c>
      <c r="G149" s="61"/>
      <c r="H149" s="61"/>
      <c r="I149" s="53">
        <f t="shared" si="23"/>
        <v>0</v>
      </c>
      <c r="J149" s="53" t="str">
        <f t="shared" si="24"/>
        <v/>
      </c>
      <c r="K149" s="53">
        <f t="shared" si="25"/>
        <v>0</v>
      </c>
      <c r="L149" s="53">
        <f t="shared" si="26"/>
        <v>0</v>
      </c>
      <c r="M149" s="64">
        <f>IF(A149="",0,(IF(ISNUMBER(MAR_26!G149),MAR_26!G149,0)+IF(ISNUMBER(APR_26!G149),APR_26!G149,0)+IF(ISNUMBER(MAY_26!G149),MAY_26!G149,0))/3)</f>
        <v>0</v>
      </c>
      <c r="N149" s="64">
        <f t="shared" si="27"/>
        <v>0</v>
      </c>
      <c r="O149" s="64">
        <f t="shared" si="28"/>
        <v>0</v>
      </c>
      <c r="P149" s="64">
        <f t="shared" si="29"/>
        <v>0</v>
      </c>
      <c r="Q149" s="65" t="str">
        <f t="shared" si="30"/>
        <v/>
      </c>
      <c r="R149" s="66" t="str">
        <f t="shared" si="31"/>
        <v>STOCKOUT</v>
      </c>
      <c r="S149" s="66" t="str">
        <f t="shared" si="32"/>
        <v>N/A</v>
      </c>
      <c r="T149" s="60"/>
    </row>
    <row r="150" spans="1:20" ht="16.5" customHeight="1" x14ac:dyDescent="0.35">
      <c r="A150" s="72" t="str">
        <f>IF(JAN_26!A150="","",JAN_26!A150)</f>
        <v>ketoconazole TABLETS</v>
      </c>
      <c r="B150" s="72" t="str">
        <f>IF(JAN_26!B150="","",JAN_26!B150)</f>
        <v>tablet</v>
      </c>
      <c r="C150" s="55">
        <f>IF(JAN_26!C150="","",JAN_26!C150)</f>
        <v>100</v>
      </c>
      <c r="D150" s="55">
        <f>IF(APR_26!A150="","",APR_26!F150)</f>
        <v>0</v>
      </c>
      <c r="E150" s="61"/>
      <c r="F150" s="55">
        <f t="shared" si="22"/>
        <v>0</v>
      </c>
      <c r="G150" s="61"/>
      <c r="H150" s="61"/>
      <c r="I150" s="55">
        <f t="shared" si="23"/>
        <v>0</v>
      </c>
      <c r="J150" s="55" t="str">
        <f t="shared" si="24"/>
        <v/>
      </c>
      <c r="K150" s="55">
        <f t="shared" si="25"/>
        <v>0</v>
      </c>
      <c r="L150" s="55">
        <f t="shared" si="26"/>
        <v>0</v>
      </c>
      <c r="M150" s="67">
        <f>IF(A150="",0,(IF(ISNUMBER(MAR_26!G150),MAR_26!G150,0)+IF(ISNUMBER(APR_26!G150),APR_26!G150,0)+IF(ISNUMBER(MAY_26!G150),MAY_26!G150,0))/3)</f>
        <v>0</v>
      </c>
      <c r="N150" s="67">
        <f t="shared" si="27"/>
        <v>0</v>
      </c>
      <c r="O150" s="67">
        <f t="shared" si="28"/>
        <v>0</v>
      </c>
      <c r="P150" s="67">
        <f t="shared" si="29"/>
        <v>0</v>
      </c>
      <c r="Q150" s="68" t="str">
        <f t="shared" si="30"/>
        <v/>
      </c>
      <c r="R150" s="69" t="str">
        <f t="shared" si="31"/>
        <v>STOCKOUT</v>
      </c>
      <c r="S150" s="69" t="str">
        <f t="shared" si="32"/>
        <v>N/A</v>
      </c>
      <c r="T150" s="60"/>
    </row>
    <row r="151" spans="1:20" ht="16.5" customHeight="1" x14ac:dyDescent="0.35">
      <c r="A151" s="71" t="str">
        <f>IF(JAN_26!A151="","",JAN_26!A151)</f>
        <v>KLIPAL</v>
      </c>
      <c r="B151" s="71" t="str">
        <f>IF(JAN_26!B151="","",JAN_26!B151)</f>
        <v>tablet</v>
      </c>
      <c r="C151" s="53">
        <f>IF(JAN_26!C151="","",JAN_26!C151)</f>
        <v>200</v>
      </c>
      <c r="D151" s="53">
        <f>IF(APR_26!A151="","",APR_26!F151)</f>
        <v>0</v>
      </c>
      <c r="E151" s="61"/>
      <c r="F151" s="53">
        <f t="shared" si="22"/>
        <v>0</v>
      </c>
      <c r="G151" s="61"/>
      <c r="H151" s="61"/>
      <c r="I151" s="53">
        <f t="shared" si="23"/>
        <v>0</v>
      </c>
      <c r="J151" s="53" t="str">
        <f t="shared" si="24"/>
        <v/>
      </c>
      <c r="K151" s="53">
        <f t="shared" si="25"/>
        <v>0</v>
      </c>
      <c r="L151" s="53">
        <f t="shared" si="26"/>
        <v>0</v>
      </c>
      <c r="M151" s="64">
        <f>IF(A151="",0,(IF(ISNUMBER(MAR_26!G151),MAR_26!G151,0)+IF(ISNUMBER(APR_26!G151),APR_26!G151,0)+IF(ISNUMBER(MAY_26!G151),MAY_26!G151,0))/3)</f>
        <v>0</v>
      </c>
      <c r="N151" s="64">
        <f t="shared" si="27"/>
        <v>0</v>
      </c>
      <c r="O151" s="64">
        <f t="shared" si="28"/>
        <v>0</v>
      </c>
      <c r="P151" s="64">
        <f t="shared" si="29"/>
        <v>0</v>
      </c>
      <c r="Q151" s="65" t="str">
        <f t="shared" si="30"/>
        <v/>
      </c>
      <c r="R151" s="66" t="str">
        <f t="shared" si="31"/>
        <v>STOCKOUT</v>
      </c>
      <c r="S151" s="66" t="str">
        <f t="shared" si="32"/>
        <v>N/A</v>
      </c>
      <c r="T151" s="60"/>
    </row>
    <row r="152" spans="1:20" ht="16.5" customHeight="1" x14ac:dyDescent="0.35">
      <c r="A152" s="72" t="str">
        <f>IF(JAN_26!A152="","",JAN_26!A152)</f>
        <v>levefloxacine</v>
      </c>
      <c r="B152" s="72" t="str">
        <f>IF(JAN_26!B152="","",JAN_26!B152)</f>
        <v>tabs</v>
      </c>
      <c r="C152" s="55">
        <f>IF(JAN_26!C152="","",JAN_26!C152)</f>
        <v>150</v>
      </c>
      <c r="D152" s="55">
        <f>IF(APR_26!A152="","",APR_26!F152)</f>
        <v>0</v>
      </c>
      <c r="E152" s="61"/>
      <c r="F152" s="55">
        <f t="shared" si="22"/>
        <v>0</v>
      </c>
      <c r="G152" s="61"/>
      <c r="H152" s="61"/>
      <c r="I152" s="55">
        <f t="shared" si="23"/>
        <v>0</v>
      </c>
      <c r="J152" s="55" t="str">
        <f t="shared" si="24"/>
        <v/>
      </c>
      <c r="K152" s="55">
        <f t="shared" si="25"/>
        <v>0</v>
      </c>
      <c r="L152" s="55">
        <f t="shared" si="26"/>
        <v>0</v>
      </c>
      <c r="M152" s="67">
        <f>IF(A152="",0,(IF(ISNUMBER(MAR_26!G152),MAR_26!G152,0)+IF(ISNUMBER(APR_26!G152),APR_26!G152,0)+IF(ISNUMBER(MAY_26!G152),MAY_26!G152,0))/3)</f>
        <v>0</v>
      </c>
      <c r="N152" s="67">
        <f t="shared" si="27"/>
        <v>0</v>
      </c>
      <c r="O152" s="67">
        <f t="shared" si="28"/>
        <v>0</v>
      </c>
      <c r="P152" s="67">
        <f t="shared" si="29"/>
        <v>0</v>
      </c>
      <c r="Q152" s="68" t="str">
        <f t="shared" si="30"/>
        <v/>
      </c>
      <c r="R152" s="69" t="str">
        <f t="shared" si="31"/>
        <v>STOCKOUT</v>
      </c>
      <c r="S152" s="69" t="str">
        <f t="shared" si="32"/>
        <v>N/A</v>
      </c>
      <c r="T152" s="60"/>
    </row>
    <row r="153" spans="1:20" ht="16.5" customHeight="1" x14ac:dyDescent="0.35">
      <c r="A153" s="71" t="str">
        <f>IF(JAN_26!A153="","",JAN_26!A153)</f>
        <v>lidocaine</v>
      </c>
      <c r="B153" s="71" t="str">
        <f>IF(JAN_26!B153="","",JAN_26!B153)</f>
        <v>vial</v>
      </c>
      <c r="C153" s="53">
        <f>IF(JAN_26!C153="","",JAN_26!C153)</f>
        <v>1200</v>
      </c>
      <c r="D153" s="53">
        <f>IF(APR_26!A153="","",APR_26!F153)</f>
        <v>47</v>
      </c>
      <c r="E153" s="61"/>
      <c r="F153" s="53">
        <f t="shared" si="22"/>
        <v>47</v>
      </c>
      <c r="G153" s="61"/>
      <c r="H153" s="61"/>
      <c r="I153" s="53">
        <f t="shared" si="23"/>
        <v>0</v>
      </c>
      <c r="J153" s="53" t="str">
        <f t="shared" si="24"/>
        <v/>
      </c>
      <c r="K153" s="53">
        <f t="shared" si="25"/>
        <v>0</v>
      </c>
      <c r="L153" s="53">
        <f t="shared" si="26"/>
        <v>56400</v>
      </c>
      <c r="M153" s="64">
        <f>IF(A153="",0,(IF(ISNUMBER(MAR_26!G153),MAR_26!G153,0)+IF(ISNUMBER(APR_26!G153),APR_26!G153,0)+IF(ISNUMBER(MAY_26!G153),MAY_26!G153,0))/3)</f>
        <v>0</v>
      </c>
      <c r="N153" s="64">
        <f t="shared" si="27"/>
        <v>0</v>
      </c>
      <c r="O153" s="64">
        <f t="shared" si="28"/>
        <v>0</v>
      </c>
      <c r="P153" s="64">
        <f t="shared" si="29"/>
        <v>0</v>
      </c>
      <c r="Q153" s="65" t="str">
        <f t="shared" si="30"/>
        <v/>
      </c>
      <c r="R153" s="66" t="str">
        <f t="shared" si="31"/>
        <v>OVERSTOCK</v>
      </c>
      <c r="S153" s="66" t="str">
        <f t="shared" si="32"/>
        <v>N/A</v>
      </c>
      <c r="T153" s="60"/>
    </row>
    <row r="154" spans="1:20" ht="16.5" customHeight="1" x14ac:dyDescent="0.35">
      <c r="A154" s="72" t="str">
        <f>IF(JAN_26!A154="","",JAN_26!A154)</f>
        <v>lidocaine (1%)</v>
      </c>
      <c r="B154" s="72" t="str">
        <f>IF(JAN_26!B154="","",JAN_26!B154)</f>
        <v>inj</v>
      </c>
      <c r="C154" s="55">
        <f>IF(JAN_26!C154="","",JAN_26!C154)</f>
        <v>500</v>
      </c>
      <c r="D154" s="55">
        <f>IF(APR_26!A154="","",APR_26!F154)</f>
        <v>0</v>
      </c>
      <c r="E154" s="61"/>
      <c r="F154" s="55">
        <f t="shared" si="22"/>
        <v>0</v>
      </c>
      <c r="G154" s="61"/>
      <c r="H154" s="61"/>
      <c r="I154" s="55">
        <f t="shared" si="23"/>
        <v>0</v>
      </c>
      <c r="J154" s="55" t="str">
        <f t="shared" si="24"/>
        <v/>
      </c>
      <c r="K154" s="55">
        <f t="shared" si="25"/>
        <v>0</v>
      </c>
      <c r="L154" s="55">
        <f t="shared" si="26"/>
        <v>0</v>
      </c>
      <c r="M154" s="67">
        <f>IF(A154="",0,(IF(ISNUMBER(MAR_26!G154),MAR_26!G154,0)+IF(ISNUMBER(APR_26!G154),APR_26!G154,0)+IF(ISNUMBER(MAY_26!G154),MAY_26!G154,0))/3)</f>
        <v>0</v>
      </c>
      <c r="N154" s="67">
        <f t="shared" si="27"/>
        <v>0</v>
      </c>
      <c r="O154" s="67">
        <f t="shared" si="28"/>
        <v>0</v>
      </c>
      <c r="P154" s="67">
        <f t="shared" si="29"/>
        <v>0</v>
      </c>
      <c r="Q154" s="68" t="str">
        <f t="shared" si="30"/>
        <v/>
      </c>
      <c r="R154" s="69" t="str">
        <f t="shared" si="31"/>
        <v>STOCKOUT</v>
      </c>
      <c r="S154" s="69" t="str">
        <f t="shared" si="32"/>
        <v>N/A</v>
      </c>
      <c r="T154" s="60"/>
    </row>
    <row r="155" spans="1:20" ht="16.5" customHeight="1" x14ac:dyDescent="0.35">
      <c r="A155" s="71" t="str">
        <f>IF(JAN_26!A155="","",JAN_26!A155)</f>
        <v>lidocaine + adrenaline</v>
      </c>
      <c r="B155" s="71" t="str">
        <f>IF(JAN_26!B155="","",JAN_26!B155)</f>
        <v>vial</v>
      </c>
      <c r="C155" s="53">
        <f>IF(JAN_26!C155="","",JAN_26!C155)</f>
        <v>1500</v>
      </c>
      <c r="D155" s="53">
        <f>IF(APR_26!A155="","",APR_26!F155)</f>
        <v>0</v>
      </c>
      <c r="E155" s="61"/>
      <c r="F155" s="53">
        <f t="shared" si="22"/>
        <v>0</v>
      </c>
      <c r="G155" s="61"/>
      <c r="H155" s="61"/>
      <c r="I155" s="53">
        <f t="shared" si="23"/>
        <v>0</v>
      </c>
      <c r="J155" s="53" t="str">
        <f t="shared" si="24"/>
        <v/>
      </c>
      <c r="K155" s="53">
        <f t="shared" si="25"/>
        <v>0</v>
      </c>
      <c r="L155" s="53">
        <f t="shared" si="26"/>
        <v>0</v>
      </c>
      <c r="M155" s="64">
        <f>IF(A155="",0,(IF(ISNUMBER(MAR_26!G155),MAR_26!G155,0)+IF(ISNUMBER(APR_26!G155),APR_26!G155,0)+IF(ISNUMBER(MAY_26!G155),MAY_26!G155,0))/3)</f>
        <v>0</v>
      </c>
      <c r="N155" s="64">
        <f t="shared" si="27"/>
        <v>0</v>
      </c>
      <c r="O155" s="64">
        <f t="shared" si="28"/>
        <v>0</v>
      </c>
      <c r="P155" s="64">
        <f t="shared" si="29"/>
        <v>0</v>
      </c>
      <c r="Q155" s="65" t="str">
        <f t="shared" si="30"/>
        <v/>
      </c>
      <c r="R155" s="66" t="str">
        <f t="shared" si="31"/>
        <v>STOCKOUT</v>
      </c>
      <c r="S155" s="66" t="str">
        <f t="shared" si="32"/>
        <v>N/A</v>
      </c>
      <c r="T155" s="60"/>
    </row>
    <row r="156" spans="1:20" ht="16.5" customHeight="1" x14ac:dyDescent="0.35">
      <c r="A156" s="72" t="str">
        <f>IF(JAN_26!A156="","",JAN_26!A156)</f>
        <v>Lisinopril 10 mg</v>
      </c>
      <c r="B156" s="72" t="str">
        <f>IF(JAN_26!B156="","",JAN_26!B156)</f>
        <v>tablet</v>
      </c>
      <c r="C156" s="55">
        <f>IF(JAN_26!C156="","",JAN_26!C156)</f>
        <v>300</v>
      </c>
      <c r="D156" s="55">
        <f>IF(APR_26!A156="","",APR_26!F156)</f>
        <v>0</v>
      </c>
      <c r="E156" s="61"/>
      <c r="F156" s="55">
        <f t="shared" si="22"/>
        <v>0</v>
      </c>
      <c r="G156" s="61"/>
      <c r="H156" s="61"/>
      <c r="I156" s="55">
        <f t="shared" si="23"/>
        <v>0</v>
      </c>
      <c r="J156" s="55" t="str">
        <f t="shared" si="24"/>
        <v/>
      </c>
      <c r="K156" s="55">
        <f t="shared" si="25"/>
        <v>0</v>
      </c>
      <c r="L156" s="55">
        <f t="shared" si="26"/>
        <v>0</v>
      </c>
      <c r="M156" s="67">
        <f>IF(A156="",0,(IF(ISNUMBER(MAR_26!G156),MAR_26!G156,0)+IF(ISNUMBER(APR_26!G156),APR_26!G156,0)+IF(ISNUMBER(MAY_26!G156),MAY_26!G156,0))/3)</f>
        <v>0</v>
      </c>
      <c r="N156" s="67">
        <f t="shared" si="27"/>
        <v>0</v>
      </c>
      <c r="O156" s="67">
        <f t="shared" si="28"/>
        <v>0</v>
      </c>
      <c r="P156" s="67">
        <f t="shared" si="29"/>
        <v>0</v>
      </c>
      <c r="Q156" s="68" t="str">
        <f t="shared" si="30"/>
        <v/>
      </c>
      <c r="R156" s="69" t="str">
        <f t="shared" si="31"/>
        <v>STOCKOUT</v>
      </c>
      <c r="S156" s="69" t="str">
        <f t="shared" si="32"/>
        <v>N/A</v>
      </c>
      <c r="T156" s="60"/>
    </row>
    <row r="157" spans="1:20" ht="16.5" customHeight="1" x14ac:dyDescent="0.35">
      <c r="A157" s="71" t="str">
        <f>IF(JAN_26!A157="","",JAN_26!A157)</f>
        <v>Lisinoprile 20mg</v>
      </c>
      <c r="B157" s="71" t="str">
        <f>IF(JAN_26!B157="","",JAN_26!B157)</f>
        <v>tablet</v>
      </c>
      <c r="C157" s="53">
        <f>IF(JAN_26!C157="","",JAN_26!C157)</f>
        <v>350</v>
      </c>
      <c r="D157" s="53">
        <f>IF(APR_26!A157="","",APR_26!F157)</f>
        <v>0</v>
      </c>
      <c r="E157" s="61"/>
      <c r="F157" s="53">
        <f t="shared" si="22"/>
        <v>0</v>
      </c>
      <c r="G157" s="61"/>
      <c r="H157" s="61"/>
      <c r="I157" s="53">
        <f t="shared" si="23"/>
        <v>0</v>
      </c>
      <c r="J157" s="53" t="str">
        <f t="shared" si="24"/>
        <v/>
      </c>
      <c r="K157" s="53">
        <f t="shared" si="25"/>
        <v>0</v>
      </c>
      <c r="L157" s="53">
        <f t="shared" si="26"/>
        <v>0</v>
      </c>
      <c r="M157" s="64">
        <f>IF(A157="",0,(IF(ISNUMBER(MAR_26!G157),MAR_26!G157,0)+IF(ISNUMBER(APR_26!G157),APR_26!G157,0)+IF(ISNUMBER(MAY_26!G157),MAY_26!G157,0))/3)</f>
        <v>0</v>
      </c>
      <c r="N157" s="64">
        <f t="shared" si="27"/>
        <v>0</v>
      </c>
      <c r="O157" s="64">
        <f t="shared" si="28"/>
        <v>0</v>
      </c>
      <c r="P157" s="64">
        <f t="shared" si="29"/>
        <v>0</v>
      </c>
      <c r="Q157" s="65" t="str">
        <f t="shared" si="30"/>
        <v/>
      </c>
      <c r="R157" s="66" t="str">
        <f t="shared" si="31"/>
        <v>STOCKOUT</v>
      </c>
      <c r="S157" s="66" t="str">
        <f t="shared" si="32"/>
        <v>N/A</v>
      </c>
      <c r="T157" s="60"/>
    </row>
    <row r="158" spans="1:20" ht="16.5" customHeight="1" x14ac:dyDescent="0.35">
      <c r="A158" s="72" t="str">
        <f>IF(JAN_26!A158="","",JAN_26!A158)</f>
        <v>litacod tab</v>
      </c>
      <c r="B158" s="72" t="str">
        <f>IF(JAN_26!B158="","",JAN_26!B158)</f>
        <v>tablet</v>
      </c>
      <c r="C158" s="55">
        <f>IF(JAN_26!C158="","",JAN_26!C158)</f>
        <v>75</v>
      </c>
      <c r="D158" s="55">
        <f>IF(APR_26!A158="","",APR_26!F158)</f>
        <v>0</v>
      </c>
      <c r="E158" s="61"/>
      <c r="F158" s="55">
        <f t="shared" si="22"/>
        <v>0</v>
      </c>
      <c r="G158" s="61"/>
      <c r="H158" s="61"/>
      <c r="I158" s="55">
        <f t="shared" si="23"/>
        <v>0</v>
      </c>
      <c r="J158" s="55" t="str">
        <f t="shared" si="24"/>
        <v/>
      </c>
      <c r="K158" s="55">
        <f t="shared" si="25"/>
        <v>0</v>
      </c>
      <c r="L158" s="55">
        <f t="shared" si="26"/>
        <v>0</v>
      </c>
      <c r="M158" s="67">
        <f>IF(A158="",0,(IF(ISNUMBER(MAR_26!G158),MAR_26!G158,0)+IF(ISNUMBER(APR_26!G158),APR_26!G158,0)+IF(ISNUMBER(MAY_26!G158),MAY_26!G158,0))/3)</f>
        <v>0</v>
      </c>
      <c r="N158" s="67">
        <f t="shared" si="27"/>
        <v>0</v>
      </c>
      <c r="O158" s="67">
        <f t="shared" si="28"/>
        <v>0</v>
      </c>
      <c r="P158" s="67">
        <f t="shared" si="29"/>
        <v>0</v>
      </c>
      <c r="Q158" s="68" t="str">
        <f t="shared" si="30"/>
        <v/>
      </c>
      <c r="R158" s="69" t="str">
        <f t="shared" si="31"/>
        <v>STOCKOUT</v>
      </c>
      <c r="S158" s="69" t="str">
        <f t="shared" si="32"/>
        <v>N/A</v>
      </c>
      <c r="T158" s="60"/>
    </row>
    <row r="159" spans="1:20" ht="16.5" customHeight="1" x14ac:dyDescent="0.35">
      <c r="A159" s="71" t="str">
        <f>IF(JAN_26!A159="","",JAN_26!A159)</f>
        <v>litacold sp</v>
      </c>
      <c r="B159" s="71" t="str">
        <f>IF(JAN_26!B159="","",JAN_26!B159)</f>
        <v>bottle</v>
      </c>
      <c r="C159" s="53">
        <f>IF(JAN_26!C159="","",JAN_26!C159)</f>
        <v>1700</v>
      </c>
      <c r="D159" s="53">
        <f>IF(APR_26!A159="","",APR_26!F159)</f>
        <v>0</v>
      </c>
      <c r="E159" s="61"/>
      <c r="F159" s="53">
        <f t="shared" si="22"/>
        <v>0</v>
      </c>
      <c r="G159" s="61"/>
      <c r="H159" s="61"/>
      <c r="I159" s="53">
        <f t="shared" si="23"/>
        <v>0</v>
      </c>
      <c r="J159" s="53" t="str">
        <f t="shared" si="24"/>
        <v/>
      </c>
      <c r="K159" s="53">
        <f t="shared" si="25"/>
        <v>0</v>
      </c>
      <c r="L159" s="53">
        <f t="shared" si="26"/>
        <v>0</v>
      </c>
      <c r="M159" s="64">
        <f>IF(A159="",0,(IF(ISNUMBER(MAR_26!G159),MAR_26!G159,0)+IF(ISNUMBER(APR_26!G159),APR_26!G159,0)+IF(ISNUMBER(MAY_26!G159),MAY_26!G159,0))/3)</f>
        <v>0</v>
      </c>
      <c r="N159" s="64">
        <f t="shared" si="27"/>
        <v>0</v>
      </c>
      <c r="O159" s="64">
        <f t="shared" si="28"/>
        <v>0</v>
      </c>
      <c r="P159" s="64">
        <f t="shared" si="29"/>
        <v>0</v>
      </c>
      <c r="Q159" s="65" t="str">
        <f t="shared" si="30"/>
        <v/>
      </c>
      <c r="R159" s="66" t="str">
        <f t="shared" si="31"/>
        <v>STOCKOUT</v>
      </c>
      <c r="S159" s="66" t="str">
        <f t="shared" si="32"/>
        <v>N/A</v>
      </c>
      <c r="T159" s="60"/>
    </row>
    <row r="160" spans="1:20" ht="16.5" customHeight="1" x14ac:dyDescent="0.35">
      <c r="A160" s="72" t="str">
        <f>IF(JAN_26!A160="","",JAN_26!A160)</f>
        <v>LLINS</v>
      </c>
      <c r="B160" s="72" t="str">
        <f>IF(JAN_26!B160="","",JAN_26!B160)</f>
        <v>item</v>
      </c>
      <c r="C160" s="55" t="str">
        <f>IF(JAN_26!C160="","",JAN_26!C160)</f>
        <v/>
      </c>
      <c r="D160" s="55">
        <f>IF(APR_26!A160="","",APR_26!F160)</f>
        <v>0</v>
      </c>
      <c r="E160" s="61"/>
      <c r="F160" s="55">
        <f t="shared" si="22"/>
        <v>0</v>
      </c>
      <c r="G160" s="61"/>
      <c r="H160" s="61"/>
      <c r="I160" s="55">
        <f t="shared" si="23"/>
        <v>0</v>
      </c>
      <c r="J160" s="55" t="str">
        <f t="shared" si="24"/>
        <v/>
      </c>
      <c r="K160" s="55">
        <f t="shared" si="25"/>
        <v>0</v>
      </c>
      <c r="L160" s="55">
        <f t="shared" si="26"/>
        <v>0</v>
      </c>
      <c r="M160" s="67">
        <f>IF(A160="",0,(IF(ISNUMBER(MAR_26!G160),MAR_26!G160,0)+IF(ISNUMBER(APR_26!G160),APR_26!G160,0)+IF(ISNUMBER(MAY_26!G160),MAY_26!G160,0))/3)</f>
        <v>0</v>
      </c>
      <c r="N160" s="67">
        <f t="shared" si="27"/>
        <v>0</v>
      </c>
      <c r="O160" s="67">
        <f t="shared" si="28"/>
        <v>0</v>
      </c>
      <c r="P160" s="67">
        <f t="shared" si="29"/>
        <v>0</v>
      </c>
      <c r="Q160" s="68" t="str">
        <f t="shared" si="30"/>
        <v/>
      </c>
      <c r="R160" s="69" t="str">
        <f t="shared" si="31"/>
        <v>STOCKOUT</v>
      </c>
      <c r="S160" s="69" t="str">
        <f t="shared" si="32"/>
        <v>N/A</v>
      </c>
      <c r="T160" s="60"/>
    </row>
    <row r="161" spans="1:20" ht="16.5" customHeight="1" x14ac:dyDescent="0.35">
      <c r="A161" s="71" t="str">
        <f>IF(JAN_26!A161="","",JAN_26!A161)</f>
        <v>Loperamide</v>
      </c>
      <c r="B161" s="71" t="str">
        <f>IF(JAN_26!B161="","",JAN_26!B161)</f>
        <v>tablet</v>
      </c>
      <c r="C161" s="53">
        <f>IF(JAN_26!C161="","",JAN_26!C161)</f>
        <v>50</v>
      </c>
      <c r="D161" s="53">
        <f>IF(APR_26!A161="","",APR_26!F161)</f>
        <v>0</v>
      </c>
      <c r="E161" s="61"/>
      <c r="F161" s="53">
        <f t="shared" si="22"/>
        <v>0</v>
      </c>
      <c r="G161" s="61"/>
      <c r="H161" s="61"/>
      <c r="I161" s="53">
        <f t="shared" si="23"/>
        <v>0</v>
      </c>
      <c r="J161" s="53" t="str">
        <f t="shared" si="24"/>
        <v/>
      </c>
      <c r="K161" s="53">
        <f t="shared" si="25"/>
        <v>0</v>
      </c>
      <c r="L161" s="53">
        <f t="shared" si="26"/>
        <v>0</v>
      </c>
      <c r="M161" s="64">
        <f>IF(A161="",0,(IF(ISNUMBER(MAR_26!G161),MAR_26!G161,0)+IF(ISNUMBER(APR_26!G161),APR_26!G161,0)+IF(ISNUMBER(MAY_26!G161),MAY_26!G161,0))/3)</f>
        <v>0</v>
      </c>
      <c r="N161" s="64">
        <f t="shared" si="27"/>
        <v>0</v>
      </c>
      <c r="O161" s="64">
        <f t="shared" si="28"/>
        <v>0</v>
      </c>
      <c r="P161" s="64">
        <f t="shared" si="29"/>
        <v>0</v>
      </c>
      <c r="Q161" s="65" t="str">
        <f t="shared" si="30"/>
        <v/>
      </c>
      <c r="R161" s="66" t="str">
        <f t="shared" si="31"/>
        <v>STOCKOUT</v>
      </c>
      <c r="S161" s="66" t="str">
        <f t="shared" si="32"/>
        <v>N/A</v>
      </c>
      <c r="T161" s="60"/>
    </row>
    <row r="162" spans="1:20" ht="16.5" customHeight="1" x14ac:dyDescent="0.35">
      <c r="A162" s="72" t="str">
        <f>IF(JAN_26!A162="","",JAN_26!A162)</f>
        <v>loratadine</v>
      </c>
      <c r="B162" s="72" t="str">
        <f>IF(JAN_26!B162="","",JAN_26!B162)</f>
        <v>tab</v>
      </c>
      <c r="C162" s="55">
        <f>IF(JAN_26!C162="","",JAN_26!C162)</f>
        <v>250</v>
      </c>
      <c r="D162" s="55">
        <f>IF(APR_26!A162="","",APR_26!F162)</f>
        <v>0</v>
      </c>
      <c r="E162" s="61"/>
      <c r="F162" s="55">
        <f t="shared" si="22"/>
        <v>0</v>
      </c>
      <c r="G162" s="61"/>
      <c r="H162" s="61"/>
      <c r="I162" s="55">
        <f t="shared" si="23"/>
        <v>0</v>
      </c>
      <c r="J162" s="55" t="str">
        <f t="shared" si="24"/>
        <v/>
      </c>
      <c r="K162" s="55">
        <f t="shared" si="25"/>
        <v>0</v>
      </c>
      <c r="L162" s="55">
        <f t="shared" si="26"/>
        <v>0</v>
      </c>
      <c r="M162" s="67">
        <f>IF(A162="",0,(IF(ISNUMBER(MAR_26!G162),MAR_26!G162,0)+IF(ISNUMBER(APR_26!G162),APR_26!G162,0)+IF(ISNUMBER(MAY_26!G162),MAY_26!G162,0))/3)</f>
        <v>0</v>
      </c>
      <c r="N162" s="67">
        <f t="shared" si="27"/>
        <v>0</v>
      </c>
      <c r="O162" s="67">
        <f t="shared" si="28"/>
        <v>0</v>
      </c>
      <c r="P162" s="67">
        <f t="shared" si="29"/>
        <v>0</v>
      </c>
      <c r="Q162" s="68" t="str">
        <f t="shared" si="30"/>
        <v/>
      </c>
      <c r="R162" s="69" t="str">
        <f t="shared" si="31"/>
        <v>STOCKOUT</v>
      </c>
      <c r="S162" s="69" t="str">
        <f t="shared" si="32"/>
        <v>N/A</v>
      </c>
      <c r="T162" s="60"/>
    </row>
    <row r="163" spans="1:20" ht="16.5" customHeight="1" x14ac:dyDescent="0.35">
      <c r="A163" s="71" t="str">
        <f>IF(JAN_26!A163="","",JAN_26!A163)</f>
        <v>Loxen inj</v>
      </c>
      <c r="B163" s="71" t="str">
        <f>IF(JAN_26!B163="","",JAN_26!B163)</f>
        <v>amp</v>
      </c>
      <c r="C163" s="53">
        <f>IF(JAN_26!C163="","",JAN_26!C163)</f>
        <v>2000</v>
      </c>
      <c r="D163" s="53">
        <f>IF(APR_26!A163="","",APR_26!F163)</f>
        <v>0</v>
      </c>
      <c r="E163" s="61"/>
      <c r="F163" s="53">
        <f t="shared" si="22"/>
        <v>0</v>
      </c>
      <c r="G163" s="61"/>
      <c r="H163" s="61"/>
      <c r="I163" s="53">
        <f t="shared" si="23"/>
        <v>0</v>
      </c>
      <c r="J163" s="53" t="str">
        <f t="shared" si="24"/>
        <v/>
      </c>
      <c r="K163" s="53">
        <f t="shared" si="25"/>
        <v>0</v>
      </c>
      <c r="L163" s="53">
        <f t="shared" si="26"/>
        <v>0</v>
      </c>
      <c r="M163" s="64">
        <f>IF(A163="",0,(IF(ISNUMBER(MAR_26!G163),MAR_26!G163,0)+IF(ISNUMBER(APR_26!G163),APR_26!G163,0)+IF(ISNUMBER(MAY_26!G163),MAY_26!G163,0))/3)</f>
        <v>0</v>
      </c>
      <c r="N163" s="64">
        <f t="shared" si="27"/>
        <v>0</v>
      </c>
      <c r="O163" s="64">
        <f t="shared" si="28"/>
        <v>0</v>
      </c>
      <c r="P163" s="64">
        <f t="shared" si="29"/>
        <v>0</v>
      </c>
      <c r="Q163" s="65" t="str">
        <f t="shared" si="30"/>
        <v/>
      </c>
      <c r="R163" s="66" t="str">
        <f t="shared" si="31"/>
        <v>STOCKOUT</v>
      </c>
      <c r="S163" s="66" t="str">
        <f t="shared" si="32"/>
        <v>N/A</v>
      </c>
      <c r="T163" s="60"/>
    </row>
    <row r="164" spans="1:20" ht="16.5" customHeight="1" x14ac:dyDescent="0.35">
      <c r="A164" s="72" t="str">
        <f>IF(JAN_26!A164="","",JAN_26!A164)</f>
        <v>Maalox</v>
      </c>
      <c r="B164" s="72" t="str">
        <f>IF(JAN_26!B164="","",JAN_26!B164)</f>
        <v>sachet</v>
      </c>
      <c r="C164" s="55">
        <f>IF(JAN_26!C164="","",JAN_26!C164)</f>
        <v>200</v>
      </c>
      <c r="D164" s="55">
        <f>IF(APR_26!A164="","",APR_26!F164)</f>
        <v>0</v>
      </c>
      <c r="E164" s="61"/>
      <c r="F164" s="55">
        <f t="shared" si="22"/>
        <v>0</v>
      </c>
      <c r="G164" s="61"/>
      <c r="H164" s="61"/>
      <c r="I164" s="55">
        <f t="shared" si="23"/>
        <v>0</v>
      </c>
      <c r="J164" s="55" t="str">
        <f t="shared" si="24"/>
        <v/>
      </c>
      <c r="K164" s="55">
        <f t="shared" si="25"/>
        <v>0</v>
      </c>
      <c r="L164" s="55">
        <f t="shared" si="26"/>
        <v>0</v>
      </c>
      <c r="M164" s="67">
        <f>IF(A164="",0,(IF(ISNUMBER(MAR_26!G164),MAR_26!G164,0)+IF(ISNUMBER(APR_26!G164),APR_26!G164,0)+IF(ISNUMBER(MAY_26!G164),MAY_26!G164,0))/3)</f>
        <v>0</v>
      </c>
      <c r="N164" s="67">
        <f t="shared" si="27"/>
        <v>0</v>
      </c>
      <c r="O164" s="67">
        <f t="shared" si="28"/>
        <v>0</v>
      </c>
      <c r="P164" s="67">
        <f t="shared" si="29"/>
        <v>0</v>
      </c>
      <c r="Q164" s="68" t="str">
        <f t="shared" si="30"/>
        <v/>
      </c>
      <c r="R164" s="69" t="str">
        <f t="shared" si="31"/>
        <v>STOCKOUT</v>
      </c>
      <c r="S164" s="69" t="str">
        <f t="shared" si="32"/>
        <v>N/A</v>
      </c>
      <c r="T164" s="60"/>
    </row>
    <row r="165" spans="1:20" ht="16.5" customHeight="1" x14ac:dyDescent="0.35">
      <c r="A165" s="71" t="str">
        <f>IF(JAN_26!A165="","",JAN_26!A165)</f>
        <v>Malacure 40/320</v>
      </c>
      <c r="B165" s="71" t="str">
        <f>IF(JAN_26!B165="","",JAN_26!B165)</f>
        <v>box</v>
      </c>
      <c r="C165" s="53">
        <f>IF(JAN_26!C165="","",JAN_26!C165)</f>
        <v>4000</v>
      </c>
      <c r="D165" s="53">
        <f>IF(APR_26!A165="","",APR_26!F165)</f>
        <v>0</v>
      </c>
      <c r="E165" s="61"/>
      <c r="F165" s="53">
        <f t="shared" si="22"/>
        <v>0</v>
      </c>
      <c r="G165" s="61"/>
      <c r="H165" s="61"/>
      <c r="I165" s="53">
        <f t="shared" si="23"/>
        <v>0</v>
      </c>
      <c r="J165" s="53" t="str">
        <f t="shared" si="24"/>
        <v/>
      </c>
      <c r="K165" s="53">
        <f t="shared" si="25"/>
        <v>0</v>
      </c>
      <c r="L165" s="53">
        <f t="shared" si="26"/>
        <v>0</v>
      </c>
      <c r="M165" s="64">
        <f>IF(A165="",0,(IF(ISNUMBER(MAR_26!G165),MAR_26!G165,0)+IF(ISNUMBER(APR_26!G165),APR_26!G165,0)+IF(ISNUMBER(MAY_26!G165),MAY_26!G165,0))/3)</f>
        <v>0</v>
      </c>
      <c r="N165" s="64">
        <f t="shared" si="27"/>
        <v>0</v>
      </c>
      <c r="O165" s="64">
        <f t="shared" si="28"/>
        <v>0</v>
      </c>
      <c r="P165" s="64">
        <f t="shared" si="29"/>
        <v>0</v>
      </c>
      <c r="Q165" s="65" t="str">
        <f t="shared" si="30"/>
        <v/>
      </c>
      <c r="R165" s="66" t="str">
        <f t="shared" si="31"/>
        <v>STOCKOUT</v>
      </c>
      <c r="S165" s="66" t="str">
        <f t="shared" si="32"/>
        <v>N/A</v>
      </c>
      <c r="T165" s="60"/>
    </row>
    <row r="166" spans="1:20" ht="16.5" customHeight="1" x14ac:dyDescent="0.35">
      <c r="A166" s="72" t="str">
        <f>IF(JAN_26!A166="","",JAN_26!A166)</f>
        <v>Maxidrol eye drop</v>
      </c>
      <c r="B166" s="72" t="str">
        <f>IF(JAN_26!B166="","",JAN_26!B166)</f>
        <v>bottle</v>
      </c>
      <c r="C166" s="55">
        <f>IF(JAN_26!C166="","",JAN_26!C166)</f>
        <v>1600</v>
      </c>
      <c r="D166" s="55">
        <f>IF(APR_26!A166="","",APR_26!F166)</f>
        <v>0</v>
      </c>
      <c r="E166" s="61"/>
      <c r="F166" s="55">
        <f t="shared" si="22"/>
        <v>0</v>
      </c>
      <c r="G166" s="61"/>
      <c r="H166" s="61"/>
      <c r="I166" s="55">
        <f t="shared" si="23"/>
        <v>0</v>
      </c>
      <c r="J166" s="55" t="str">
        <f t="shared" si="24"/>
        <v/>
      </c>
      <c r="K166" s="55">
        <f t="shared" si="25"/>
        <v>0</v>
      </c>
      <c r="L166" s="55">
        <f t="shared" si="26"/>
        <v>0</v>
      </c>
      <c r="M166" s="67">
        <f>IF(A166="",0,(IF(ISNUMBER(MAR_26!G166),MAR_26!G166,0)+IF(ISNUMBER(APR_26!G166),APR_26!G166,0)+IF(ISNUMBER(MAY_26!G166),MAY_26!G166,0))/3)</f>
        <v>0</v>
      </c>
      <c r="N166" s="67">
        <f t="shared" si="27"/>
        <v>0</v>
      </c>
      <c r="O166" s="67">
        <f t="shared" si="28"/>
        <v>0</v>
      </c>
      <c r="P166" s="67">
        <f t="shared" si="29"/>
        <v>0</v>
      </c>
      <c r="Q166" s="68" t="str">
        <f t="shared" si="30"/>
        <v/>
      </c>
      <c r="R166" s="69" t="str">
        <f t="shared" si="31"/>
        <v>STOCKOUT</v>
      </c>
      <c r="S166" s="69" t="str">
        <f t="shared" si="32"/>
        <v>N/A</v>
      </c>
      <c r="T166" s="60"/>
    </row>
    <row r="167" spans="1:20" ht="16.5" customHeight="1" x14ac:dyDescent="0.35">
      <c r="A167" s="71" t="str">
        <f>IF(JAN_26!A167="","",JAN_26!A167)</f>
        <v>Mebendazole</v>
      </c>
      <c r="B167" s="71" t="str">
        <f>IF(JAN_26!B167="","",JAN_26!B167)</f>
        <v>Cards</v>
      </c>
      <c r="C167" s="53">
        <f>IF(JAN_26!C167="","",JAN_26!C167)</f>
        <v>200</v>
      </c>
      <c r="D167" s="53">
        <f>IF(APR_26!A167="","",APR_26!F167)</f>
        <v>0</v>
      </c>
      <c r="E167" s="61"/>
      <c r="F167" s="53">
        <f t="shared" si="22"/>
        <v>0</v>
      </c>
      <c r="G167" s="61"/>
      <c r="H167" s="61"/>
      <c r="I167" s="53">
        <f t="shared" si="23"/>
        <v>0</v>
      </c>
      <c r="J167" s="53" t="str">
        <f t="shared" si="24"/>
        <v/>
      </c>
      <c r="K167" s="53">
        <f t="shared" si="25"/>
        <v>0</v>
      </c>
      <c r="L167" s="53">
        <f t="shared" si="26"/>
        <v>0</v>
      </c>
      <c r="M167" s="64">
        <f>IF(A167="",0,(IF(ISNUMBER(MAR_26!G167),MAR_26!G167,0)+IF(ISNUMBER(APR_26!G167),APR_26!G167,0)+IF(ISNUMBER(MAY_26!G167),MAY_26!G167,0))/3)</f>
        <v>0</v>
      </c>
      <c r="N167" s="64">
        <f t="shared" si="27"/>
        <v>0</v>
      </c>
      <c r="O167" s="64">
        <f t="shared" si="28"/>
        <v>0</v>
      </c>
      <c r="P167" s="64">
        <f t="shared" si="29"/>
        <v>0</v>
      </c>
      <c r="Q167" s="65" t="str">
        <f t="shared" si="30"/>
        <v/>
      </c>
      <c r="R167" s="66" t="str">
        <f t="shared" si="31"/>
        <v>STOCKOUT</v>
      </c>
      <c r="S167" s="66" t="str">
        <f t="shared" si="32"/>
        <v>N/A</v>
      </c>
      <c r="T167" s="60"/>
    </row>
    <row r="168" spans="1:20" ht="16.5" customHeight="1" x14ac:dyDescent="0.35">
      <c r="A168" s="72" t="str">
        <f>IF(JAN_26!A168="","",JAN_26!A168)</f>
        <v>Metformin</v>
      </c>
      <c r="B168" s="72" t="str">
        <f>IF(JAN_26!B168="","",JAN_26!B168)</f>
        <v>box</v>
      </c>
      <c r="C168" s="55">
        <f>IF(JAN_26!C168="","",JAN_26!C168)</f>
        <v>30</v>
      </c>
      <c r="D168" s="55">
        <f>IF(APR_26!A168="","",APR_26!F168)</f>
        <v>200</v>
      </c>
      <c r="E168" s="61"/>
      <c r="F168" s="55">
        <f t="shared" si="22"/>
        <v>200</v>
      </c>
      <c r="G168" s="61"/>
      <c r="H168" s="61"/>
      <c r="I168" s="55">
        <f t="shared" si="23"/>
        <v>0</v>
      </c>
      <c r="J168" s="55" t="str">
        <f t="shared" si="24"/>
        <v/>
      </c>
      <c r="K168" s="55">
        <f t="shared" si="25"/>
        <v>0</v>
      </c>
      <c r="L168" s="55">
        <f t="shared" si="26"/>
        <v>6000</v>
      </c>
      <c r="M168" s="67">
        <f>IF(A168="",0,(IF(ISNUMBER(MAR_26!G168),MAR_26!G168,0)+IF(ISNUMBER(APR_26!G168),APR_26!G168,0)+IF(ISNUMBER(MAY_26!G168),MAY_26!G168,0))/3)</f>
        <v>0</v>
      </c>
      <c r="N168" s="67">
        <f t="shared" si="27"/>
        <v>0</v>
      </c>
      <c r="O168" s="67">
        <f t="shared" si="28"/>
        <v>0</v>
      </c>
      <c r="P168" s="67">
        <f t="shared" si="29"/>
        <v>0</v>
      </c>
      <c r="Q168" s="68" t="str">
        <f t="shared" si="30"/>
        <v/>
      </c>
      <c r="R168" s="69" t="str">
        <f t="shared" si="31"/>
        <v>OVERSTOCK</v>
      </c>
      <c r="S168" s="69" t="str">
        <f t="shared" si="32"/>
        <v>N/A</v>
      </c>
      <c r="T168" s="60"/>
    </row>
    <row r="169" spans="1:20" ht="16.5" customHeight="1" x14ac:dyDescent="0.35">
      <c r="A169" s="71" t="str">
        <f>IF(JAN_26!A169="","",JAN_26!A169)</f>
        <v>Metro-infusion</v>
      </c>
      <c r="B169" s="71" t="str">
        <f>IF(JAN_26!B169="","",JAN_26!B169)</f>
        <v>item</v>
      </c>
      <c r="C169" s="53">
        <f>IF(JAN_26!C169="","",JAN_26!C169)</f>
        <v>1000</v>
      </c>
      <c r="D169" s="53">
        <f>IF(APR_26!A169="","",APR_26!F169)</f>
        <v>23</v>
      </c>
      <c r="E169" s="61"/>
      <c r="F169" s="53">
        <f t="shared" si="22"/>
        <v>23</v>
      </c>
      <c r="G169" s="61"/>
      <c r="H169" s="61"/>
      <c r="I169" s="53">
        <f t="shared" si="23"/>
        <v>0</v>
      </c>
      <c r="J169" s="53" t="str">
        <f t="shared" si="24"/>
        <v/>
      </c>
      <c r="K169" s="53">
        <f t="shared" si="25"/>
        <v>0</v>
      </c>
      <c r="L169" s="53">
        <f t="shared" si="26"/>
        <v>23000</v>
      </c>
      <c r="M169" s="64">
        <f>IF(A169="",0,(IF(ISNUMBER(MAR_26!G169),MAR_26!G169,0)+IF(ISNUMBER(APR_26!G169),APR_26!G169,0)+IF(ISNUMBER(MAY_26!G169),MAY_26!G169,0))/3)</f>
        <v>0</v>
      </c>
      <c r="N169" s="64">
        <f t="shared" si="27"/>
        <v>0</v>
      </c>
      <c r="O169" s="64">
        <f t="shared" si="28"/>
        <v>0</v>
      </c>
      <c r="P169" s="64">
        <f t="shared" si="29"/>
        <v>0</v>
      </c>
      <c r="Q169" s="65" t="str">
        <f t="shared" si="30"/>
        <v/>
      </c>
      <c r="R169" s="66" t="str">
        <f t="shared" si="31"/>
        <v>OVERSTOCK</v>
      </c>
      <c r="S169" s="66" t="str">
        <f t="shared" si="32"/>
        <v>N/A</v>
      </c>
      <c r="T169" s="60"/>
    </row>
    <row r="170" spans="1:20" ht="16.5" customHeight="1" x14ac:dyDescent="0.35">
      <c r="A170" s="72" t="str">
        <f>IF(JAN_26!A170="","",JAN_26!A170)</f>
        <v>Metro-syrup</v>
      </c>
      <c r="B170" s="72" t="str">
        <f>IF(JAN_26!B170="","",JAN_26!B170)</f>
        <v>bottle</v>
      </c>
      <c r="C170" s="55">
        <f>IF(JAN_26!C170="","",JAN_26!C170)</f>
        <v>1000</v>
      </c>
      <c r="D170" s="55">
        <f>IF(APR_26!A170="","",APR_26!F170)</f>
        <v>99</v>
      </c>
      <c r="E170" s="61"/>
      <c r="F170" s="55">
        <f t="shared" si="22"/>
        <v>99</v>
      </c>
      <c r="G170" s="61"/>
      <c r="H170" s="61"/>
      <c r="I170" s="55">
        <f t="shared" si="23"/>
        <v>0</v>
      </c>
      <c r="J170" s="55" t="str">
        <f t="shared" si="24"/>
        <v/>
      </c>
      <c r="K170" s="55">
        <f t="shared" si="25"/>
        <v>0</v>
      </c>
      <c r="L170" s="55">
        <f t="shared" si="26"/>
        <v>99000</v>
      </c>
      <c r="M170" s="67">
        <f>IF(A170="",0,(IF(ISNUMBER(MAR_26!G170),MAR_26!G170,0)+IF(ISNUMBER(APR_26!G170),APR_26!G170,0)+IF(ISNUMBER(MAY_26!G170),MAY_26!G170,0))/3)</f>
        <v>0</v>
      </c>
      <c r="N170" s="67">
        <f t="shared" si="27"/>
        <v>0</v>
      </c>
      <c r="O170" s="67">
        <f t="shared" si="28"/>
        <v>0</v>
      </c>
      <c r="P170" s="67">
        <f t="shared" si="29"/>
        <v>0</v>
      </c>
      <c r="Q170" s="68" t="str">
        <f t="shared" si="30"/>
        <v/>
      </c>
      <c r="R170" s="69" t="str">
        <f t="shared" si="31"/>
        <v>OVERSTOCK</v>
      </c>
      <c r="S170" s="69" t="str">
        <f t="shared" si="32"/>
        <v>N/A</v>
      </c>
      <c r="T170" s="60"/>
    </row>
    <row r="171" spans="1:20" ht="16.5" customHeight="1" x14ac:dyDescent="0.35">
      <c r="A171" s="71" t="str">
        <f>IF(JAN_26!A171="","",JAN_26!A171)</f>
        <v>Metrochopramide inj</v>
      </c>
      <c r="B171" s="71" t="str">
        <f>IF(JAN_26!B171="","",JAN_26!B171)</f>
        <v>amp</v>
      </c>
      <c r="C171" s="53">
        <f>IF(JAN_26!C171="","",JAN_26!C171)</f>
        <v>500</v>
      </c>
      <c r="D171" s="53">
        <f>IF(APR_26!A171="","",APR_26!F171)</f>
        <v>8</v>
      </c>
      <c r="E171" s="61"/>
      <c r="F171" s="53">
        <f t="shared" si="22"/>
        <v>8</v>
      </c>
      <c r="G171" s="61"/>
      <c r="H171" s="61"/>
      <c r="I171" s="53">
        <f t="shared" si="23"/>
        <v>0</v>
      </c>
      <c r="J171" s="53" t="str">
        <f t="shared" si="24"/>
        <v/>
      </c>
      <c r="K171" s="53">
        <f t="shared" si="25"/>
        <v>0</v>
      </c>
      <c r="L171" s="53">
        <f t="shared" si="26"/>
        <v>4000</v>
      </c>
      <c r="M171" s="64">
        <f>IF(A171="",0,(IF(ISNUMBER(MAR_26!G171),MAR_26!G171,0)+IF(ISNUMBER(APR_26!G171),APR_26!G171,0)+IF(ISNUMBER(MAY_26!G171),MAY_26!G171,0))/3)</f>
        <v>0</v>
      </c>
      <c r="N171" s="64">
        <f t="shared" si="27"/>
        <v>0</v>
      </c>
      <c r="O171" s="64">
        <f t="shared" si="28"/>
        <v>0</v>
      </c>
      <c r="P171" s="64">
        <f t="shared" si="29"/>
        <v>0</v>
      </c>
      <c r="Q171" s="65" t="str">
        <f t="shared" si="30"/>
        <v/>
      </c>
      <c r="R171" s="66" t="str">
        <f t="shared" si="31"/>
        <v>OVERSTOCK</v>
      </c>
      <c r="S171" s="66" t="str">
        <f t="shared" si="32"/>
        <v>N/A</v>
      </c>
      <c r="T171" s="60"/>
    </row>
    <row r="172" spans="1:20" ht="16.5" customHeight="1" x14ac:dyDescent="0.35">
      <c r="A172" s="72" t="str">
        <f>IF(JAN_26!A172="","",JAN_26!A172)</f>
        <v>Metronidazole(250 mg) tabs</v>
      </c>
      <c r="B172" s="72" t="str">
        <f>IF(JAN_26!B172="","",JAN_26!B172)</f>
        <v>tablet</v>
      </c>
      <c r="C172" s="55">
        <f>IF(JAN_26!C172="","",JAN_26!C172)</f>
        <v>15</v>
      </c>
      <c r="D172" s="55">
        <f>IF(APR_26!A172="","",APR_26!F172)</f>
        <v>0</v>
      </c>
      <c r="E172" s="61"/>
      <c r="F172" s="55">
        <f t="shared" si="22"/>
        <v>0</v>
      </c>
      <c r="G172" s="61"/>
      <c r="H172" s="61"/>
      <c r="I172" s="55">
        <f t="shared" si="23"/>
        <v>0</v>
      </c>
      <c r="J172" s="55" t="str">
        <f t="shared" si="24"/>
        <v/>
      </c>
      <c r="K172" s="55">
        <f t="shared" si="25"/>
        <v>0</v>
      </c>
      <c r="L172" s="55">
        <f t="shared" si="26"/>
        <v>0</v>
      </c>
      <c r="M172" s="67">
        <f>IF(A172="",0,(IF(ISNUMBER(MAR_26!G172),MAR_26!G172,0)+IF(ISNUMBER(APR_26!G172),APR_26!G172,0)+IF(ISNUMBER(MAY_26!G172),MAY_26!G172,0))/3)</f>
        <v>0</v>
      </c>
      <c r="N172" s="67">
        <f t="shared" si="27"/>
        <v>0</v>
      </c>
      <c r="O172" s="67">
        <f t="shared" si="28"/>
        <v>0</v>
      </c>
      <c r="P172" s="67">
        <f t="shared" si="29"/>
        <v>0</v>
      </c>
      <c r="Q172" s="68" t="str">
        <f t="shared" si="30"/>
        <v/>
      </c>
      <c r="R172" s="69" t="str">
        <f t="shared" si="31"/>
        <v>STOCKOUT</v>
      </c>
      <c r="S172" s="69" t="str">
        <f t="shared" si="32"/>
        <v>N/A</v>
      </c>
      <c r="T172" s="60"/>
    </row>
    <row r="173" spans="1:20" ht="16.5" customHeight="1" x14ac:dyDescent="0.35">
      <c r="A173" s="71" t="str">
        <f>IF(JAN_26!A173="","",JAN_26!A173)</f>
        <v>Metronidazole(500mg) tabs</v>
      </c>
      <c r="B173" s="71" t="str">
        <f>IF(JAN_26!B173="","",JAN_26!B173)</f>
        <v>tablet</v>
      </c>
      <c r="C173" s="53">
        <f>IF(JAN_26!C173="","",JAN_26!C173)</f>
        <v>30</v>
      </c>
      <c r="D173" s="53">
        <f>IF(APR_26!A173="","",APR_26!F173)</f>
        <v>0</v>
      </c>
      <c r="E173" s="61"/>
      <c r="F173" s="53">
        <f t="shared" si="22"/>
        <v>0</v>
      </c>
      <c r="G173" s="61"/>
      <c r="H173" s="61"/>
      <c r="I173" s="53">
        <f t="shared" si="23"/>
        <v>0</v>
      </c>
      <c r="J173" s="53" t="str">
        <f t="shared" si="24"/>
        <v/>
      </c>
      <c r="K173" s="53">
        <f t="shared" si="25"/>
        <v>0</v>
      </c>
      <c r="L173" s="53">
        <f t="shared" si="26"/>
        <v>0</v>
      </c>
      <c r="M173" s="64">
        <f>IF(A173="",0,(IF(ISNUMBER(MAR_26!G173),MAR_26!G173,0)+IF(ISNUMBER(APR_26!G173),APR_26!G173,0)+IF(ISNUMBER(MAY_26!G173),MAY_26!G173,0))/3)</f>
        <v>0</v>
      </c>
      <c r="N173" s="64">
        <f t="shared" si="27"/>
        <v>0</v>
      </c>
      <c r="O173" s="64">
        <f t="shared" si="28"/>
        <v>0</v>
      </c>
      <c r="P173" s="64">
        <f t="shared" si="29"/>
        <v>0</v>
      </c>
      <c r="Q173" s="65" t="str">
        <f t="shared" si="30"/>
        <v/>
      </c>
      <c r="R173" s="66" t="str">
        <f t="shared" si="31"/>
        <v>STOCKOUT</v>
      </c>
      <c r="S173" s="66" t="str">
        <f t="shared" si="32"/>
        <v>N/A</v>
      </c>
      <c r="T173" s="60"/>
    </row>
    <row r="174" spans="1:20" ht="16.5" customHeight="1" x14ac:dyDescent="0.35">
      <c r="A174" s="72" t="str">
        <f>IF(JAN_26!A174="","",JAN_26!A174)</f>
        <v>Miconazole</v>
      </c>
      <c r="B174" s="72" t="str">
        <f>IF(JAN_26!B174="","",JAN_26!B174)</f>
        <v>item</v>
      </c>
      <c r="C174" s="55">
        <f>IF(JAN_26!C174="","",JAN_26!C174)</f>
        <v>1000</v>
      </c>
      <c r="D174" s="55">
        <f>IF(APR_26!A174="","",APR_26!F174)</f>
        <v>98</v>
      </c>
      <c r="E174" s="61"/>
      <c r="F174" s="55">
        <f t="shared" si="22"/>
        <v>98</v>
      </c>
      <c r="G174" s="61"/>
      <c r="H174" s="61"/>
      <c r="I174" s="55">
        <f t="shared" si="23"/>
        <v>0</v>
      </c>
      <c r="J174" s="55" t="str">
        <f t="shared" si="24"/>
        <v/>
      </c>
      <c r="K174" s="55">
        <f t="shared" si="25"/>
        <v>0</v>
      </c>
      <c r="L174" s="55">
        <f t="shared" si="26"/>
        <v>98000</v>
      </c>
      <c r="M174" s="67">
        <f>IF(A174="",0,(IF(ISNUMBER(MAR_26!G174),MAR_26!G174,0)+IF(ISNUMBER(APR_26!G174),APR_26!G174,0)+IF(ISNUMBER(MAY_26!G174),MAY_26!G174,0))/3)</f>
        <v>0</v>
      </c>
      <c r="N174" s="67">
        <f t="shared" si="27"/>
        <v>0</v>
      </c>
      <c r="O174" s="67">
        <f t="shared" si="28"/>
        <v>0</v>
      </c>
      <c r="P174" s="67">
        <f t="shared" si="29"/>
        <v>0</v>
      </c>
      <c r="Q174" s="68" t="str">
        <f t="shared" si="30"/>
        <v/>
      </c>
      <c r="R174" s="69" t="str">
        <f t="shared" si="31"/>
        <v>OVERSTOCK</v>
      </c>
      <c r="S174" s="69" t="str">
        <f t="shared" si="32"/>
        <v>N/A</v>
      </c>
      <c r="T174" s="60"/>
    </row>
    <row r="175" spans="1:20" ht="16.5" customHeight="1" x14ac:dyDescent="0.35">
      <c r="A175" s="71" t="str">
        <f>IF(JAN_26!A175="","",JAN_26!A175)</f>
        <v>microlut</v>
      </c>
      <c r="B175" s="71" t="str">
        <f>IF(JAN_26!B175="","",JAN_26!B175)</f>
        <v>tab</v>
      </c>
      <c r="C175" s="53" t="str">
        <f>IF(JAN_26!C175="","",JAN_26!C175)</f>
        <v/>
      </c>
      <c r="D175" s="53">
        <f>IF(APR_26!A175="","",APR_26!F175)</f>
        <v>0</v>
      </c>
      <c r="E175" s="61"/>
      <c r="F175" s="53">
        <f t="shared" si="22"/>
        <v>0</v>
      </c>
      <c r="G175" s="61"/>
      <c r="H175" s="61"/>
      <c r="I175" s="53">
        <f t="shared" si="23"/>
        <v>0</v>
      </c>
      <c r="J175" s="53" t="str">
        <f t="shared" si="24"/>
        <v/>
      </c>
      <c r="K175" s="53">
        <f t="shared" si="25"/>
        <v>0</v>
      </c>
      <c r="L175" s="53">
        <f t="shared" si="26"/>
        <v>0</v>
      </c>
      <c r="M175" s="64">
        <f>IF(A175="",0,(IF(ISNUMBER(MAR_26!G175),MAR_26!G175,0)+IF(ISNUMBER(APR_26!G175),APR_26!G175,0)+IF(ISNUMBER(MAY_26!G175),MAY_26!G175,0))/3)</f>
        <v>0</v>
      </c>
      <c r="N175" s="64">
        <f t="shared" si="27"/>
        <v>0</v>
      </c>
      <c r="O175" s="64">
        <f t="shared" si="28"/>
        <v>0</v>
      </c>
      <c r="P175" s="64">
        <f t="shared" si="29"/>
        <v>0</v>
      </c>
      <c r="Q175" s="65" t="str">
        <f t="shared" si="30"/>
        <v/>
      </c>
      <c r="R175" s="66" t="str">
        <f t="shared" si="31"/>
        <v>STOCKOUT</v>
      </c>
      <c r="S175" s="66" t="str">
        <f t="shared" si="32"/>
        <v>N/A</v>
      </c>
      <c r="T175" s="60"/>
    </row>
    <row r="176" spans="1:20" ht="16.5" customHeight="1" x14ac:dyDescent="0.35">
      <c r="A176" s="72" t="str">
        <f>IF(JAN_26!A176="","",JAN_26!A176)</f>
        <v>mixtard</v>
      </c>
      <c r="B176" s="72" t="str">
        <f>IF(JAN_26!B176="","",JAN_26!B176)</f>
        <v>amp</v>
      </c>
      <c r="C176" s="55">
        <f>IF(JAN_26!C176="","",JAN_26!C176)</f>
        <v>8500</v>
      </c>
      <c r="D176" s="55">
        <f>IF(APR_26!A176="","",APR_26!F176)</f>
        <v>0</v>
      </c>
      <c r="E176" s="61"/>
      <c r="F176" s="55">
        <f t="shared" si="22"/>
        <v>0</v>
      </c>
      <c r="G176" s="61"/>
      <c r="H176" s="61"/>
      <c r="I176" s="55">
        <f t="shared" si="23"/>
        <v>0</v>
      </c>
      <c r="J176" s="55" t="str">
        <f t="shared" si="24"/>
        <v/>
      </c>
      <c r="K176" s="55">
        <f t="shared" si="25"/>
        <v>0</v>
      </c>
      <c r="L176" s="55">
        <f t="shared" si="26"/>
        <v>0</v>
      </c>
      <c r="M176" s="67">
        <f>IF(A176="",0,(IF(ISNUMBER(MAR_26!G176),MAR_26!G176,0)+IF(ISNUMBER(APR_26!G176),APR_26!G176,0)+IF(ISNUMBER(MAY_26!G176),MAY_26!G176,0))/3)</f>
        <v>0</v>
      </c>
      <c r="N176" s="67">
        <f t="shared" si="27"/>
        <v>0</v>
      </c>
      <c r="O176" s="67">
        <f t="shared" si="28"/>
        <v>0</v>
      </c>
      <c r="P176" s="67">
        <f t="shared" si="29"/>
        <v>0</v>
      </c>
      <c r="Q176" s="68" t="str">
        <f t="shared" si="30"/>
        <v/>
      </c>
      <c r="R176" s="69" t="str">
        <f t="shared" si="31"/>
        <v>STOCKOUT</v>
      </c>
      <c r="S176" s="69" t="str">
        <f t="shared" si="32"/>
        <v>N/A</v>
      </c>
      <c r="T176" s="60"/>
    </row>
    <row r="177" spans="1:20" ht="16.5" customHeight="1" x14ac:dyDescent="0.35">
      <c r="A177" s="71" t="str">
        <f>IF(JAN_26!A177="","",JAN_26!A177)</f>
        <v>Multivitamin</v>
      </c>
      <c r="B177" s="71" t="str">
        <f>IF(JAN_26!B177="","",JAN_26!B177)</f>
        <v>tablet</v>
      </c>
      <c r="C177" s="53">
        <f>IF(JAN_26!C177="","",JAN_26!C177)</f>
        <v>15</v>
      </c>
      <c r="D177" s="53">
        <f>IF(APR_26!A177="","",APR_26!F177)</f>
        <v>0</v>
      </c>
      <c r="E177" s="61"/>
      <c r="F177" s="53">
        <f t="shared" si="22"/>
        <v>0</v>
      </c>
      <c r="G177" s="61"/>
      <c r="H177" s="61"/>
      <c r="I177" s="53">
        <f t="shared" si="23"/>
        <v>0</v>
      </c>
      <c r="J177" s="53" t="str">
        <f t="shared" si="24"/>
        <v/>
      </c>
      <c r="K177" s="53">
        <f t="shared" si="25"/>
        <v>0</v>
      </c>
      <c r="L177" s="53">
        <f t="shared" si="26"/>
        <v>0</v>
      </c>
      <c r="M177" s="64">
        <f>IF(A177="",0,(IF(ISNUMBER(MAR_26!G177),MAR_26!G177,0)+IF(ISNUMBER(APR_26!G177),APR_26!G177,0)+IF(ISNUMBER(MAY_26!G177),MAY_26!G177,0))/3)</f>
        <v>0</v>
      </c>
      <c r="N177" s="64">
        <f t="shared" si="27"/>
        <v>0</v>
      </c>
      <c r="O177" s="64">
        <f t="shared" si="28"/>
        <v>0</v>
      </c>
      <c r="P177" s="64">
        <f t="shared" si="29"/>
        <v>0</v>
      </c>
      <c r="Q177" s="65" t="str">
        <f t="shared" si="30"/>
        <v/>
      </c>
      <c r="R177" s="66" t="str">
        <f t="shared" si="31"/>
        <v>STOCKOUT</v>
      </c>
      <c r="S177" s="66" t="str">
        <f t="shared" si="32"/>
        <v>N/A</v>
      </c>
      <c r="T177" s="60"/>
    </row>
    <row r="178" spans="1:20" ht="16.5" customHeight="1" x14ac:dyDescent="0.35">
      <c r="A178" s="72" t="str">
        <f>IF(JAN_26!A178="","",JAN_26!A178)</f>
        <v>Multivitamin sp</v>
      </c>
      <c r="B178" s="72" t="str">
        <f>IF(JAN_26!B178="","",JAN_26!B178)</f>
        <v>bottle</v>
      </c>
      <c r="C178" s="55">
        <f>IF(JAN_26!C178="","",JAN_26!C178)</f>
        <v>1000</v>
      </c>
      <c r="D178" s="55">
        <f>IF(APR_26!A178="","",APR_26!F178)</f>
        <v>0</v>
      </c>
      <c r="E178" s="61"/>
      <c r="F178" s="55">
        <f t="shared" si="22"/>
        <v>0</v>
      </c>
      <c r="G178" s="61"/>
      <c r="H178" s="61"/>
      <c r="I178" s="55">
        <f t="shared" si="23"/>
        <v>0</v>
      </c>
      <c r="J178" s="55" t="str">
        <f t="shared" si="24"/>
        <v/>
      </c>
      <c r="K178" s="55">
        <f t="shared" si="25"/>
        <v>0</v>
      </c>
      <c r="L178" s="55">
        <f t="shared" si="26"/>
        <v>0</v>
      </c>
      <c r="M178" s="67">
        <f>IF(A178="",0,(IF(ISNUMBER(MAR_26!G178),MAR_26!G178,0)+IF(ISNUMBER(APR_26!G178),APR_26!G178,0)+IF(ISNUMBER(MAY_26!G178),MAY_26!G178,0))/3)</f>
        <v>0</v>
      </c>
      <c r="N178" s="67">
        <f t="shared" si="27"/>
        <v>0</v>
      </c>
      <c r="O178" s="67">
        <f t="shared" si="28"/>
        <v>0</v>
      </c>
      <c r="P178" s="67">
        <f t="shared" si="29"/>
        <v>0</v>
      </c>
      <c r="Q178" s="68" t="str">
        <f t="shared" si="30"/>
        <v/>
      </c>
      <c r="R178" s="69" t="str">
        <f t="shared" si="31"/>
        <v>STOCKOUT</v>
      </c>
      <c r="S178" s="69" t="str">
        <f t="shared" si="32"/>
        <v>N/A</v>
      </c>
      <c r="T178" s="60"/>
    </row>
    <row r="179" spans="1:20" ht="16.5" customHeight="1" x14ac:dyDescent="0.35">
      <c r="A179" s="71" t="str">
        <f>IF(JAN_26!A179="","",JAN_26!A179)</f>
        <v>NEOMDEX</v>
      </c>
      <c r="B179" s="71" t="str">
        <f>IF(JAN_26!B179="","",JAN_26!B179)</f>
        <v>item</v>
      </c>
      <c r="C179" s="53">
        <f>IF(JAN_26!C179="","",JAN_26!C179)</f>
        <v>1000</v>
      </c>
      <c r="D179" s="53">
        <f>IF(APR_26!A179="","",APR_26!F179)</f>
        <v>0</v>
      </c>
      <c r="E179" s="61"/>
      <c r="F179" s="53">
        <f t="shared" si="22"/>
        <v>0</v>
      </c>
      <c r="G179" s="61"/>
      <c r="H179" s="61"/>
      <c r="I179" s="53">
        <f t="shared" si="23"/>
        <v>0</v>
      </c>
      <c r="J179" s="53" t="str">
        <f t="shared" si="24"/>
        <v/>
      </c>
      <c r="K179" s="53">
        <f t="shared" si="25"/>
        <v>0</v>
      </c>
      <c r="L179" s="53">
        <f t="shared" si="26"/>
        <v>0</v>
      </c>
      <c r="M179" s="64">
        <f>IF(A179="",0,(IF(ISNUMBER(MAR_26!G179),MAR_26!G179,0)+IF(ISNUMBER(APR_26!G179),APR_26!G179,0)+IF(ISNUMBER(MAY_26!G179),MAY_26!G179,0))/3)</f>
        <v>0</v>
      </c>
      <c r="N179" s="64">
        <f t="shared" si="27"/>
        <v>0</v>
      </c>
      <c r="O179" s="64">
        <f t="shared" si="28"/>
        <v>0</v>
      </c>
      <c r="P179" s="64">
        <f t="shared" si="29"/>
        <v>0</v>
      </c>
      <c r="Q179" s="65" t="str">
        <f t="shared" si="30"/>
        <v/>
      </c>
      <c r="R179" s="66" t="str">
        <f t="shared" si="31"/>
        <v>STOCKOUT</v>
      </c>
      <c r="S179" s="66" t="str">
        <f t="shared" si="32"/>
        <v>N/A</v>
      </c>
      <c r="T179" s="60"/>
    </row>
    <row r="180" spans="1:20" ht="16.5" customHeight="1" x14ac:dyDescent="0.35">
      <c r="A180" s="72" t="str">
        <f>IF(JAN_26!A180="","",JAN_26!A180)</f>
        <v>neomycin</v>
      </c>
      <c r="B180" s="72" t="str">
        <f>IF(JAN_26!B180="","",JAN_26!B180)</f>
        <v>packet</v>
      </c>
      <c r="C180" s="55">
        <f>IF(JAN_26!C180="","",JAN_26!C180)</f>
        <v>1000</v>
      </c>
      <c r="D180" s="55">
        <f>IF(APR_26!A180="","",APR_26!F180)</f>
        <v>100</v>
      </c>
      <c r="E180" s="61"/>
      <c r="F180" s="55">
        <f t="shared" si="22"/>
        <v>100</v>
      </c>
      <c r="G180" s="61"/>
      <c r="H180" s="61"/>
      <c r="I180" s="55">
        <f t="shared" si="23"/>
        <v>0</v>
      </c>
      <c r="J180" s="55" t="str">
        <f t="shared" si="24"/>
        <v/>
      </c>
      <c r="K180" s="55">
        <f t="shared" si="25"/>
        <v>0</v>
      </c>
      <c r="L180" s="55">
        <f t="shared" si="26"/>
        <v>100000</v>
      </c>
      <c r="M180" s="67">
        <f>IF(A180="",0,(IF(ISNUMBER(MAR_26!G180),MAR_26!G180,0)+IF(ISNUMBER(APR_26!G180),APR_26!G180,0)+IF(ISNUMBER(MAY_26!G180),MAY_26!G180,0))/3)</f>
        <v>0</v>
      </c>
      <c r="N180" s="67">
        <f t="shared" si="27"/>
        <v>0</v>
      </c>
      <c r="O180" s="67">
        <f t="shared" si="28"/>
        <v>0</v>
      </c>
      <c r="P180" s="67">
        <f t="shared" si="29"/>
        <v>0</v>
      </c>
      <c r="Q180" s="68" t="str">
        <f t="shared" si="30"/>
        <v/>
      </c>
      <c r="R180" s="69" t="str">
        <f t="shared" si="31"/>
        <v>OVERSTOCK</v>
      </c>
      <c r="S180" s="69" t="str">
        <f t="shared" si="32"/>
        <v>N/A</v>
      </c>
      <c r="T180" s="60"/>
    </row>
    <row r="181" spans="1:20" ht="16.5" customHeight="1" x14ac:dyDescent="0.35">
      <c r="A181" s="71" t="str">
        <f>IF(JAN_26!A181="","",JAN_26!A181)</f>
        <v>neoskin</v>
      </c>
      <c r="B181" s="71" t="str">
        <f>IF(JAN_26!B181="","",JAN_26!B181)</f>
        <v>item</v>
      </c>
      <c r="C181" s="53">
        <f>IF(JAN_26!C181="","",JAN_26!C181)</f>
        <v>1500</v>
      </c>
      <c r="D181" s="53">
        <f>IF(APR_26!A181="","",APR_26!F181)</f>
        <v>0</v>
      </c>
      <c r="E181" s="61"/>
      <c r="F181" s="53">
        <f t="shared" si="22"/>
        <v>0</v>
      </c>
      <c r="G181" s="61"/>
      <c r="H181" s="61"/>
      <c r="I181" s="53">
        <f t="shared" si="23"/>
        <v>0</v>
      </c>
      <c r="J181" s="53" t="str">
        <f t="shared" si="24"/>
        <v/>
      </c>
      <c r="K181" s="53">
        <f t="shared" si="25"/>
        <v>0</v>
      </c>
      <c r="L181" s="53">
        <f t="shared" si="26"/>
        <v>0</v>
      </c>
      <c r="M181" s="64">
        <f>IF(A181="",0,(IF(ISNUMBER(MAR_26!G181),MAR_26!G181,0)+IF(ISNUMBER(APR_26!G181),APR_26!G181,0)+IF(ISNUMBER(MAY_26!G181),MAY_26!G181,0))/3)</f>
        <v>0</v>
      </c>
      <c r="N181" s="64">
        <f t="shared" si="27"/>
        <v>0</v>
      </c>
      <c r="O181" s="64">
        <f t="shared" si="28"/>
        <v>0</v>
      </c>
      <c r="P181" s="64">
        <f t="shared" si="29"/>
        <v>0</v>
      </c>
      <c r="Q181" s="65" t="str">
        <f t="shared" si="30"/>
        <v/>
      </c>
      <c r="R181" s="66" t="str">
        <f t="shared" si="31"/>
        <v>STOCKOUT</v>
      </c>
      <c r="S181" s="66" t="str">
        <f t="shared" si="32"/>
        <v>N/A</v>
      </c>
      <c r="T181" s="60"/>
    </row>
    <row r="182" spans="1:20" ht="16.5" customHeight="1" x14ac:dyDescent="0.35">
      <c r="A182" s="72" t="str">
        <f>IF(JAN_26!A182="","",JAN_26!A182)</f>
        <v>Nifedipine 10mg tabs</v>
      </c>
      <c r="B182" s="72" t="str">
        <f>IF(JAN_26!B182="","",JAN_26!B182)</f>
        <v>tabs</v>
      </c>
      <c r="C182" s="55">
        <f>IF(JAN_26!C182="","",JAN_26!C182)</f>
        <v>10</v>
      </c>
      <c r="D182" s="55">
        <f>IF(APR_26!A182="","",APR_26!F182)</f>
        <v>192</v>
      </c>
      <c r="E182" s="61"/>
      <c r="F182" s="55">
        <f t="shared" si="22"/>
        <v>192</v>
      </c>
      <c r="G182" s="61"/>
      <c r="H182" s="61"/>
      <c r="I182" s="55">
        <f t="shared" si="23"/>
        <v>0</v>
      </c>
      <c r="J182" s="55" t="str">
        <f t="shared" si="24"/>
        <v/>
      </c>
      <c r="K182" s="55">
        <f t="shared" si="25"/>
        <v>0</v>
      </c>
      <c r="L182" s="55">
        <f t="shared" si="26"/>
        <v>1920</v>
      </c>
      <c r="M182" s="67">
        <f>IF(A182="",0,(IF(ISNUMBER(MAR_26!G182),MAR_26!G182,0)+IF(ISNUMBER(APR_26!G182),APR_26!G182,0)+IF(ISNUMBER(MAY_26!G182),MAY_26!G182,0))/3)</f>
        <v>0</v>
      </c>
      <c r="N182" s="67">
        <f t="shared" si="27"/>
        <v>0</v>
      </c>
      <c r="O182" s="67">
        <f t="shared" si="28"/>
        <v>0</v>
      </c>
      <c r="P182" s="67">
        <f t="shared" si="29"/>
        <v>0</v>
      </c>
      <c r="Q182" s="68" t="str">
        <f t="shared" si="30"/>
        <v/>
      </c>
      <c r="R182" s="69" t="str">
        <f t="shared" si="31"/>
        <v>OVERSTOCK</v>
      </c>
      <c r="S182" s="69" t="str">
        <f t="shared" si="32"/>
        <v>N/A</v>
      </c>
      <c r="T182" s="60"/>
    </row>
    <row r="183" spans="1:20" ht="16.5" customHeight="1" x14ac:dyDescent="0.35">
      <c r="A183" s="71" t="str">
        <f>IF(JAN_26!A183="","",JAN_26!A183)</f>
        <v>Nifidipine 20mg</v>
      </c>
      <c r="B183" s="71" t="str">
        <f>IF(JAN_26!B183="","",JAN_26!B183)</f>
        <v>tab</v>
      </c>
      <c r="C183" s="53">
        <f>IF(JAN_26!C183="","",JAN_26!C183)</f>
        <v>20</v>
      </c>
      <c r="D183" s="53">
        <f>IF(APR_26!A183="","",APR_26!F183)</f>
        <v>790</v>
      </c>
      <c r="E183" s="61"/>
      <c r="F183" s="53">
        <f t="shared" si="22"/>
        <v>790</v>
      </c>
      <c r="G183" s="61"/>
      <c r="H183" s="61"/>
      <c r="I183" s="53">
        <f t="shared" si="23"/>
        <v>0</v>
      </c>
      <c r="J183" s="53" t="str">
        <f t="shared" si="24"/>
        <v/>
      </c>
      <c r="K183" s="53">
        <f t="shared" si="25"/>
        <v>0</v>
      </c>
      <c r="L183" s="53">
        <f t="shared" si="26"/>
        <v>15800</v>
      </c>
      <c r="M183" s="64">
        <f>IF(A183="",0,(IF(ISNUMBER(MAR_26!G183),MAR_26!G183,0)+IF(ISNUMBER(APR_26!G183),APR_26!G183,0)+IF(ISNUMBER(MAY_26!G183),MAY_26!G183,0))/3)</f>
        <v>0</v>
      </c>
      <c r="N183" s="64">
        <f t="shared" si="27"/>
        <v>0</v>
      </c>
      <c r="O183" s="64">
        <f t="shared" si="28"/>
        <v>0</v>
      </c>
      <c r="P183" s="64">
        <f t="shared" si="29"/>
        <v>0</v>
      </c>
      <c r="Q183" s="65" t="str">
        <f t="shared" si="30"/>
        <v/>
      </c>
      <c r="R183" s="66" t="str">
        <f t="shared" si="31"/>
        <v>OVERSTOCK</v>
      </c>
      <c r="S183" s="66" t="str">
        <f t="shared" si="32"/>
        <v>N/A</v>
      </c>
      <c r="T183" s="60"/>
    </row>
    <row r="184" spans="1:20" ht="16.5" customHeight="1" x14ac:dyDescent="0.35">
      <c r="A184" s="72" t="str">
        <f>IF(JAN_26!A184="","",JAN_26!A184)</f>
        <v>Nifluril capsules</v>
      </c>
      <c r="B184" s="72" t="str">
        <f>IF(JAN_26!B184="","",JAN_26!B184)</f>
        <v>packet</v>
      </c>
      <c r="C184" s="55">
        <f>IF(JAN_26!C184="","",JAN_26!C184)</f>
        <v>2000</v>
      </c>
      <c r="D184" s="55">
        <f>IF(APR_26!A184="","",APR_26!F184)</f>
        <v>0</v>
      </c>
      <c r="E184" s="61"/>
      <c r="F184" s="55">
        <f t="shared" si="22"/>
        <v>0</v>
      </c>
      <c r="G184" s="61"/>
      <c r="H184" s="61"/>
      <c r="I184" s="55">
        <f t="shared" si="23"/>
        <v>0</v>
      </c>
      <c r="J184" s="55" t="str">
        <f t="shared" si="24"/>
        <v/>
      </c>
      <c r="K184" s="55">
        <f t="shared" si="25"/>
        <v>0</v>
      </c>
      <c r="L184" s="55">
        <f t="shared" si="26"/>
        <v>0</v>
      </c>
      <c r="M184" s="67">
        <f>IF(A184="",0,(IF(ISNUMBER(MAR_26!G184),MAR_26!G184,0)+IF(ISNUMBER(APR_26!G184),APR_26!G184,0)+IF(ISNUMBER(MAY_26!G184),MAY_26!G184,0))/3)</f>
        <v>0</v>
      </c>
      <c r="N184" s="67">
        <f t="shared" si="27"/>
        <v>0</v>
      </c>
      <c r="O184" s="67">
        <f t="shared" si="28"/>
        <v>0</v>
      </c>
      <c r="P184" s="67">
        <f t="shared" si="29"/>
        <v>0</v>
      </c>
      <c r="Q184" s="68" t="str">
        <f t="shared" si="30"/>
        <v/>
      </c>
      <c r="R184" s="69" t="str">
        <f t="shared" si="31"/>
        <v>STOCKOUT</v>
      </c>
      <c r="S184" s="69" t="str">
        <f t="shared" si="32"/>
        <v>N/A</v>
      </c>
      <c r="T184" s="60"/>
    </row>
    <row r="185" spans="1:20" ht="16.5" customHeight="1" x14ac:dyDescent="0.35">
      <c r="A185" s="71" t="str">
        <f>IF(JAN_26!A185="","",JAN_26!A185)</f>
        <v>Norbactin</v>
      </c>
      <c r="B185" s="71" t="str">
        <f>IF(JAN_26!B185="","",JAN_26!B185)</f>
        <v>tablet</v>
      </c>
      <c r="C185" s="53">
        <f>IF(JAN_26!C185="","",JAN_26!C185)</f>
        <v>150</v>
      </c>
      <c r="D185" s="53">
        <f>IF(APR_26!A185="","",APR_26!F185)</f>
        <v>0</v>
      </c>
      <c r="E185" s="61"/>
      <c r="F185" s="53">
        <f t="shared" si="22"/>
        <v>0</v>
      </c>
      <c r="G185" s="61"/>
      <c r="H185" s="61"/>
      <c r="I185" s="53">
        <f t="shared" si="23"/>
        <v>0</v>
      </c>
      <c r="J185" s="53" t="str">
        <f t="shared" si="24"/>
        <v/>
      </c>
      <c r="K185" s="53">
        <f t="shared" si="25"/>
        <v>0</v>
      </c>
      <c r="L185" s="53">
        <f t="shared" si="26"/>
        <v>0</v>
      </c>
      <c r="M185" s="64">
        <f>IF(A185="",0,(IF(ISNUMBER(MAR_26!G185),MAR_26!G185,0)+IF(ISNUMBER(APR_26!G185),APR_26!G185,0)+IF(ISNUMBER(MAY_26!G185),MAY_26!G185,0))/3)</f>
        <v>0</v>
      </c>
      <c r="N185" s="64">
        <f t="shared" si="27"/>
        <v>0</v>
      </c>
      <c r="O185" s="64">
        <f t="shared" si="28"/>
        <v>0</v>
      </c>
      <c r="P185" s="64">
        <f t="shared" si="29"/>
        <v>0</v>
      </c>
      <c r="Q185" s="65" t="str">
        <f t="shared" si="30"/>
        <v/>
      </c>
      <c r="R185" s="66" t="str">
        <f t="shared" si="31"/>
        <v>STOCKOUT</v>
      </c>
      <c r="S185" s="66" t="str">
        <f t="shared" si="32"/>
        <v>N/A</v>
      </c>
      <c r="T185" s="60"/>
    </row>
    <row r="186" spans="1:20" ht="16.5" customHeight="1" x14ac:dyDescent="0.35">
      <c r="A186" s="72" t="str">
        <f>IF(JAN_26!A186="","",JAN_26!A186)</f>
        <v>Normal saline</v>
      </c>
      <c r="B186" s="72" t="str">
        <f>IF(JAN_26!B186="","",JAN_26!B186)</f>
        <v>Item</v>
      </c>
      <c r="C186" s="55">
        <f>IF(JAN_26!C186="","",JAN_26!C186)</f>
        <v>1000</v>
      </c>
      <c r="D186" s="55">
        <f>IF(APR_26!A186="","",APR_26!F186)</f>
        <v>0</v>
      </c>
      <c r="E186" s="61"/>
      <c r="F186" s="55">
        <f t="shared" si="22"/>
        <v>0</v>
      </c>
      <c r="G186" s="61"/>
      <c r="H186" s="61"/>
      <c r="I186" s="55">
        <f t="shared" si="23"/>
        <v>0</v>
      </c>
      <c r="J186" s="55" t="str">
        <f t="shared" si="24"/>
        <v/>
      </c>
      <c r="K186" s="55">
        <f t="shared" si="25"/>
        <v>0</v>
      </c>
      <c r="L186" s="55">
        <f t="shared" si="26"/>
        <v>0</v>
      </c>
      <c r="M186" s="67">
        <f>IF(A186="",0,(IF(ISNUMBER(MAR_26!G186),MAR_26!G186,0)+IF(ISNUMBER(APR_26!G186),APR_26!G186,0)+IF(ISNUMBER(MAY_26!G186),MAY_26!G186,0))/3)</f>
        <v>0</v>
      </c>
      <c r="N186" s="67">
        <f t="shared" si="27"/>
        <v>0</v>
      </c>
      <c r="O186" s="67">
        <f t="shared" si="28"/>
        <v>0</v>
      </c>
      <c r="P186" s="67">
        <f t="shared" si="29"/>
        <v>0</v>
      </c>
      <c r="Q186" s="68" t="str">
        <f t="shared" si="30"/>
        <v/>
      </c>
      <c r="R186" s="69" t="str">
        <f t="shared" si="31"/>
        <v>STOCKOUT</v>
      </c>
      <c r="S186" s="69" t="str">
        <f t="shared" si="32"/>
        <v>N/A</v>
      </c>
      <c r="T186" s="60"/>
    </row>
    <row r="187" spans="1:20" ht="16.5" customHeight="1" x14ac:dyDescent="0.35">
      <c r="A187" s="71" t="str">
        <f>IF(JAN_26!A187="","",JAN_26!A187)</f>
        <v>nortz</v>
      </c>
      <c r="B187" s="71" t="str">
        <f>IF(JAN_26!B187="","",JAN_26!B187)</f>
        <v>tab</v>
      </c>
      <c r="C187" s="53">
        <f>IF(JAN_26!C187="","",JAN_26!C187)</f>
        <v>150</v>
      </c>
      <c r="D187" s="53">
        <f>IF(APR_26!A187="","",APR_26!F187)</f>
        <v>0</v>
      </c>
      <c r="E187" s="61"/>
      <c r="F187" s="53">
        <f t="shared" si="22"/>
        <v>0</v>
      </c>
      <c r="G187" s="61"/>
      <c r="H187" s="61"/>
      <c r="I187" s="53">
        <f t="shared" si="23"/>
        <v>0</v>
      </c>
      <c r="J187" s="53" t="str">
        <f t="shared" si="24"/>
        <v/>
      </c>
      <c r="K187" s="53">
        <f t="shared" si="25"/>
        <v>0</v>
      </c>
      <c r="L187" s="53">
        <f t="shared" si="26"/>
        <v>0</v>
      </c>
      <c r="M187" s="64">
        <f>IF(A187="",0,(IF(ISNUMBER(MAR_26!G187),MAR_26!G187,0)+IF(ISNUMBER(APR_26!G187),APR_26!G187,0)+IF(ISNUMBER(MAY_26!G187),MAY_26!G187,0))/3)</f>
        <v>0</v>
      </c>
      <c r="N187" s="64">
        <f t="shared" si="27"/>
        <v>0</v>
      </c>
      <c r="O187" s="64">
        <f t="shared" si="28"/>
        <v>0</v>
      </c>
      <c r="P187" s="64">
        <f t="shared" si="29"/>
        <v>0</v>
      </c>
      <c r="Q187" s="65" t="str">
        <f t="shared" si="30"/>
        <v/>
      </c>
      <c r="R187" s="66" t="str">
        <f t="shared" si="31"/>
        <v>STOCKOUT</v>
      </c>
      <c r="S187" s="66" t="str">
        <f t="shared" si="32"/>
        <v>N/A</v>
      </c>
      <c r="T187" s="60"/>
    </row>
    <row r="188" spans="1:20" ht="16.5" customHeight="1" x14ac:dyDescent="0.35">
      <c r="A188" s="72" t="str">
        <f>IF(JAN_26!A188="","",JAN_26!A188)</f>
        <v>NYSTATIN SUPPO</v>
      </c>
      <c r="B188" s="72" t="str">
        <f>IF(JAN_26!B188="","",JAN_26!B188)</f>
        <v>item</v>
      </c>
      <c r="C188" s="55">
        <f>IF(JAN_26!C188="","",JAN_26!C188)</f>
        <v>150</v>
      </c>
      <c r="D188" s="55">
        <f>IF(APR_26!A188="","",APR_26!F188)</f>
        <v>0</v>
      </c>
      <c r="E188" s="61"/>
      <c r="F188" s="55">
        <f t="shared" si="22"/>
        <v>0</v>
      </c>
      <c r="G188" s="61"/>
      <c r="H188" s="61"/>
      <c r="I188" s="55">
        <f t="shared" si="23"/>
        <v>0</v>
      </c>
      <c r="J188" s="55" t="str">
        <f t="shared" si="24"/>
        <v/>
      </c>
      <c r="K188" s="55">
        <f t="shared" si="25"/>
        <v>0</v>
      </c>
      <c r="L188" s="55">
        <f t="shared" si="26"/>
        <v>0</v>
      </c>
      <c r="M188" s="67">
        <f>IF(A188="",0,(IF(ISNUMBER(MAR_26!G188),MAR_26!G188,0)+IF(ISNUMBER(APR_26!G188),APR_26!G188,0)+IF(ISNUMBER(MAY_26!G188),MAY_26!G188,0))/3)</f>
        <v>0</v>
      </c>
      <c r="N188" s="67">
        <f t="shared" si="27"/>
        <v>0</v>
      </c>
      <c r="O188" s="67">
        <f t="shared" si="28"/>
        <v>0</v>
      </c>
      <c r="P188" s="67">
        <f t="shared" si="29"/>
        <v>0</v>
      </c>
      <c r="Q188" s="68" t="str">
        <f t="shared" si="30"/>
        <v/>
      </c>
      <c r="R188" s="69" t="str">
        <f t="shared" si="31"/>
        <v>STOCKOUT</v>
      </c>
      <c r="S188" s="69" t="str">
        <f t="shared" si="32"/>
        <v>N/A</v>
      </c>
      <c r="T188" s="60"/>
    </row>
    <row r="189" spans="1:20" ht="16.5" customHeight="1" x14ac:dyDescent="0.35">
      <c r="A189" s="71" t="str">
        <f>IF(JAN_26!A189="","",JAN_26!A189)</f>
        <v>Nystatin syrup</v>
      </c>
      <c r="B189" s="71" t="str">
        <f>IF(JAN_26!B189="","",JAN_26!B189)</f>
        <v>bottle</v>
      </c>
      <c r="C189" s="53">
        <f>IF(JAN_26!C189="","",JAN_26!C189)</f>
        <v>1000</v>
      </c>
      <c r="D189" s="53">
        <f>IF(APR_26!A189="","",APR_26!F189)</f>
        <v>0</v>
      </c>
      <c r="E189" s="61"/>
      <c r="F189" s="53">
        <f t="shared" si="22"/>
        <v>0</v>
      </c>
      <c r="G189" s="61"/>
      <c r="H189" s="61"/>
      <c r="I189" s="53">
        <f t="shared" si="23"/>
        <v>0</v>
      </c>
      <c r="J189" s="53" t="str">
        <f t="shared" si="24"/>
        <v/>
      </c>
      <c r="K189" s="53">
        <f t="shared" si="25"/>
        <v>0</v>
      </c>
      <c r="L189" s="53">
        <f t="shared" si="26"/>
        <v>0</v>
      </c>
      <c r="M189" s="64">
        <f>IF(A189="",0,(IF(ISNUMBER(MAR_26!G189),MAR_26!G189,0)+IF(ISNUMBER(APR_26!G189),APR_26!G189,0)+IF(ISNUMBER(MAY_26!G189),MAY_26!G189,0))/3)</f>
        <v>0</v>
      </c>
      <c r="N189" s="64">
        <f t="shared" si="27"/>
        <v>0</v>
      </c>
      <c r="O189" s="64">
        <f t="shared" si="28"/>
        <v>0</v>
      </c>
      <c r="P189" s="64">
        <f t="shared" si="29"/>
        <v>0</v>
      </c>
      <c r="Q189" s="65" t="str">
        <f t="shared" si="30"/>
        <v/>
      </c>
      <c r="R189" s="66" t="str">
        <f t="shared" si="31"/>
        <v>STOCKOUT</v>
      </c>
      <c r="S189" s="66" t="str">
        <f t="shared" si="32"/>
        <v>N/A</v>
      </c>
      <c r="T189" s="60"/>
    </row>
    <row r="190" spans="1:20" ht="16.5" customHeight="1" x14ac:dyDescent="0.35">
      <c r="A190" s="72" t="str">
        <f>IF(JAN_26!A190="","",JAN_26!A190)</f>
        <v>Nystatin Tablets</v>
      </c>
      <c r="B190" s="72" t="str">
        <f>IF(JAN_26!B190="","",JAN_26!B190)</f>
        <v>tabs</v>
      </c>
      <c r="C190" s="55">
        <f>IF(JAN_26!C190="","",JAN_26!C190)</f>
        <v>100</v>
      </c>
      <c r="D190" s="55">
        <f>IF(APR_26!A190="","",APR_26!F190)</f>
        <v>220</v>
      </c>
      <c r="E190" s="61"/>
      <c r="F190" s="55">
        <f t="shared" si="22"/>
        <v>220</v>
      </c>
      <c r="G190" s="61"/>
      <c r="H190" s="61"/>
      <c r="I190" s="55">
        <f t="shared" si="23"/>
        <v>0</v>
      </c>
      <c r="J190" s="55" t="str">
        <f t="shared" si="24"/>
        <v/>
      </c>
      <c r="K190" s="55">
        <f t="shared" si="25"/>
        <v>0</v>
      </c>
      <c r="L190" s="55">
        <f t="shared" si="26"/>
        <v>22000</v>
      </c>
      <c r="M190" s="67">
        <f>IF(A190="",0,(IF(ISNUMBER(MAR_26!G190),MAR_26!G190,0)+IF(ISNUMBER(APR_26!G190),APR_26!G190,0)+IF(ISNUMBER(MAY_26!G190),MAY_26!G190,0))/3)</f>
        <v>0</v>
      </c>
      <c r="N190" s="67">
        <f t="shared" si="27"/>
        <v>0</v>
      </c>
      <c r="O190" s="67">
        <f t="shared" si="28"/>
        <v>0</v>
      </c>
      <c r="P190" s="67">
        <f t="shared" si="29"/>
        <v>0</v>
      </c>
      <c r="Q190" s="68" t="str">
        <f t="shared" si="30"/>
        <v/>
      </c>
      <c r="R190" s="69" t="str">
        <f t="shared" si="31"/>
        <v>OVERSTOCK</v>
      </c>
      <c r="S190" s="69" t="str">
        <f t="shared" si="32"/>
        <v>N/A</v>
      </c>
      <c r="T190" s="60"/>
    </row>
    <row r="191" spans="1:20" ht="16.5" customHeight="1" x14ac:dyDescent="0.35">
      <c r="A191" s="71" t="str">
        <f>IF(JAN_26!A191="","",JAN_26!A191)</f>
        <v>ofloxacin</v>
      </c>
      <c r="B191" s="71" t="str">
        <f>IF(JAN_26!B191="","",JAN_26!B191)</f>
        <v>tablet</v>
      </c>
      <c r="C191" s="53">
        <f>IF(JAN_26!C191="","",JAN_26!C191)</f>
        <v>200</v>
      </c>
      <c r="D191" s="53">
        <f>IF(APR_26!A191="","",APR_26!F191)</f>
        <v>0</v>
      </c>
      <c r="E191" s="61"/>
      <c r="F191" s="53">
        <f t="shared" si="22"/>
        <v>0</v>
      </c>
      <c r="G191" s="61"/>
      <c r="H191" s="61"/>
      <c r="I191" s="53">
        <f t="shared" si="23"/>
        <v>0</v>
      </c>
      <c r="J191" s="53" t="str">
        <f t="shared" si="24"/>
        <v/>
      </c>
      <c r="K191" s="53">
        <f t="shared" si="25"/>
        <v>0</v>
      </c>
      <c r="L191" s="53">
        <f t="shared" si="26"/>
        <v>0</v>
      </c>
      <c r="M191" s="64">
        <f>IF(A191="",0,(IF(ISNUMBER(MAR_26!G191),MAR_26!G191,0)+IF(ISNUMBER(APR_26!G191),APR_26!G191,0)+IF(ISNUMBER(MAY_26!G191),MAY_26!G191,0))/3)</f>
        <v>0</v>
      </c>
      <c r="N191" s="64">
        <f t="shared" si="27"/>
        <v>0</v>
      </c>
      <c r="O191" s="64">
        <f t="shared" si="28"/>
        <v>0</v>
      </c>
      <c r="P191" s="64">
        <f t="shared" si="29"/>
        <v>0</v>
      </c>
      <c r="Q191" s="65" t="str">
        <f t="shared" si="30"/>
        <v/>
      </c>
      <c r="R191" s="66" t="str">
        <f t="shared" si="31"/>
        <v>STOCKOUT</v>
      </c>
      <c r="S191" s="66" t="str">
        <f t="shared" si="32"/>
        <v>N/A</v>
      </c>
      <c r="T191" s="60"/>
    </row>
    <row r="192" spans="1:20" ht="16.5" customHeight="1" x14ac:dyDescent="0.35">
      <c r="A192" s="72" t="str">
        <f>IF(JAN_26!A192="","",JAN_26!A192)</f>
        <v>olive oil</v>
      </c>
      <c r="B192" s="72" t="str">
        <f>IF(JAN_26!B192="","",JAN_26!B192)</f>
        <v>bottle</v>
      </c>
      <c r="C192" s="55">
        <f>IF(JAN_26!C192="","",JAN_26!C192)</f>
        <v>500</v>
      </c>
      <c r="D192" s="55">
        <f>IF(APR_26!A192="","",APR_26!F192)</f>
        <v>0</v>
      </c>
      <c r="E192" s="61"/>
      <c r="F192" s="55">
        <f t="shared" si="22"/>
        <v>0</v>
      </c>
      <c r="G192" s="61"/>
      <c r="H192" s="61"/>
      <c r="I192" s="55">
        <f t="shared" si="23"/>
        <v>0</v>
      </c>
      <c r="J192" s="55" t="str">
        <f t="shared" si="24"/>
        <v/>
      </c>
      <c r="K192" s="55">
        <f t="shared" si="25"/>
        <v>0</v>
      </c>
      <c r="L192" s="55">
        <f t="shared" si="26"/>
        <v>0</v>
      </c>
      <c r="M192" s="67">
        <f>IF(A192="",0,(IF(ISNUMBER(MAR_26!G192),MAR_26!G192,0)+IF(ISNUMBER(APR_26!G192),APR_26!G192,0)+IF(ISNUMBER(MAY_26!G192),MAY_26!G192,0))/3)</f>
        <v>0</v>
      </c>
      <c r="N192" s="67">
        <f t="shared" si="27"/>
        <v>0</v>
      </c>
      <c r="O192" s="67">
        <f t="shared" si="28"/>
        <v>0</v>
      </c>
      <c r="P192" s="67">
        <f t="shared" si="29"/>
        <v>0</v>
      </c>
      <c r="Q192" s="68" t="str">
        <f t="shared" si="30"/>
        <v/>
      </c>
      <c r="R192" s="69" t="str">
        <f t="shared" si="31"/>
        <v>STOCKOUT</v>
      </c>
      <c r="S192" s="69" t="str">
        <f t="shared" si="32"/>
        <v>N/A</v>
      </c>
      <c r="T192" s="60"/>
    </row>
    <row r="193" spans="1:20" ht="16.5" customHeight="1" x14ac:dyDescent="0.35">
      <c r="A193" s="71" t="str">
        <f>IF(JAN_26!A193="","",JAN_26!A193)</f>
        <v>Omepraxole inj</v>
      </c>
      <c r="B193" s="71" t="str">
        <f>IF(JAN_26!B193="","",JAN_26!B193)</f>
        <v>Packet</v>
      </c>
      <c r="C193" s="53">
        <f>IF(JAN_26!C193="","",JAN_26!C193)</f>
        <v>1500</v>
      </c>
      <c r="D193" s="53">
        <f>IF(APR_26!A193="","",APR_26!F193)</f>
        <v>90</v>
      </c>
      <c r="E193" s="61"/>
      <c r="F193" s="53">
        <f t="shared" si="22"/>
        <v>90</v>
      </c>
      <c r="G193" s="61"/>
      <c r="H193" s="61"/>
      <c r="I193" s="53">
        <f t="shared" si="23"/>
        <v>0</v>
      </c>
      <c r="J193" s="53" t="str">
        <f t="shared" si="24"/>
        <v/>
      </c>
      <c r="K193" s="53">
        <f t="shared" si="25"/>
        <v>0</v>
      </c>
      <c r="L193" s="53">
        <f t="shared" si="26"/>
        <v>135000</v>
      </c>
      <c r="M193" s="64">
        <f>IF(A193="",0,(IF(ISNUMBER(MAR_26!G193),MAR_26!G193,0)+IF(ISNUMBER(APR_26!G193),APR_26!G193,0)+IF(ISNUMBER(MAY_26!G193),MAY_26!G193,0))/3)</f>
        <v>0</v>
      </c>
      <c r="N193" s="64">
        <f t="shared" si="27"/>
        <v>0</v>
      </c>
      <c r="O193" s="64">
        <f t="shared" si="28"/>
        <v>0</v>
      </c>
      <c r="P193" s="64">
        <f t="shared" si="29"/>
        <v>0</v>
      </c>
      <c r="Q193" s="65" t="str">
        <f t="shared" si="30"/>
        <v/>
      </c>
      <c r="R193" s="66" t="str">
        <f t="shared" si="31"/>
        <v>OVERSTOCK</v>
      </c>
      <c r="S193" s="66" t="str">
        <f t="shared" si="32"/>
        <v>N/A</v>
      </c>
      <c r="T193" s="60"/>
    </row>
    <row r="194" spans="1:20" ht="16.5" customHeight="1" x14ac:dyDescent="0.35">
      <c r="A194" s="72" t="str">
        <f>IF(JAN_26!A194="","",JAN_26!A194)</f>
        <v>Omeprazole caps</v>
      </c>
      <c r="B194" s="72" t="str">
        <f>IF(JAN_26!B194="","",JAN_26!B194)</f>
        <v>tabs</v>
      </c>
      <c r="C194" s="55">
        <f>IF(JAN_26!C194="","",JAN_26!C194)</f>
        <v>50</v>
      </c>
      <c r="D194" s="55">
        <f>IF(APR_26!A194="","",APR_26!F194)</f>
        <v>0</v>
      </c>
      <c r="E194" s="61"/>
      <c r="F194" s="55">
        <f t="shared" si="22"/>
        <v>0</v>
      </c>
      <c r="G194" s="61"/>
      <c r="H194" s="61"/>
      <c r="I194" s="55">
        <f t="shared" si="23"/>
        <v>0</v>
      </c>
      <c r="J194" s="55" t="str">
        <f t="shared" si="24"/>
        <v/>
      </c>
      <c r="K194" s="55">
        <f t="shared" si="25"/>
        <v>0</v>
      </c>
      <c r="L194" s="55">
        <f t="shared" si="26"/>
        <v>0</v>
      </c>
      <c r="M194" s="67">
        <f>IF(A194="",0,(IF(ISNUMBER(MAR_26!G194),MAR_26!G194,0)+IF(ISNUMBER(APR_26!G194),APR_26!G194,0)+IF(ISNUMBER(MAY_26!G194),MAY_26!G194,0))/3)</f>
        <v>0</v>
      </c>
      <c r="N194" s="67">
        <f t="shared" si="27"/>
        <v>0</v>
      </c>
      <c r="O194" s="67">
        <f t="shared" si="28"/>
        <v>0</v>
      </c>
      <c r="P194" s="67">
        <f t="shared" si="29"/>
        <v>0</v>
      </c>
      <c r="Q194" s="68" t="str">
        <f t="shared" si="30"/>
        <v/>
      </c>
      <c r="R194" s="69" t="str">
        <f t="shared" si="31"/>
        <v>STOCKOUT</v>
      </c>
      <c r="S194" s="69" t="str">
        <f t="shared" si="32"/>
        <v>N/A</v>
      </c>
      <c r="T194" s="60"/>
    </row>
    <row r="195" spans="1:20" ht="16.5" customHeight="1" x14ac:dyDescent="0.35">
      <c r="A195" s="71" t="str">
        <f>IF(JAN_26!A195="","",JAN_26!A195)</f>
        <v>Oracel</v>
      </c>
      <c r="B195" s="71" t="str">
        <f>IF(JAN_26!B195="","",JAN_26!B195)</f>
        <v>tablet</v>
      </c>
      <c r="C195" s="53" t="str">
        <f>IF(JAN_26!C195="","",JAN_26!C195)</f>
        <v/>
      </c>
      <c r="D195" s="53">
        <f>IF(APR_26!A195="","",APR_26!F195)</f>
        <v>0</v>
      </c>
      <c r="E195" s="61"/>
      <c r="F195" s="53">
        <f t="shared" ref="F195:F258" si="33">IF(A195="","",D195+IF(ISNUMBER(E195),E195,0)-IF(ISNUMBER(G195),G195,0))</f>
        <v>0</v>
      </c>
      <c r="G195" s="61"/>
      <c r="H195" s="61"/>
      <c r="I195" s="53">
        <f t="shared" ref="I195:I258" si="34">IF(AND(ISNUMBER(G195),ISNUMBER(C195)),G195*C195,0)</f>
        <v>0</v>
      </c>
      <c r="J195" s="53" t="str">
        <f t="shared" ref="J195:J258" si="35">IF(AND(ISNUMBER(G195),ISNUMBER(H195)),H195-I195,"")</f>
        <v/>
      </c>
      <c r="K195" s="53">
        <f t="shared" ref="K195:K258" si="36">IF(OR(A195="",M195=0),0,MAX(O195-F195,0))</f>
        <v>0</v>
      </c>
      <c r="L195" s="53">
        <f t="shared" ref="L195:L258" si="37">IF(AND(ISNUMBER(C195),ISNUMBER(F195)),F195*C195,0)</f>
        <v>0</v>
      </c>
      <c r="M195" s="64">
        <f>IF(A195="",0,(IF(ISNUMBER(MAR_26!G195),MAR_26!G195,0)+IF(ISNUMBER(APR_26!G195),APR_26!G195,0)+IF(ISNUMBER(MAY_26!G195),MAY_26!G195,0))/3)</f>
        <v>0</v>
      </c>
      <c r="N195" s="64">
        <f t="shared" ref="N195:N258" si="38">IF(M195=0,0,M195*Lead_Time_Months)</f>
        <v>0</v>
      </c>
      <c r="O195" s="64">
        <f t="shared" ref="O195:O258" si="39">IF(M195=0,0,M195*Max_Stock_Months)</f>
        <v>0</v>
      </c>
      <c r="P195" s="64">
        <f t="shared" ref="P195:P258" si="40">IF(M195=0,0,M195*Security_Stock_Months)</f>
        <v>0</v>
      </c>
      <c r="Q195" s="65" t="str">
        <f t="shared" ref="Q195:Q258" si="41">IF(OR(A195="",M195=0,F195&lt;=0),"",ROUND(F195/M195,1))</f>
        <v/>
      </c>
      <c r="R195" s="66" t="str">
        <f t="shared" ref="R195:R258" si="42">IF(A195="","",IF(F195&lt;=0,"STOCKOUT",IF(F195&lt;=P195,"LOW STOCK",IF(F195&gt;O195,"OVERSTOCK","ADEQUATE"))))</f>
        <v>STOCKOUT</v>
      </c>
      <c r="S195" s="66" t="str">
        <f t="shared" ref="S195:S258" si="43">IF(AND(ISNUMBER(G195),ISNUMBER(H195)),IF(J195&gt;=0,"BALANCED","DEFICIT"),"N/A")</f>
        <v>N/A</v>
      </c>
      <c r="T195" s="60"/>
    </row>
    <row r="196" spans="1:20" ht="16.5" customHeight="1" x14ac:dyDescent="0.35">
      <c r="A196" s="72" t="str">
        <f>IF(JAN_26!A196="","",JAN_26!A196)</f>
        <v>oxytocin injection</v>
      </c>
      <c r="B196" s="72" t="str">
        <f>IF(JAN_26!B196="","",JAN_26!B196)</f>
        <v>amp</v>
      </c>
      <c r="C196" s="55">
        <f>IF(JAN_26!C196="","",JAN_26!C196)</f>
        <v>100</v>
      </c>
      <c r="D196" s="55">
        <f>IF(APR_26!A196="","",APR_26!F196)</f>
        <v>100</v>
      </c>
      <c r="E196" s="61"/>
      <c r="F196" s="55">
        <f t="shared" si="33"/>
        <v>100</v>
      </c>
      <c r="G196" s="61"/>
      <c r="H196" s="61"/>
      <c r="I196" s="55">
        <f t="shared" si="34"/>
        <v>0</v>
      </c>
      <c r="J196" s="55" t="str">
        <f t="shared" si="35"/>
        <v/>
      </c>
      <c r="K196" s="55">
        <f t="shared" si="36"/>
        <v>0</v>
      </c>
      <c r="L196" s="55">
        <f t="shared" si="37"/>
        <v>10000</v>
      </c>
      <c r="M196" s="67">
        <f>IF(A196="",0,(IF(ISNUMBER(MAR_26!G196),MAR_26!G196,0)+IF(ISNUMBER(APR_26!G196),APR_26!G196,0)+IF(ISNUMBER(MAY_26!G196),MAY_26!G196,0))/3)</f>
        <v>0</v>
      </c>
      <c r="N196" s="67">
        <f t="shared" si="38"/>
        <v>0</v>
      </c>
      <c r="O196" s="67">
        <f t="shared" si="39"/>
        <v>0</v>
      </c>
      <c r="P196" s="67">
        <f t="shared" si="40"/>
        <v>0</v>
      </c>
      <c r="Q196" s="68" t="str">
        <f t="shared" si="41"/>
        <v/>
      </c>
      <c r="R196" s="69" t="str">
        <f t="shared" si="42"/>
        <v>OVERSTOCK</v>
      </c>
      <c r="S196" s="69" t="str">
        <f t="shared" si="43"/>
        <v>N/A</v>
      </c>
      <c r="T196" s="60"/>
    </row>
    <row r="197" spans="1:20" ht="16.5" customHeight="1" x14ac:dyDescent="0.35">
      <c r="A197" s="71" t="str">
        <f>IF(JAN_26!A197="","",JAN_26!A197)</f>
        <v>PARA 100</v>
      </c>
      <c r="B197" s="71" t="str">
        <f>IF(JAN_26!B197="","",JAN_26!B197)</f>
        <v>tablet</v>
      </c>
      <c r="C197" s="53">
        <f>IF(JAN_26!C197="","",JAN_26!C197)</f>
        <v>10</v>
      </c>
      <c r="D197" s="53">
        <f>IF(APR_26!A197="","",APR_26!F197)</f>
        <v>0</v>
      </c>
      <c r="E197" s="61"/>
      <c r="F197" s="53">
        <f t="shared" si="33"/>
        <v>0</v>
      </c>
      <c r="G197" s="61"/>
      <c r="H197" s="61"/>
      <c r="I197" s="53">
        <f t="shared" si="34"/>
        <v>0</v>
      </c>
      <c r="J197" s="53" t="str">
        <f t="shared" si="35"/>
        <v/>
      </c>
      <c r="K197" s="53">
        <f t="shared" si="36"/>
        <v>0</v>
      </c>
      <c r="L197" s="53">
        <f t="shared" si="37"/>
        <v>0</v>
      </c>
      <c r="M197" s="64">
        <f>IF(A197="",0,(IF(ISNUMBER(MAR_26!G197),MAR_26!G197,0)+IF(ISNUMBER(APR_26!G197),APR_26!G197,0)+IF(ISNUMBER(MAY_26!G197),MAY_26!G197,0))/3)</f>
        <v>0</v>
      </c>
      <c r="N197" s="64">
        <f t="shared" si="38"/>
        <v>0</v>
      </c>
      <c r="O197" s="64">
        <f t="shared" si="39"/>
        <v>0</v>
      </c>
      <c r="P197" s="64">
        <f t="shared" si="40"/>
        <v>0</v>
      </c>
      <c r="Q197" s="65" t="str">
        <f t="shared" si="41"/>
        <v/>
      </c>
      <c r="R197" s="66" t="str">
        <f t="shared" si="42"/>
        <v>STOCKOUT</v>
      </c>
      <c r="S197" s="66" t="str">
        <f t="shared" si="43"/>
        <v>N/A</v>
      </c>
      <c r="T197" s="60"/>
    </row>
    <row r="198" spans="1:20" ht="16.5" customHeight="1" x14ac:dyDescent="0.35">
      <c r="A198" s="72" t="str">
        <f>IF(JAN_26!A198="","",JAN_26!A198)</f>
        <v>Paracet Injection 300mg</v>
      </c>
      <c r="B198" s="72" t="str">
        <f>IF(JAN_26!B198="","",JAN_26!B198)</f>
        <v>amp</v>
      </c>
      <c r="C198" s="55">
        <f>IF(JAN_26!C198="","",JAN_26!C198)</f>
        <v>300</v>
      </c>
      <c r="D198" s="55">
        <f>IF(APR_26!A198="","",APR_26!F198)</f>
        <v>110</v>
      </c>
      <c r="E198" s="61"/>
      <c r="F198" s="55">
        <f t="shared" si="33"/>
        <v>110</v>
      </c>
      <c r="G198" s="61"/>
      <c r="H198" s="61"/>
      <c r="I198" s="55">
        <f t="shared" si="34"/>
        <v>0</v>
      </c>
      <c r="J198" s="55" t="str">
        <f t="shared" si="35"/>
        <v/>
      </c>
      <c r="K198" s="55">
        <f t="shared" si="36"/>
        <v>0</v>
      </c>
      <c r="L198" s="55">
        <f t="shared" si="37"/>
        <v>33000</v>
      </c>
      <c r="M198" s="67">
        <f>IF(A198="",0,(IF(ISNUMBER(MAR_26!G198),MAR_26!G198,0)+IF(ISNUMBER(APR_26!G198),APR_26!G198,0)+IF(ISNUMBER(MAY_26!G198),MAY_26!G198,0))/3)</f>
        <v>0</v>
      </c>
      <c r="N198" s="67">
        <f t="shared" si="38"/>
        <v>0</v>
      </c>
      <c r="O198" s="67">
        <f t="shared" si="39"/>
        <v>0</v>
      </c>
      <c r="P198" s="67">
        <f t="shared" si="40"/>
        <v>0</v>
      </c>
      <c r="Q198" s="68" t="str">
        <f t="shared" si="41"/>
        <v/>
      </c>
      <c r="R198" s="69" t="str">
        <f t="shared" si="42"/>
        <v>OVERSTOCK</v>
      </c>
      <c r="S198" s="69" t="str">
        <f t="shared" si="43"/>
        <v>N/A</v>
      </c>
      <c r="T198" s="60"/>
    </row>
    <row r="199" spans="1:20" ht="16.5" customHeight="1" x14ac:dyDescent="0.35">
      <c r="A199" s="71" t="str">
        <f>IF(JAN_26!A199="","",JAN_26!A199)</f>
        <v>Paracet tablets 500mg</v>
      </c>
      <c r="B199" s="71" t="str">
        <f>IF(JAN_26!B199="","",JAN_26!B199)</f>
        <v>tablet</v>
      </c>
      <c r="C199" s="53">
        <f>IF(JAN_26!C199="","",JAN_26!C199)</f>
        <v>15</v>
      </c>
      <c r="D199" s="53">
        <f>IF(APR_26!A199="","",APR_26!F199)</f>
        <v>10</v>
      </c>
      <c r="E199" s="61"/>
      <c r="F199" s="53">
        <f t="shared" si="33"/>
        <v>10</v>
      </c>
      <c r="G199" s="61"/>
      <c r="H199" s="61"/>
      <c r="I199" s="53">
        <f t="shared" si="34"/>
        <v>0</v>
      </c>
      <c r="J199" s="53" t="str">
        <f t="shared" si="35"/>
        <v/>
      </c>
      <c r="K199" s="53">
        <f t="shared" si="36"/>
        <v>0</v>
      </c>
      <c r="L199" s="53">
        <f t="shared" si="37"/>
        <v>150</v>
      </c>
      <c r="M199" s="64">
        <f>IF(A199="",0,(IF(ISNUMBER(MAR_26!G199),MAR_26!G199,0)+IF(ISNUMBER(APR_26!G199),APR_26!G199,0)+IF(ISNUMBER(MAY_26!G199),MAY_26!G199,0))/3)</f>
        <v>0</v>
      </c>
      <c r="N199" s="64">
        <f t="shared" si="38"/>
        <v>0</v>
      </c>
      <c r="O199" s="64">
        <f t="shared" si="39"/>
        <v>0</v>
      </c>
      <c r="P199" s="64">
        <f t="shared" si="40"/>
        <v>0</v>
      </c>
      <c r="Q199" s="65" t="str">
        <f t="shared" si="41"/>
        <v/>
      </c>
      <c r="R199" s="66" t="str">
        <f t="shared" si="42"/>
        <v>OVERSTOCK</v>
      </c>
      <c r="S199" s="66" t="str">
        <f t="shared" si="43"/>
        <v>N/A</v>
      </c>
      <c r="T199" s="60"/>
    </row>
    <row r="200" spans="1:20" ht="16.5" customHeight="1" x14ac:dyDescent="0.35">
      <c r="A200" s="72" t="str">
        <f>IF(JAN_26!A200="","",JAN_26!A200)</f>
        <v>Paracetamol syrup</v>
      </c>
      <c r="B200" s="72" t="str">
        <f>IF(JAN_26!B200="","",JAN_26!B200)</f>
        <v>bottle</v>
      </c>
      <c r="C200" s="55">
        <f>IF(JAN_26!C200="","",JAN_26!C200)</f>
        <v>1000</v>
      </c>
      <c r="D200" s="55">
        <f>IF(APR_26!A200="","",APR_26!F200)</f>
        <v>3</v>
      </c>
      <c r="E200" s="61"/>
      <c r="F200" s="55">
        <f t="shared" si="33"/>
        <v>3</v>
      </c>
      <c r="G200" s="61"/>
      <c r="H200" s="61"/>
      <c r="I200" s="55">
        <f t="shared" si="34"/>
        <v>0</v>
      </c>
      <c r="J200" s="55" t="str">
        <f t="shared" si="35"/>
        <v/>
      </c>
      <c r="K200" s="55">
        <f t="shared" si="36"/>
        <v>0</v>
      </c>
      <c r="L200" s="55">
        <f t="shared" si="37"/>
        <v>3000</v>
      </c>
      <c r="M200" s="67">
        <f>IF(A200="",0,(IF(ISNUMBER(MAR_26!G200),MAR_26!G200,0)+IF(ISNUMBER(APR_26!G200),APR_26!G200,0)+IF(ISNUMBER(MAY_26!G200),MAY_26!G200,0))/3)</f>
        <v>0</v>
      </c>
      <c r="N200" s="67">
        <f t="shared" si="38"/>
        <v>0</v>
      </c>
      <c r="O200" s="67">
        <f t="shared" si="39"/>
        <v>0</v>
      </c>
      <c r="P200" s="67">
        <f t="shared" si="40"/>
        <v>0</v>
      </c>
      <c r="Q200" s="68" t="str">
        <f t="shared" si="41"/>
        <v/>
      </c>
      <c r="R200" s="69" t="str">
        <f t="shared" si="42"/>
        <v>OVERSTOCK</v>
      </c>
      <c r="S200" s="69" t="str">
        <f t="shared" si="43"/>
        <v>N/A</v>
      </c>
      <c r="T200" s="60"/>
    </row>
    <row r="201" spans="1:20" ht="16.5" customHeight="1" x14ac:dyDescent="0.35">
      <c r="A201" s="71" t="str">
        <f>IF(JAN_26!A201="","",JAN_26!A201)</f>
        <v>pcm</v>
      </c>
      <c r="B201" s="71" t="str">
        <f>IF(JAN_26!B201="","",JAN_26!B201)</f>
        <v>infusion</v>
      </c>
      <c r="C201" s="53">
        <f>IF(JAN_26!C201="","",JAN_26!C201)</f>
        <v>1000</v>
      </c>
      <c r="D201" s="53">
        <f>IF(APR_26!A201="","",APR_26!F201)</f>
        <v>0</v>
      </c>
      <c r="E201" s="61"/>
      <c r="F201" s="53">
        <f t="shared" si="33"/>
        <v>0</v>
      </c>
      <c r="G201" s="61"/>
      <c r="H201" s="61"/>
      <c r="I201" s="53">
        <f t="shared" si="34"/>
        <v>0</v>
      </c>
      <c r="J201" s="53" t="str">
        <f t="shared" si="35"/>
        <v/>
      </c>
      <c r="K201" s="53">
        <f t="shared" si="36"/>
        <v>0</v>
      </c>
      <c r="L201" s="53">
        <f t="shared" si="37"/>
        <v>0</v>
      </c>
      <c r="M201" s="64">
        <f>IF(A201="",0,(IF(ISNUMBER(MAR_26!G201),MAR_26!G201,0)+IF(ISNUMBER(APR_26!G201),APR_26!G201,0)+IF(ISNUMBER(MAY_26!G201),MAY_26!G201,0))/3)</f>
        <v>0</v>
      </c>
      <c r="N201" s="64">
        <f t="shared" si="38"/>
        <v>0</v>
      </c>
      <c r="O201" s="64">
        <f t="shared" si="39"/>
        <v>0</v>
      </c>
      <c r="P201" s="64">
        <f t="shared" si="40"/>
        <v>0</v>
      </c>
      <c r="Q201" s="65" t="str">
        <f t="shared" si="41"/>
        <v/>
      </c>
      <c r="R201" s="66" t="str">
        <f t="shared" si="42"/>
        <v>STOCKOUT</v>
      </c>
      <c r="S201" s="66" t="str">
        <f t="shared" si="43"/>
        <v>N/A</v>
      </c>
      <c r="T201" s="60"/>
    </row>
    <row r="202" spans="1:20" ht="16.5" customHeight="1" x14ac:dyDescent="0.35">
      <c r="A202" s="72" t="str">
        <f>IF(JAN_26!A202="","",JAN_26!A202)</f>
        <v>phenobarbital</v>
      </c>
      <c r="B202" s="72" t="str">
        <f>IF(JAN_26!B202="","",JAN_26!B202)</f>
        <v>inj</v>
      </c>
      <c r="C202" s="55">
        <f>IF(JAN_26!C202="","",JAN_26!C202)</f>
        <v>1500</v>
      </c>
      <c r="D202" s="55">
        <f>IF(APR_26!A202="","",APR_26!F202)</f>
        <v>0</v>
      </c>
      <c r="E202" s="61"/>
      <c r="F202" s="55">
        <f t="shared" si="33"/>
        <v>0</v>
      </c>
      <c r="G202" s="61"/>
      <c r="H202" s="61"/>
      <c r="I202" s="55">
        <f t="shared" si="34"/>
        <v>0</v>
      </c>
      <c r="J202" s="55" t="str">
        <f t="shared" si="35"/>
        <v/>
      </c>
      <c r="K202" s="55">
        <f t="shared" si="36"/>
        <v>0</v>
      </c>
      <c r="L202" s="55">
        <f t="shared" si="37"/>
        <v>0</v>
      </c>
      <c r="M202" s="67">
        <f>IF(A202="",0,(IF(ISNUMBER(MAR_26!G202),MAR_26!G202,0)+IF(ISNUMBER(APR_26!G202),APR_26!G202,0)+IF(ISNUMBER(MAY_26!G202),MAY_26!G202,0))/3)</f>
        <v>0</v>
      </c>
      <c r="N202" s="67">
        <f t="shared" si="38"/>
        <v>0</v>
      </c>
      <c r="O202" s="67">
        <f t="shared" si="39"/>
        <v>0</v>
      </c>
      <c r="P202" s="67">
        <f t="shared" si="40"/>
        <v>0</v>
      </c>
      <c r="Q202" s="68" t="str">
        <f t="shared" si="41"/>
        <v/>
      </c>
      <c r="R202" s="69" t="str">
        <f t="shared" si="42"/>
        <v>STOCKOUT</v>
      </c>
      <c r="S202" s="69" t="str">
        <f t="shared" si="43"/>
        <v>N/A</v>
      </c>
      <c r="T202" s="60"/>
    </row>
    <row r="203" spans="1:20" ht="16.5" customHeight="1" x14ac:dyDescent="0.35">
      <c r="A203" s="71" t="str">
        <f>IF(JAN_26!A203="","",JAN_26!A203)</f>
        <v>phenobartital 100mg</v>
      </c>
      <c r="B203" s="71" t="str">
        <f>IF(JAN_26!B203="","",JAN_26!B203)</f>
        <v>tablet</v>
      </c>
      <c r="C203" s="53">
        <f>IF(JAN_26!C203="","",JAN_26!C203)</f>
        <v>75</v>
      </c>
      <c r="D203" s="53">
        <f>IF(APR_26!A203="","",APR_26!F203)</f>
        <v>0</v>
      </c>
      <c r="E203" s="61"/>
      <c r="F203" s="53">
        <f t="shared" si="33"/>
        <v>0</v>
      </c>
      <c r="G203" s="61"/>
      <c r="H203" s="61"/>
      <c r="I203" s="53">
        <f t="shared" si="34"/>
        <v>0</v>
      </c>
      <c r="J203" s="53" t="str">
        <f t="shared" si="35"/>
        <v/>
      </c>
      <c r="K203" s="53">
        <f t="shared" si="36"/>
        <v>0</v>
      </c>
      <c r="L203" s="53">
        <f t="shared" si="37"/>
        <v>0</v>
      </c>
      <c r="M203" s="64">
        <f>IF(A203="",0,(IF(ISNUMBER(MAR_26!G203),MAR_26!G203,0)+IF(ISNUMBER(APR_26!G203),APR_26!G203,0)+IF(ISNUMBER(MAY_26!G203),MAY_26!G203,0))/3)</f>
        <v>0</v>
      </c>
      <c r="N203" s="64">
        <f t="shared" si="38"/>
        <v>0</v>
      </c>
      <c r="O203" s="64">
        <f t="shared" si="39"/>
        <v>0</v>
      </c>
      <c r="P203" s="64">
        <f t="shared" si="40"/>
        <v>0</v>
      </c>
      <c r="Q203" s="65" t="str">
        <f t="shared" si="41"/>
        <v/>
      </c>
      <c r="R203" s="66" t="str">
        <f t="shared" si="42"/>
        <v>STOCKOUT</v>
      </c>
      <c r="S203" s="66" t="str">
        <f t="shared" si="43"/>
        <v>N/A</v>
      </c>
      <c r="T203" s="60"/>
    </row>
    <row r="204" spans="1:20" ht="16.5" customHeight="1" x14ac:dyDescent="0.35">
      <c r="A204" s="72" t="str">
        <f>IF(JAN_26!A204="","",JAN_26!A204)</f>
        <v>Phosphalogel</v>
      </c>
      <c r="B204" s="72" t="str">
        <f>IF(JAN_26!B204="","",JAN_26!B204)</f>
        <v>sachet</v>
      </c>
      <c r="C204" s="55">
        <f>IF(JAN_26!C204="","",JAN_26!C204)</f>
        <v>200</v>
      </c>
      <c r="D204" s="55">
        <f>IF(APR_26!A204="","",APR_26!F204)</f>
        <v>0</v>
      </c>
      <c r="E204" s="61"/>
      <c r="F204" s="55">
        <f t="shared" si="33"/>
        <v>0</v>
      </c>
      <c r="G204" s="61"/>
      <c r="H204" s="61"/>
      <c r="I204" s="55">
        <f t="shared" si="34"/>
        <v>0</v>
      </c>
      <c r="J204" s="55" t="str">
        <f t="shared" si="35"/>
        <v/>
      </c>
      <c r="K204" s="55">
        <f t="shared" si="36"/>
        <v>0</v>
      </c>
      <c r="L204" s="55">
        <f t="shared" si="37"/>
        <v>0</v>
      </c>
      <c r="M204" s="67">
        <f>IF(A204="",0,(IF(ISNUMBER(MAR_26!G204),MAR_26!G204,0)+IF(ISNUMBER(APR_26!G204),APR_26!G204,0)+IF(ISNUMBER(MAY_26!G204),MAY_26!G204,0))/3)</f>
        <v>0</v>
      </c>
      <c r="N204" s="67">
        <f t="shared" si="38"/>
        <v>0</v>
      </c>
      <c r="O204" s="67">
        <f t="shared" si="39"/>
        <v>0</v>
      </c>
      <c r="P204" s="67">
        <f t="shared" si="40"/>
        <v>0</v>
      </c>
      <c r="Q204" s="68" t="str">
        <f t="shared" si="41"/>
        <v/>
      </c>
      <c r="R204" s="69" t="str">
        <f t="shared" si="42"/>
        <v>STOCKOUT</v>
      </c>
      <c r="S204" s="69" t="str">
        <f t="shared" si="43"/>
        <v>N/A</v>
      </c>
      <c r="T204" s="60"/>
    </row>
    <row r="205" spans="1:20" ht="16.5" customHeight="1" x14ac:dyDescent="0.35">
      <c r="A205" s="71" t="str">
        <f>IF(JAN_26!A205="","",JAN_26!A205)</f>
        <v>Piroxicam injection</v>
      </c>
      <c r="B205" s="71" t="str">
        <f>IF(JAN_26!B205="","",JAN_26!B205)</f>
        <v>box</v>
      </c>
      <c r="C205" s="53">
        <f>IF(JAN_26!C205="","",JAN_26!C205)</f>
        <v>500</v>
      </c>
      <c r="D205" s="53">
        <f>IF(APR_26!A205="","",APR_26!F205)</f>
        <v>0</v>
      </c>
      <c r="E205" s="61"/>
      <c r="F205" s="53">
        <f t="shared" si="33"/>
        <v>0</v>
      </c>
      <c r="G205" s="61"/>
      <c r="H205" s="61"/>
      <c r="I205" s="53">
        <f t="shared" si="34"/>
        <v>0</v>
      </c>
      <c r="J205" s="53" t="str">
        <f t="shared" si="35"/>
        <v/>
      </c>
      <c r="K205" s="53">
        <f t="shared" si="36"/>
        <v>0</v>
      </c>
      <c r="L205" s="53">
        <f t="shared" si="37"/>
        <v>0</v>
      </c>
      <c r="M205" s="64">
        <f>IF(A205="",0,(IF(ISNUMBER(MAR_26!G205),MAR_26!G205,0)+IF(ISNUMBER(APR_26!G205),APR_26!G205,0)+IF(ISNUMBER(MAY_26!G205),MAY_26!G205,0))/3)</f>
        <v>0</v>
      </c>
      <c r="N205" s="64">
        <f t="shared" si="38"/>
        <v>0</v>
      </c>
      <c r="O205" s="64">
        <f t="shared" si="39"/>
        <v>0</v>
      </c>
      <c r="P205" s="64">
        <f t="shared" si="40"/>
        <v>0</v>
      </c>
      <c r="Q205" s="65" t="str">
        <f t="shared" si="41"/>
        <v/>
      </c>
      <c r="R205" s="66" t="str">
        <f t="shared" si="42"/>
        <v>STOCKOUT</v>
      </c>
      <c r="S205" s="66" t="str">
        <f t="shared" si="43"/>
        <v>N/A</v>
      </c>
      <c r="T205" s="60"/>
    </row>
    <row r="206" spans="1:20" ht="16.5" customHeight="1" x14ac:dyDescent="0.35">
      <c r="A206" s="72" t="str">
        <f>IF(JAN_26!A206="","",JAN_26!A206)</f>
        <v>Piroxicam Tablets 20 mg</v>
      </c>
      <c r="B206" s="72" t="str">
        <f>IF(JAN_26!B206="","",JAN_26!B206)</f>
        <v>box</v>
      </c>
      <c r="C206" s="55">
        <f>IF(JAN_26!C206="","",JAN_26!C206)</f>
        <v>25</v>
      </c>
      <c r="D206" s="55">
        <f>IF(APR_26!A206="","",APR_26!F206)</f>
        <v>0</v>
      </c>
      <c r="E206" s="61"/>
      <c r="F206" s="55">
        <f t="shared" si="33"/>
        <v>0</v>
      </c>
      <c r="G206" s="61"/>
      <c r="H206" s="61"/>
      <c r="I206" s="55">
        <f t="shared" si="34"/>
        <v>0</v>
      </c>
      <c r="J206" s="55" t="str">
        <f t="shared" si="35"/>
        <v/>
      </c>
      <c r="K206" s="55">
        <f t="shared" si="36"/>
        <v>0</v>
      </c>
      <c r="L206" s="55">
        <f t="shared" si="37"/>
        <v>0</v>
      </c>
      <c r="M206" s="67">
        <f>IF(A206="",0,(IF(ISNUMBER(MAR_26!G206),MAR_26!G206,0)+IF(ISNUMBER(APR_26!G206),APR_26!G206,0)+IF(ISNUMBER(MAY_26!G206),MAY_26!G206,0))/3)</f>
        <v>0</v>
      </c>
      <c r="N206" s="67">
        <f t="shared" si="38"/>
        <v>0</v>
      </c>
      <c r="O206" s="67">
        <f t="shared" si="39"/>
        <v>0</v>
      </c>
      <c r="P206" s="67">
        <f t="shared" si="40"/>
        <v>0</v>
      </c>
      <c r="Q206" s="68" t="str">
        <f t="shared" si="41"/>
        <v/>
      </c>
      <c r="R206" s="69" t="str">
        <f t="shared" si="42"/>
        <v>STOCKOUT</v>
      </c>
      <c r="S206" s="69" t="str">
        <f t="shared" si="43"/>
        <v>N/A</v>
      </c>
      <c r="T206" s="60"/>
    </row>
    <row r="207" spans="1:20" ht="16.5" customHeight="1" x14ac:dyDescent="0.35">
      <c r="A207" s="71" t="str">
        <f>IF(JAN_26!A207="","",JAN_26!A207)</f>
        <v>plaster</v>
      </c>
      <c r="B207" s="71" t="str">
        <f>IF(JAN_26!B207="","",JAN_26!B207)</f>
        <v>item</v>
      </c>
      <c r="C207" s="53">
        <f>IF(JAN_26!C207="","",JAN_26!C207)</f>
        <v>2000</v>
      </c>
      <c r="D207" s="53">
        <f>IF(APR_26!A207="","",APR_26!F207)</f>
        <v>15</v>
      </c>
      <c r="E207" s="61"/>
      <c r="F207" s="53">
        <f t="shared" si="33"/>
        <v>15</v>
      </c>
      <c r="G207" s="61"/>
      <c r="H207" s="61"/>
      <c r="I207" s="53">
        <f t="shared" si="34"/>
        <v>0</v>
      </c>
      <c r="J207" s="53" t="str">
        <f t="shared" si="35"/>
        <v/>
      </c>
      <c r="K207" s="53">
        <f t="shared" si="36"/>
        <v>0</v>
      </c>
      <c r="L207" s="53">
        <f t="shared" si="37"/>
        <v>30000</v>
      </c>
      <c r="M207" s="64">
        <f>IF(A207="",0,(IF(ISNUMBER(MAR_26!G207),MAR_26!G207,0)+IF(ISNUMBER(APR_26!G207),APR_26!G207,0)+IF(ISNUMBER(MAY_26!G207),MAY_26!G207,0))/3)</f>
        <v>0</v>
      </c>
      <c r="N207" s="64">
        <f t="shared" si="38"/>
        <v>0</v>
      </c>
      <c r="O207" s="64">
        <f t="shared" si="39"/>
        <v>0</v>
      </c>
      <c r="P207" s="64">
        <f t="shared" si="40"/>
        <v>0</v>
      </c>
      <c r="Q207" s="65" t="str">
        <f t="shared" si="41"/>
        <v/>
      </c>
      <c r="R207" s="66" t="str">
        <f t="shared" si="42"/>
        <v>OVERSTOCK</v>
      </c>
      <c r="S207" s="66" t="str">
        <f t="shared" si="43"/>
        <v>N/A</v>
      </c>
      <c r="T207" s="60"/>
    </row>
    <row r="208" spans="1:20" ht="16.5" customHeight="1" x14ac:dyDescent="0.35">
      <c r="A208" s="72" t="str">
        <f>IF(JAN_26!A208="","",JAN_26!A208)</f>
        <v>polyglan(5-0)</v>
      </c>
      <c r="B208" s="72" t="str">
        <f>IF(JAN_26!B208="","",JAN_26!B208)</f>
        <v>item</v>
      </c>
      <c r="C208" s="55">
        <f>IF(JAN_26!C208="","",JAN_26!C208)</f>
        <v>2000</v>
      </c>
      <c r="D208" s="55">
        <f>IF(APR_26!A208="","",APR_26!F208)</f>
        <v>0</v>
      </c>
      <c r="E208" s="61"/>
      <c r="F208" s="55">
        <f t="shared" si="33"/>
        <v>0</v>
      </c>
      <c r="G208" s="61"/>
      <c r="H208" s="61"/>
      <c r="I208" s="55">
        <f t="shared" si="34"/>
        <v>0</v>
      </c>
      <c r="J208" s="55" t="str">
        <f t="shared" si="35"/>
        <v/>
      </c>
      <c r="K208" s="55">
        <f t="shared" si="36"/>
        <v>0</v>
      </c>
      <c r="L208" s="55">
        <f t="shared" si="37"/>
        <v>0</v>
      </c>
      <c r="M208" s="67">
        <f>IF(A208="",0,(IF(ISNUMBER(MAR_26!G208),MAR_26!G208,0)+IF(ISNUMBER(APR_26!G208),APR_26!G208,0)+IF(ISNUMBER(MAY_26!G208),MAY_26!G208,0))/3)</f>
        <v>0</v>
      </c>
      <c r="N208" s="67">
        <f t="shared" si="38"/>
        <v>0</v>
      </c>
      <c r="O208" s="67">
        <f t="shared" si="39"/>
        <v>0</v>
      </c>
      <c r="P208" s="67">
        <f t="shared" si="40"/>
        <v>0</v>
      </c>
      <c r="Q208" s="68" t="str">
        <f t="shared" si="41"/>
        <v/>
      </c>
      <c r="R208" s="69" t="str">
        <f t="shared" si="42"/>
        <v>STOCKOUT</v>
      </c>
      <c r="S208" s="69" t="str">
        <f t="shared" si="43"/>
        <v>N/A</v>
      </c>
      <c r="T208" s="60"/>
    </row>
    <row r="209" spans="1:20" ht="16.5" customHeight="1" x14ac:dyDescent="0.35">
      <c r="A209" s="71" t="str">
        <f>IF(JAN_26!A209="","",JAN_26!A209)</f>
        <v>Polygynax ovule</v>
      </c>
      <c r="B209" s="71" t="str">
        <f>IF(JAN_26!B209="","",JAN_26!B209)</f>
        <v>packet</v>
      </c>
      <c r="C209" s="53">
        <f>IF(JAN_26!C209="","",JAN_26!C209)</f>
        <v>4500</v>
      </c>
      <c r="D209" s="53">
        <f>IF(APR_26!A209="","",APR_26!F209)</f>
        <v>0</v>
      </c>
      <c r="E209" s="61"/>
      <c r="F209" s="53">
        <f t="shared" si="33"/>
        <v>0</v>
      </c>
      <c r="G209" s="61"/>
      <c r="H209" s="61"/>
      <c r="I209" s="53">
        <f t="shared" si="34"/>
        <v>0</v>
      </c>
      <c r="J209" s="53" t="str">
        <f t="shared" si="35"/>
        <v/>
      </c>
      <c r="K209" s="53">
        <f t="shared" si="36"/>
        <v>0</v>
      </c>
      <c r="L209" s="53">
        <f t="shared" si="37"/>
        <v>0</v>
      </c>
      <c r="M209" s="64">
        <f>IF(A209="",0,(IF(ISNUMBER(MAR_26!G209),MAR_26!G209,0)+IF(ISNUMBER(APR_26!G209),APR_26!G209,0)+IF(ISNUMBER(MAY_26!G209),MAY_26!G209,0))/3)</f>
        <v>0</v>
      </c>
      <c r="N209" s="64">
        <f t="shared" si="38"/>
        <v>0</v>
      </c>
      <c r="O209" s="64">
        <f t="shared" si="39"/>
        <v>0</v>
      </c>
      <c r="P209" s="64">
        <f t="shared" si="40"/>
        <v>0</v>
      </c>
      <c r="Q209" s="65" t="str">
        <f t="shared" si="41"/>
        <v/>
      </c>
      <c r="R209" s="66" t="str">
        <f t="shared" si="42"/>
        <v>STOCKOUT</v>
      </c>
      <c r="S209" s="66" t="str">
        <f t="shared" si="43"/>
        <v>N/A</v>
      </c>
      <c r="T209" s="60"/>
    </row>
    <row r="210" spans="1:20" ht="16.5" customHeight="1" x14ac:dyDescent="0.35">
      <c r="A210" s="72" t="str">
        <f>IF(JAN_26!A210="","",JAN_26!A210)</f>
        <v>postino</v>
      </c>
      <c r="B210" s="72" t="str">
        <f>IF(JAN_26!B210="","",JAN_26!B210)</f>
        <v>table</v>
      </c>
      <c r="C210" s="55">
        <f>IF(JAN_26!C210="","",JAN_26!C210)</f>
        <v>500</v>
      </c>
      <c r="D210" s="55">
        <f>IF(APR_26!A210="","",APR_26!F210)</f>
        <v>0</v>
      </c>
      <c r="E210" s="61"/>
      <c r="F210" s="55">
        <f t="shared" si="33"/>
        <v>0</v>
      </c>
      <c r="G210" s="61"/>
      <c r="H210" s="61"/>
      <c r="I210" s="55">
        <f t="shared" si="34"/>
        <v>0</v>
      </c>
      <c r="J210" s="55" t="str">
        <f t="shared" si="35"/>
        <v/>
      </c>
      <c r="K210" s="55">
        <f t="shared" si="36"/>
        <v>0</v>
      </c>
      <c r="L210" s="55">
        <f t="shared" si="37"/>
        <v>0</v>
      </c>
      <c r="M210" s="67">
        <f>IF(A210="",0,(IF(ISNUMBER(MAR_26!G210),MAR_26!G210,0)+IF(ISNUMBER(APR_26!G210),APR_26!G210,0)+IF(ISNUMBER(MAY_26!G210),MAY_26!G210,0))/3)</f>
        <v>0</v>
      </c>
      <c r="N210" s="67">
        <f t="shared" si="38"/>
        <v>0</v>
      </c>
      <c r="O210" s="67">
        <f t="shared" si="39"/>
        <v>0</v>
      </c>
      <c r="P210" s="67">
        <f t="shared" si="40"/>
        <v>0</v>
      </c>
      <c r="Q210" s="68" t="str">
        <f t="shared" si="41"/>
        <v/>
      </c>
      <c r="R210" s="69" t="str">
        <f t="shared" si="42"/>
        <v>STOCKOUT</v>
      </c>
      <c r="S210" s="69" t="str">
        <f t="shared" si="43"/>
        <v>N/A</v>
      </c>
      <c r="T210" s="60"/>
    </row>
    <row r="211" spans="1:20" ht="16.5" customHeight="1" x14ac:dyDescent="0.35">
      <c r="A211" s="71" t="str">
        <f>IF(JAN_26!A211="","",JAN_26!A211)</f>
        <v>Pottassium chloride inj</v>
      </c>
      <c r="B211" s="71" t="str">
        <f>IF(JAN_26!B211="","",JAN_26!B211)</f>
        <v>amp</v>
      </c>
      <c r="C211" s="53">
        <f>IF(JAN_26!C211="","",JAN_26!C211)</f>
        <v>1000</v>
      </c>
      <c r="D211" s="53">
        <f>IF(APR_26!A211="","",APR_26!F211)</f>
        <v>0</v>
      </c>
      <c r="E211" s="61"/>
      <c r="F211" s="53">
        <f t="shared" si="33"/>
        <v>0</v>
      </c>
      <c r="G211" s="61"/>
      <c r="H211" s="61"/>
      <c r="I211" s="53">
        <f t="shared" si="34"/>
        <v>0</v>
      </c>
      <c r="J211" s="53" t="str">
        <f t="shared" si="35"/>
        <v/>
      </c>
      <c r="K211" s="53">
        <f t="shared" si="36"/>
        <v>0</v>
      </c>
      <c r="L211" s="53">
        <f t="shared" si="37"/>
        <v>0</v>
      </c>
      <c r="M211" s="64">
        <f>IF(A211="",0,(IF(ISNUMBER(MAR_26!G211),MAR_26!G211,0)+IF(ISNUMBER(APR_26!G211),APR_26!G211,0)+IF(ISNUMBER(MAY_26!G211),MAY_26!G211,0))/3)</f>
        <v>0</v>
      </c>
      <c r="N211" s="64">
        <f t="shared" si="38"/>
        <v>0</v>
      </c>
      <c r="O211" s="64">
        <f t="shared" si="39"/>
        <v>0</v>
      </c>
      <c r="P211" s="64">
        <f t="shared" si="40"/>
        <v>0</v>
      </c>
      <c r="Q211" s="65" t="str">
        <f t="shared" si="41"/>
        <v/>
      </c>
      <c r="R211" s="66" t="str">
        <f t="shared" si="42"/>
        <v>STOCKOUT</v>
      </c>
      <c r="S211" s="66" t="str">
        <f t="shared" si="43"/>
        <v>N/A</v>
      </c>
      <c r="T211" s="60"/>
    </row>
    <row r="212" spans="1:20" ht="16.5" customHeight="1" x14ac:dyDescent="0.35">
      <c r="A212" s="72" t="str">
        <f>IF(JAN_26!A212="","",JAN_26!A212)</f>
        <v>Prednisolone tabs</v>
      </c>
      <c r="B212" s="72" t="str">
        <f>IF(JAN_26!B212="","",JAN_26!B212)</f>
        <v>tablet</v>
      </c>
      <c r="C212" s="55">
        <f>IF(JAN_26!C212="","",JAN_26!C212)</f>
        <v>20</v>
      </c>
      <c r="D212" s="55">
        <f>IF(APR_26!A212="","",APR_26!F212)</f>
        <v>140</v>
      </c>
      <c r="E212" s="61"/>
      <c r="F212" s="55">
        <f t="shared" si="33"/>
        <v>140</v>
      </c>
      <c r="G212" s="61"/>
      <c r="H212" s="61"/>
      <c r="I212" s="55">
        <f t="shared" si="34"/>
        <v>0</v>
      </c>
      <c r="J212" s="55" t="str">
        <f t="shared" si="35"/>
        <v/>
      </c>
      <c r="K212" s="55">
        <f t="shared" si="36"/>
        <v>0</v>
      </c>
      <c r="L212" s="55">
        <f t="shared" si="37"/>
        <v>2800</v>
      </c>
      <c r="M212" s="67">
        <f>IF(A212="",0,(IF(ISNUMBER(MAR_26!G212),MAR_26!G212,0)+IF(ISNUMBER(APR_26!G212),APR_26!G212,0)+IF(ISNUMBER(MAY_26!G212),MAY_26!G212,0))/3)</f>
        <v>0</v>
      </c>
      <c r="N212" s="67">
        <f t="shared" si="38"/>
        <v>0</v>
      </c>
      <c r="O212" s="67">
        <f t="shared" si="39"/>
        <v>0</v>
      </c>
      <c r="P212" s="67">
        <f t="shared" si="40"/>
        <v>0</v>
      </c>
      <c r="Q212" s="68" t="str">
        <f t="shared" si="41"/>
        <v/>
      </c>
      <c r="R212" s="69" t="str">
        <f t="shared" si="42"/>
        <v>OVERSTOCK</v>
      </c>
      <c r="S212" s="69" t="str">
        <f t="shared" si="43"/>
        <v>N/A</v>
      </c>
      <c r="T212" s="60"/>
    </row>
    <row r="213" spans="1:20" ht="16.5" customHeight="1" x14ac:dyDescent="0.35">
      <c r="A213" s="71" t="str">
        <f>IF(JAN_26!A213="","",JAN_26!A213)</f>
        <v>Propanolol</v>
      </c>
      <c r="B213" s="71" t="str">
        <f>IF(JAN_26!B213="","",JAN_26!B213)</f>
        <v>tablet</v>
      </c>
      <c r="C213" s="53" t="str">
        <f>IF(JAN_26!C213="","",JAN_26!C213)</f>
        <v/>
      </c>
      <c r="D213" s="53">
        <f>IF(APR_26!A213="","",APR_26!F213)</f>
        <v>0</v>
      </c>
      <c r="E213" s="61"/>
      <c r="F213" s="53">
        <f t="shared" si="33"/>
        <v>0</v>
      </c>
      <c r="G213" s="61"/>
      <c r="H213" s="61"/>
      <c r="I213" s="53">
        <f t="shared" si="34"/>
        <v>0</v>
      </c>
      <c r="J213" s="53" t="str">
        <f t="shared" si="35"/>
        <v/>
      </c>
      <c r="K213" s="53">
        <f t="shared" si="36"/>
        <v>0</v>
      </c>
      <c r="L213" s="53">
        <f t="shared" si="37"/>
        <v>0</v>
      </c>
      <c r="M213" s="64">
        <f>IF(A213="",0,(IF(ISNUMBER(MAR_26!G213),MAR_26!G213,0)+IF(ISNUMBER(APR_26!G213),APR_26!G213,0)+IF(ISNUMBER(MAY_26!G213),MAY_26!G213,0))/3)</f>
        <v>0</v>
      </c>
      <c r="N213" s="64">
        <f t="shared" si="38"/>
        <v>0</v>
      </c>
      <c r="O213" s="64">
        <f t="shared" si="39"/>
        <v>0</v>
      </c>
      <c r="P213" s="64">
        <f t="shared" si="40"/>
        <v>0</v>
      </c>
      <c r="Q213" s="65" t="str">
        <f t="shared" si="41"/>
        <v/>
      </c>
      <c r="R213" s="66" t="str">
        <f t="shared" si="42"/>
        <v>STOCKOUT</v>
      </c>
      <c r="S213" s="66" t="str">
        <f t="shared" si="43"/>
        <v>N/A</v>
      </c>
      <c r="T213" s="60"/>
    </row>
    <row r="214" spans="1:20" ht="16.5" customHeight="1" x14ac:dyDescent="0.35">
      <c r="A214" s="72" t="str">
        <f>IF(JAN_26!A214="","",JAN_26!A214)</f>
        <v>Quinine injection</v>
      </c>
      <c r="B214" s="72" t="str">
        <f>IF(JAN_26!B214="","",JAN_26!B214)</f>
        <v>amp</v>
      </c>
      <c r="C214" s="55">
        <f>IF(JAN_26!C214="","",JAN_26!C214)</f>
        <v>300</v>
      </c>
      <c r="D214" s="55">
        <f>IF(APR_26!A214="","",APR_26!F214)</f>
        <v>100</v>
      </c>
      <c r="E214" s="61"/>
      <c r="F214" s="55">
        <f t="shared" si="33"/>
        <v>100</v>
      </c>
      <c r="G214" s="61"/>
      <c r="H214" s="61"/>
      <c r="I214" s="55">
        <f t="shared" si="34"/>
        <v>0</v>
      </c>
      <c r="J214" s="55" t="str">
        <f t="shared" si="35"/>
        <v/>
      </c>
      <c r="K214" s="55">
        <f t="shared" si="36"/>
        <v>0</v>
      </c>
      <c r="L214" s="55">
        <f t="shared" si="37"/>
        <v>30000</v>
      </c>
      <c r="M214" s="67">
        <f>IF(A214="",0,(IF(ISNUMBER(MAR_26!G214),MAR_26!G214,0)+IF(ISNUMBER(APR_26!G214),APR_26!G214,0)+IF(ISNUMBER(MAY_26!G214),MAY_26!G214,0))/3)</f>
        <v>0</v>
      </c>
      <c r="N214" s="67">
        <f t="shared" si="38"/>
        <v>0</v>
      </c>
      <c r="O214" s="67">
        <f t="shared" si="39"/>
        <v>0</v>
      </c>
      <c r="P214" s="67">
        <f t="shared" si="40"/>
        <v>0</v>
      </c>
      <c r="Q214" s="68" t="str">
        <f t="shared" si="41"/>
        <v/>
      </c>
      <c r="R214" s="69" t="str">
        <f t="shared" si="42"/>
        <v>OVERSTOCK</v>
      </c>
      <c r="S214" s="69" t="str">
        <f t="shared" si="43"/>
        <v>N/A</v>
      </c>
      <c r="T214" s="60"/>
    </row>
    <row r="215" spans="1:20" ht="16.5" customHeight="1" x14ac:dyDescent="0.35">
      <c r="A215" s="71" t="str">
        <f>IF(JAN_26!A215="","",JAN_26!A215)</f>
        <v>Quinine tablets</v>
      </c>
      <c r="B215" s="71" t="str">
        <f>IF(JAN_26!B215="","",JAN_26!B215)</f>
        <v>tablet</v>
      </c>
      <c r="C215" s="53" t="str">
        <f>IF(JAN_26!C215="","",JAN_26!C215)</f>
        <v/>
      </c>
      <c r="D215" s="53">
        <f>IF(APR_26!A215="","",APR_26!F215)</f>
        <v>0</v>
      </c>
      <c r="E215" s="61"/>
      <c r="F215" s="53">
        <f t="shared" si="33"/>
        <v>0</v>
      </c>
      <c r="G215" s="61"/>
      <c r="H215" s="61"/>
      <c r="I215" s="53">
        <f t="shared" si="34"/>
        <v>0</v>
      </c>
      <c r="J215" s="53" t="str">
        <f t="shared" si="35"/>
        <v/>
      </c>
      <c r="K215" s="53">
        <f t="shared" si="36"/>
        <v>0</v>
      </c>
      <c r="L215" s="53">
        <f t="shared" si="37"/>
        <v>0</v>
      </c>
      <c r="M215" s="64">
        <f>IF(A215="",0,(IF(ISNUMBER(MAR_26!G215),MAR_26!G215,0)+IF(ISNUMBER(APR_26!G215),APR_26!G215,0)+IF(ISNUMBER(MAY_26!G215),MAY_26!G215,0))/3)</f>
        <v>0</v>
      </c>
      <c r="N215" s="64">
        <f t="shared" si="38"/>
        <v>0</v>
      </c>
      <c r="O215" s="64">
        <f t="shared" si="39"/>
        <v>0</v>
      </c>
      <c r="P215" s="64">
        <f t="shared" si="40"/>
        <v>0</v>
      </c>
      <c r="Q215" s="65" t="str">
        <f t="shared" si="41"/>
        <v/>
      </c>
      <c r="R215" s="66" t="str">
        <f t="shared" si="42"/>
        <v>STOCKOUT</v>
      </c>
      <c r="S215" s="66" t="str">
        <f t="shared" si="43"/>
        <v>N/A</v>
      </c>
      <c r="T215" s="60"/>
    </row>
    <row r="216" spans="1:20" ht="16.5" customHeight="1" x14ac:dyDescent="0.35">
      <c r="A216" s="72" t="str">
        <f>IF(JAN_26!A216="","",JAN_26!A216)</f>
        <v>Ranitidine 25mg/ml inj</v>
      </c>
      <c r="B216" s="72" t="str">
        <f>IF(JAN_26!B216="","",JAN_26!B216)</f>
        <v>inj</v>
      </c>
      <c r="C216" s="55">
        <f>IF(JAN_26!C216="","",JAN_26!C216)</f>
        <v>200</v>
      </c>
      <c r="D216" s="55">
        <f>IF(APR_26!A216="","",APR_26!F216)</f>
        <v>150</v>
      </c>
      <c r="E216" s="61"/>
      <c r="F216" s="55">
        <f t="shared" si="33"/>
        <v>150</v>
      </c>
      <c r="G216" s="61"/>
      <c r="H216" s="61"/>
      <c r="I216" s="55">
        <f t="shared" si="34"/>
        <v>0</v>
      </c>
      <c r="J216" s="55" t="str">
        <f t="shared" si="35"/>
        <v/>
      </c>
      <c r="K216" s="55">
        <f t="shared" si="36"/>
        <v>0</v>
      </c>
      <c r="L216" s="55">
        <f t="shared" si="37"/>
        <v>30000</v>
      </c>
      <c r="M216" s="67">
        <f>IF(A216="",0,(IF(ISNUMBER(MAR_26!G216),MAR_26!G216,0)+IF(ISNUMBER(APR_26!G216),APR_26!G216,0)+IF(ISNUMBER(MAY_26!G216),MAY_26!G216,0))/3)</f>
        <v>0</v>
      </c>
      <c r="N216" s="67">
        <f t="shared" si="38"/>
        <v>0</v>
      </c>
      <c r="O216" s="67">
        <f t="shared" si="39"/>
        <v>0</v>
      </c>
      <c r="P216" s="67">
        <f t="shared" si="40"/>
        <v>0</v>
      </c>
      <c r="Q216" s="68" t="str">
        <f t="shared" si="41"/>
        <v/>
      </c>
      <c r="R216" s="69" t="str">
        <f t="shared" si="42"/>
        <v>OVERSTOCK</v>
      </c>
      <c r="S216" s="69" t="str">
        <f t="shared" si="43"/>
        <v>N/A</v>
      </c>
      <c r="T216" s="60"/>
    </row>
    <row r="217" spans="1:20" ht="16.5" customHeight="1" x14ac:dyDescent="0.35">
      <c r="A217" s="71" t="str">
        <f>IF(JAN_26!A217="","",JAN_26!A217)</f>
        <v>RDT</v>
      </c>
      <c r="B217" s="71" t="str">
        <f>IF(JAN_26!B217="","",JAN_26!B217)</f>
        <v>item</v>
      </c>
      <c r="C217" s="53">
        <f>IF(JAN_26!C217="","",JAN_26!C217)</f>
        <v>500</v>
      </c>
      <c r="D217" s="53">
        <f>IF(APR_26!A217="","",APR_26!F217)</f>
        <v>0</v>
      </c>
      <c r="E217" s="61"/>
      <c r="F217" s="53">
        <f t="shared" si="33"/>
        <v>0</v>
      </c>
      <c r="G217" s="61"/>
      <c r="H217" s="61"/>
      <c r="I217" s="53">
        <f t="shared" si="34"/>
        <v>0</v>
      </c>
      <c r="J217" s="53" t="str">
        <f t="shared" si="35"/>
        <v/>
      </c>
      <c r="K217" s="53">
        <f t="shared" si="36"/>
        <v>0</v>
      </c>
      <c r="L217" s="53">
        <f t="shared" si="37"/>
        <v>0</v>
      </c>
      <c r="M217" s="64">
        <f>IF(A217="",0,(IF(ISNUMBER(MAR_26!G217),MAR_26!G217,0)+IF(ISNUMBER(APR_26!G217),APR_26!G217,0)+IF(ISNUMBER(MAY_26!G217),MAY_26!G217,0))/3)</f>
        <v>0</v>
      </c>
      <c r="N217" s="64">
        <f t="shared" si="38"/>
        <v>0</v>
      </c>
      <c r="O217" s="64">
        <f t="shared" si="39"/>
        <v>0</v>
      </c>
      <c r="P217" s="64">
        <f t="shared" si="40"/>
        <v>0</v>
      </c>
      <c r="Q217" s="65" t="str">
        <f t="shared" si="41"/>
        <v/>
      </c>
      <c r="R217" s="66" t="str">
        <f t="shared" si="42"/>
        <v>STOCKOUT</v>
      </c>
      <c r="S217" s="66" t="str">
        <f t="shared" si="43"/>
        <v>N/A</v>
      </c>
      <c r="T217" s="60"/>
    </row>
    <row r="218" spans="1:20" ht="16.5" customHeight="1" x14ac:dyDescent="0.35">
      <c r="A218" s="72" t="str">
        <f>IF(JAN_26!A218="","",JAN_26!A218)</f>
        <v>Reneve plus caps</v>
      </c>
      <c r="B218" s="72" t="str">
        <f>IF(JAN_26!B218="","",JAN_26!B218)</f>
        <v>tab</v>
      </c>
      <c r="C218" s="55">
        <f>IF(JAN_26!C218="","",JAN_26!C218)</f>
        <v>230</v>
      </c>
      <c r="D218" s="55">
        <f>IF(APR_26!A218="","",APR_26!F218)</f>
        <v>0</v>
      </c>
      <c r="E218" s="61"/>
      <c r="F218" s="55">
        <f t="shared" si="33"/>
        <v>0</v>
      </c>
      <c r="G218" s="61"/>
      <c r="H218" s="61"/>
      <c r="I218" s="55">
        <f t="shared" si="34"/>
        <v>0</v>
      </c>
      <c r="J218" s="55" t="str">
        <f t="shared" si="35"/>
        <v/>
      </c>
      <c r="K218" s="55">
        <f t="shared" si="36"/>
        <v>0</v>
      </c>
      <c r="L218" s="55">
        <f t="shared" si="37"/>
        <v>0</v>
      </c>
      <c r="M218" s="67">
        <f>IF(A218="",0,(IF(ISNUMBER(MAR_26!G218),MAR_26!G218,0)+IF(ISNUMBER(APR_26!G218),APR_26!G218,0)+IF(ISNUMBER(MAY_26!G218),MAY_26!G218,0))/3)</f>
        <v>0</v>
      </c>
      <c r="N218" s="67">
        <f t="shared" si="38"/>
        <v>0</v>
      </c>
      <c r="O218" s="67">
        <f t="shared" si="39"/>
        <v>0</v>
      </c>
      <c r="P218" s="67">
        <f t="shared" si="40"/>
        <v>0</v>
      </c>
      <c r="Q218" s="68" t="str">
        <f t="shared" si="41"/>
        <v/>
      </c>
      <c r="R218" s="69" t="str">
        <f t="shared" si="42"/>
        <v>STOCKOUT</v>
      </c>
      <c r="S218" s="69" t="str">
        <f t="shared" si="43"/>
        <v>N/A</v>
      </c>
      <c r="T218" s="60"/>
    </row>
    <row r="219" spans="1:20" ht="16.5" customHeight="1" x14ac:dyDescent="0.35">
      <c r="A219" s="71" t="str">
        <f>IF(JAN_26!A219="","",JAN_26!A219)</f>
        <v>RINGER LACTATE 500CC</v>
      </c>
      <c r="B219" s="71" t="str">
        <f>IF(JAN_26!B219="","",JAN_26!B219)</f>
        <v>Item</v>
      </c>
      <c r="C219" s="53">
        <f>IF(JAN_26!C219="","",JAN_26!C219)</f>
        <v>1000</v>
      </c>
      <c r="D219" s="53">
        <f>IF(APR_26!A219="","",APR_26!F219)</f>
        <v>0</v>
      </c>
      <c r="E219" s="61"/>
      <c r="F219" s="53">
        <f t="shared" si="33"/>
        <v>0</v>
      </c>
      <c r="G219" s="61"/>
      <c r="H219" s="61"/>
      <c r="I219" s="53">
        <f t="shared" si="34"/>
        <v>0</v>
      </c>
      <c r="J219" s="53" t="str">
        <f t="shared" si="35"/>
        <v/>
      </c>
      <c r="K219" s="53">
        <f t="shared" si="36"/>
        <v>0</v>
      </c>
      <c r="L219" s="53">
        <f t="shared" si="37"/>
        <v>0</v>
      </c>
      <c r="M219" s="64">
        <f>IF(A219="",0,(IF(ISNUMBER(MAR_26!G219),MAR_26!G219,0)+IF(ISNUMBER(APR_26!G219),APR_26!G219,0)+IF(ISNUMBER(MAY_26!G219),MAY_26!G219,0))/3)</f>
        <v>0</v>
      </c>
      <c r="N219" s="64">
        <f t="shared" si="38"/>
        <v>0</v>
      </c>
      <c r="O219" s="64">
        <f t="shared" si="39"/>
        <v>0</v>
      </c>
      <c r="P219" s="64">
        <f t="shared" si="40"/>
        <v>0</v>
      </c>
      <c r="Q219" s="65" t="str">
        <f t="shared" si="41"/>
        <v/>
      </c>
      <c r="R219" s="66" t="str">
        <f t="shared" si="42"/>
        <v>STOCKOUT</v>
      </c>
      <c r="S219" s="66" t="str">
        <f t="shared" si="43"/>
        <v>N/A</v>
      </c>
      <c r="T219" s="60"/>
    </row>
    <row r="220" spans="1:20" ht="16.5" customHeight="1" x14ac:dyDescent="0.35">
      <c r="A220" s="72" t="str">
        <f>IF(JAN_26!A220="","",JAN_26!A220)</f>
        <v>Sabutamol Injection</v>
      </c>
      <c r="B220" s="72" t="str">
        <f>IF(JAN_26!B220="","",JAN_26!B220)</f>
        <v>amp</v>
      </c>
      <c r="C220" s="55">
        <f>IF(JAN_26!C220="","",JAN_26!C220)</f>
        <v>500</v>
      </c>
      <c r="D220" s="55">
        <f>IF(APR_26!A220="","",APR_26!F220)</f>
        <v>0</v>
      </c>
      <c r="E220" s="61"/>
      <c r="F220" s="55">
        <f t="shared" si="33"/>
        <v>0</v>
      </c>
      <c r="G220" s="61"/>
      <c r="H220" s="61"/>
      <c r="I220" s="55">
        <f t="shared" si="34"/>
        <v>0</v>
      </c>
      <c r="J220" s="55" t="str">
        <f t="shared" si="35"/>
        <v/>
      </c>
      <c r="K220" s="55">
        <f t="shared" si="36"/>
        <v>0</v>
      </c>
      <c r="L220" s="55">
        <f t="shared" si="37"/>
        <v>0</v>
      </c>
      <c r="M220" s="67">
        <f>IF(A220="",0,(IF(ISNUMBER(MAR_26!G220),MAR_26!G220,0)+IF(ISNUMBER(APR_26!G220),APR_26!G220,0)+IF(ISNUMBER(MAY_26!G220),MAY_26!G220,0))/3)</f>
        <v>0</v>
      </c>
      <c r="N220" s="67">
        <f t="shared" si="38"/>
        <v>0</v>
      </c>
      <c r="O220" s="67">
        <f t="shared" si="39"/>
        <v>0</v>
      </c>
      <c r="P220" s="67">
        <f t="shared" si="40"/>
        <v>0</v>
      </c>
      <c r="Q220" s="68" t="str">
        <f t="shared" si="41"/>
        <v/>
      </c>
      <c r="R220" s="69" t="str">
        <f t="shared" si="42"/>
        <v>STOCKOUT</v>
      </c>
      <c r="S220" s="69" t="str">
        <f t="shared" si="43"/>
        <v>N/A</v>
      </c>
      <c r="T220" s="60"/>
    </row>
    <row r="221" spans="1:20" ht="16.5" customHeight="1" x14ac:dyDescent="0.35">
      <c r="A221" s="71" t="str">
        <f>IF(JAN_26!A221="","",JAN_26!A221)</f>
        <v>salbutamol tab</v>
      </c>
      <c r="B221" s="71" t="str">
        <f>IF(JAN_26!B221="","",JAN_26!B221)</f>
        <v>tablet</v>
      </c>
      <c r="C221" s="53">
        <f>IF(JAN_26!C221="","",JAN_26!C221)</f>
        <v>50</v>
      </c>
      <c r="D221" s="53">
        <f>IF(APR_26!A221="","",APR_26!F221)</f>
        <v>0</v>
      </c>
      <c r="E221" s="61"/>
      <c r="F221" s="53">
        <f t="shared" si="33"/>
        <v>0</v>
      </c>
      <c r="G221" s="61"/>
      <c r="H221" s="61"/>
      <c r="I221" s="53">
        <f t="shared" si="34"/>
        <v>0</v>
      </c>
      <c r="J221" s="53" t="str">
        <f t="shared" si="35"/>
        <v/>
      </c>
      <c r="K221" s="53">
        <f t="shared" si="36"/>
        <v>0</v>
      </c>
      <c r="L221" s="53">
        <f t="shared" si="37"/>
        <v>0</v>
      </c>
      <c r="M221" s="64">
        <f>IF(A221="",0,(IF(ISNUMBER(MAR_26!G221),MAR_26!G221,0)+IF(ISNUMBER(APR_26!G221),APR_26!G221,0)+IF(ISNUMBER(MAY_26!G221),MAY_26!G221,0))/3)</f>
        <v>0</v>
      </c>
      <c r="N221" s="64">
        <f t="shared" si="38"/>
        <v>0</v>
      </c>
      <c r="O221" s="64">
        <f t="shared" si="39"/>
        <v>0</v>
      </c>
      <c r="P221" s="64">
        <f t="shared" si="40"/>
        <v>0</v>
      </c>
      <c r="Q221" s="65" t="str">
        <f t="shared" si="41"/>
        <v/>
      </c>
      <c r="R221" s="66" t="str">
        <f t="shared" si="42"/>
        <v>STOCKOUT</v>
      </c>
      <c r="S221" s="66" t="str">
        <f t="shared" si="43"/>
        <v>N/A</v>
      </c>
      <c r="T221" s="60"/>
    </row>
    <row r="222" spans="1:20" ht="16.5" customHeight="1" x14ac:dyDescent="0.35">
      <c r="A222" s="72" t="str">
        <f>IF(JAN_26!A222="","",JAN_26!A222)</f>
        <v>Spasfon Injetion</v>
      </c>
      <c r="B222" s="72" t="str">
        <f>IF(JAN_26!B222="","",JAN_26!B222)</f>
        <v>amp</v>
      </c>
      <c r="C222" s="55">
        <f>IF(JAN_26!C222="","",JAN_26!C222)</f>
        <v>500</v>
      </c>
      <c r="D222" s="55">
        <f>IF(APR_26!A222="","",APR_26!F222)</f>
        <v>0</v>
      </c>
      <c r="E222" s="61"/>
      <c r="F222" s="55">
        <f t="shared" si="33"/>
        <v>0</v>
      </c>
      <c r="G222" s="61"/>
      <c r="H222" s="61"/>
      <c r="I222" s="55">
        <f t="shared" si="34"/>
        <v>0</v>
      </c>
      <c r="J222" s="55" t="str">
        <f t="shared" si="35"/>
        <v/>
      </c>
      <c r="K222" s="55">
        <f t="shared" si="36"/>
        <v>0</v>
      </c>
      <c r="L222" s="55">
        <f t="shared" si="37"/>
        <v>0</v>
      </c>
      <c r="M222" s="67">
        <f>IF(A222="",0,(IF(ISNUMBER(MAR_26!G222),MAR_26!G222,0)+IF(ISNUMBER(APR_26!G222),APR_26!G222,0)+IF(ISNUMBER(MAY_26!G222),MAY_26!G222,0))/3)</f>
        <v>0</v>
      </c>
      <c r="N222" s="67">
        <f t="shared" si="38"/>
        <v>0</v>
      </c>
      <c r="O222" s="67">
        <f t="shared" si="39"/>
        <v>0</v>
      </c>
      <c r="P222" s="67">
        <f t="shared" si="40"/>
        <v>0</v>
      </c>
      <c r="Q222" s="68" t="str">
        <f t="shared" si="41"/>
        <v/>
      </c>
      <c r="R222" s="69" t="str">
        <f t="shared" si="42"/>
        <v>STOCKOUT</v>
      </c>
      <c r="S222" s="69" t="str">
        <f t="shared" si="43"/>
        <v>N/A</v>
      </c>
      <c r="T222" s="60"/>
    </row>
    <row r="223" spans="1:20" ht="16.5" customHeight="1" x14ac:dyDescent="0.35">
      <c r="A223" s="71" t="str">
        <f>IF(JAN_26!A223="","",JAN_26!A223)</f>
        <v>spasfon suppo</v>
      </c>
      <c r="B223" s="71" t="str">
        <f>IF(JAN_26!B223="","",JAN_26!B223)</f>
        <v>suppo</v>
      </c>
      <c r="C223" s="53">
        <f>IF(JAN_26!C223="","",JAN_26!C223)</f>
        <v>250</v>
      </c>
      <c r="D223" s="53">
        <f>IF(APR_26!A223="","",APR_26!F223)</f>
        <v>0</v>
      </c>
      <c r="E223" s="61"/>
      <c r="F223" s="53">
        <f t="shared" si="33"/>
        <v>0</v>
      </c>
      <c r="G223" s="61"/>
      <c r="H223" s="61"/>
      <c r="I223" s="53">
        <f t="shared" si="34"/>
        <v>0</v>
      </c>
      <c r="J223" s="53" t="str">
        <f t="shared" si="35"/>
        <v/>
      </c>
      <c r="K223" s="53">
        <f t="shared" si="36"/>
        <v>0</v>
      </c>
      <c r="L223" s="53">
        <f t="shared" si="37"/>
        <v>0</v>
      </c>
      <c r="M223" s="64">
        <f>IF(A223="",0,(IF(ISNUMBER(MAR_26!G223),MAR_26!G223,0)+IF(ISNUMBER(APR_26!G223),APR_26!G223,0)+IF(ISNUMBER(MAY_26!G223),MAY_26!G223,0))/3)</f>
        <v>0</v>
      </c>
      <c r="N223" s="64">
        <f t="shared" si="38"/>
        <v>0</v>
      </c>
      <c r="O223" s="64">
        <f t="shared" si="39"/>
        <v>0</v>
      </c>
      <c r="P223" s="64">
        <f t="shared" si="40"/>
        <v>0</v>
      </c>
      <c r="Q223" s="65" t="str">
        <f t="shared" si="41"/>
        <v/>
      </c>
      <c r="R223" s="66" t="str">
        <f t="shared" si="42"/>
        <v>STOCKOUT</v>
      </c>
      <c r="S223" s="66" t="str">
        <f t="shared" si="43"/>
        <v>N/A</v>
      </c>
      <c r="T223" s="60"/>
    </row>
    <row r="224" spans="1:20" ht="16.5" customHeight="1" x14ac:dyDescent="0.35">
      <c r="A224" s="72" t="str">
        <f>IF(JAN_26!A224="","",JAN_26!A224)</f>
        <v>Spasfon tab</v>
      </c>
      <c r="B224" s="72" t="str">
        <f>IF(JAN_26!B224="","",JAN_26!B224)</f>
        <v>tab</v>
      </c>
      <c r="C224" s="55">
        <f>IF(JAN_26!C224="","",JAN_26!C224)</f>
        <v>90</v>
      </c>
      <c r="D224" s="55">
        <f>IF(APR_26!A224="","",APR_26!F224)</f>
        <v>0</v>
      </c>
      <c r="E224" s="61"/>
      <c r="F224" s="55">
        <f t="shared" si="33"/>
        <v>0</v>
      </c>
      <c r="G224" s="61"/>
      <c r="H224" s="61"/>
      <c r="I224" s="55">
        <f t="shared" si="34"/>
        <v>0</v>
      </c>
      <c r="J224" s="55" t="str">
        <f t="shared" si="35"/>
        <v/>
      </c>
      <c r="K224" s="55">
        <f t="shared" si="36"/>
        <v>0</v>
      </c>
      <c r="L224" s="55">
        <f t="shared" si="37"/>
        <v>0</v>
      </c>
      <c r="M224" s="67">
        <f>IF(A224="",0,(IF(ISNUMBER(MAR_26!G224),MAR_26!G224,0)+IF(ISNUMBER(APR_26!G224),APR_26!G224,0)+IF(ISNUMBER(MAY_26!G224),MAY_26!G224,0))/3)</f>
        <v>0</v>
      </c>
      <c r="N224" s="67">
        <f t="shared" si="38"/>
        <v>0</v>
      </c>
      <c r="O224" s="67">
        <f t="shared" si="39"/>
        <v>0</v>
      </c>
      <c r="P224" s="67">
        <f t="shared" si="40"/>
        <v>0</v>
      </c>
      <c r="Q224" s="68" t="str">
        <f t="shared" si="41"/>
        <v/>
      </c>
      <c r="R224" s="69" t="str">
        <f t="shared" si="42"/>
        <v>STOCKOUT</v>
      </c>
      <c r="S224" s="69" t="str">
        <f t="shared" si="43"/>
        <v>N/A</v>
      </c>
      <c r="T224" s="60"/>
    </row>
    <row r="225" spans="1:20" ht="16.5" customHeight="1" x14ac:dyDescent="0.35">
      <c r="A225" s="71" t="str">
        <f>IF(JAN_26!A225="","",JAN_26!A225)</f>
        <v>sterile gloves</v>
      </c>
      <c r="B225" s="71" t="str">
        <f>IF(JAN_26!B225="","",JAN_26!B225)</f>
        <v>item</v>
      </c>
      <c r="C225" s="53">
        <f>IF(JAN_26!C225="","",JAN_26!C225)</f>
        <v>300</v>
      </c>
      <c r="D225" s="53">
        <f>IF(APR_26!A225="","",APR_26!F225)</f>
        <v>0</v>
      </c>
      <c r="E225" s="61"/>
      <c r="F225" s="53">
        <f t="shared" si="33"/>
        <v>0</v>
      </c>
      <c r="G225" s="61"/>
      <c r="H225" s="61"/>
      <c r="I225" s="53">
        <f t="shared" si="34"/>
        <v>0</v>
      </c>
      <c r="J225" s="53" t="str">
        <f t="shared" si="35"/>
        <v/>
      </c>
      <c r="K225" s="53">
        <f t="shared" si="36"/>
        <v>0</v>
      </c>
      <c r="L225" s="53">
        <f t="shared" si="37"/>
        <v>0</v>
      </c>
      <c r="M225" s="64">
        <f>IF(A225="",0,(IF(ISNUMBER(MAR_26!G225),MAR_26!G225,0)+IF(ISNUMBER(APR_26!G225),APR_26!G225,0)+IF(ISNUMBER(MAY_26!G225),MAY_26!G225,0))/3)</f>
        <v>0</v>
      </c>
      <c r="N225" s="64">
        <f t="shared" si="38"/>
        <v>0</v>
      </c>
      <c r="O225" s="64">
        <f t="shared" si="39"/>
        <v>0</v>
      </c>
      <c r="P225" s="64">
        <f t="shared" si="40"/>
        <v>0</v>
      </c>
      <c r="Q225" s="65" t="str">
        <f t="shared" si="41"/>
        <v/>
      </c>
      <c r="R225" s="66" t="str">
        <f t="shared" si="42"/>
        <v>STOCKOUT</v>
      </c>
      <c r="S225" s="66" t="str">
        <f t="shared" si="43"/>
        <v>N/A</v>
      </c>
      <c r="T225" s="60"/>
    </row>
    <row r="226" spans="1:20" ht="16.5" customHeight="1" x14ac:dyDescent="0.35">
      <c r="A226" s="72" t="str">
        <f>IF(JAN_26!A226="","",JAN_26!A226)</f>
        <v>sterile water</v>
      </c>
      <c r="B226" s="72" t="str">
        <f>IF(JAN_26!B226="","",JAN_26!B226)</f>
        <v>amp</v>
      </c>
      <c r="C226" s="55">
        <f>IF(JAN_26!C226="","",JAN_26!C226)</f>
        <v>100</v>
      </c>
      <c r="D226" s="55">
        <f>IF(APR_26!A226="","",APR_26!F226)</f>
        <v>111</v>
      </c>
      <c r="E226" s="61"/>
      <c r="F226" s="55">
        <f t="shared" si="33"/>
        <v>111</v>
      </c>
      <c r="G226" s="61"/>
      <c r="H226" s="61"/>
      <c r="I226" s="55">
        <f t="shared" si="34"/>
        <v>0</v>
      </c>
      <c r="J226" s="55" t="str">
        <f t="shared" si="35"/>
        <v/>
      </c>
      <c r="K226" s="55">
        <f t="shared" si="36"/>
        <v>0</v>
      </c>
      <c r="L226" s="55">
        <f t="shared" si="37"/>
        <v>11100</v>
      </c>
      <c r="M226" s="67">
        <f>IF(A226="",0,(IF(ISNUMBER(MAR_26!G226),MAR_26!G226,0)+IF(ISNUMBER(APR_26!G226),APR_26!G226,0)+IF(ISNUMBER(MAY_26!G226),MAY_26!G226,0))/3)</f>
        <v>0</v>
      </c>
      <c r="N226" s="67">
        <f t="shared" si="38"/>
        <v>0</v>
      </c>
      <c r="O226" s="67">
        <f t="shared" si="39"/>
        <v>0</v>
      </c>
      <c r="P226" s="67">
        <f t="shared" si="40"/>
        <v>0</v>
      </c>
      <c r="Q226" s="68" t="str">
        <f t="shared" si="41"/>
        <v/>
      </c>
      <c r="R226" s="69" t="str">
        <f t="shared" si="42"/>
        <v>OVERSTOCK</v>
      </c>
      <c r="S226" s="69" t="str">
        <f t="shared" si="43"/>
        <v>N/A</v>
      </c>
      <c r="T226" s="60"/>
    </row>
    <row r="227" spans="1:20" ht="16.5" customHeight="1" x14ac:dyDescent="0.35">
      <c r="A227" s="71" t="str">
        <f>IF(JAN_26!A227="","",JAN_26!A227)</f>
        <v>sucture material (Nylon)</v>
      </c>
      <c r="B227" s="71" t="str">
        <f>IF(JAN_26!B227="","",JAN_26!B227)</f>
        <v>item</v>
      </c>
      <c r="C227" s="53">
        <f>IF(JAN_26!C227="","",JAN_26!C227)</f>
        <v>1000</v>
      </c>
      <c r="D227" s="53">
        <f>IF(APR_26!A227="","",APR_26!F227)</f>
        <v>24</v>
      </c>
      <c r="E227" s="61"/>
      <c r="F227" s="53">
        <f t="shared" si="33"/>
        <v>24</v>
      </c>
      <c r="G227" s="61"/>
      <c r="H227" s="61"/>
      <c r="I227" s="53">
        <f t="shared" si="34"/>
        <v>0</v>
      </c>
      <c r="J227" s="53" t="str">
        <f t="shared" si="35"/>
        <v/>
      </c>
      <c r="K227" s="53">
        <f t="shared" si="36"/>
        <v>0</v>
      </c>
      <c r="L227" s="53">
        <f t="shared" si="37"/>
        <v>24000</v>
      </c>
      <c r="M227" s="64">
        <f>IF(A227="",0,(IF(ISNUMBER(MAR_26!G227),MAR_26!G227,0)+IF(ISNUMBER(APR_26!G227),APR_26!G227,0)+IF(ISNUMBER(MAY_26!G227),MAY_26!G227,0))/3)</f>
        <v>0</v>
      </c>
      <c r="N227" s="64">
        <f t="shared" si="38"/>
        <v>0</v>
      </c>
      <c r="O227" s="64">
        <f t="shared" si="39"/>
        <v>0</v>
      </c>
      <c r="P227" s="64">
        <f t="shared" si="40"/>
        <v>0</v>
      </c>
      <c r="Q227" s="65" t="str">
        <f t="shared" si="41"/>
        <v/>
      </c>
      <c r="R227" s="66" t="str">
        <f t="shared" si="42"/>
        <v>OVERSTOCK</v>
      </c>
      <c r="S227" s="66" t="str">
        <f t="shared" si="43"/>
        <v>N/A</v>
      </c>
      <c r="T227" s="60"/>
    </row>
    <row r="228" spans="1:20" ht="16.5" customHeight="1" x14ac:dyDescent="0.35">
      <c r="A228" s="72" t="str">
        <f>IF(JAN_26!A228="","",JAN_26!A228)</f>
        <v>sucture material (vicryl 2.0)</v>
      </c>
      <c r="B228" s="72" t="str">
        <f>IF(JAN_26!B228="","",JAN_26!B228)</f>
        <v>item</v>
      </c>
      <c r="C228" s="55">
        <f>IF(JAN_26!C228="","",JAN_26!C228)</f>
        <v>2000</v>
      </c>
      <c r="D228" s="55">
        <f>IF(APR_26!A228="","",APR_26!F228)</f>
        <v>0</v>
      </c>
      <c r="E228" s="61"/>
      <c r="F228" s="55">
        <f t="shared" si="33"/>
        <v>0</v>
      </c>
      <c r="G228" s="61"/>
      <c r="H228" s="61"/>
      <c r="I228" s="55">
        <f t="shared" si="34"/>
        <v>0</v>
      </c>
      <c r="J228" s="55" t="str">
        <f t="shared" si="35"/>
        <v/>
      </c>
      <c r="K228" s="55">
        <f t="shared" si="36"/>
        <v>0</v>
      </c>
      <c r="L228" s="55">
        <f t="shared" si="37"/>
        <v>0</v>
      </c>
      <c r="M228" s="67">
        <f>IF(A228="",0,(IF(ISNUMBER(MAR_26!G228),MAR_26!G228,0)+IF(ISNUMBER(APR_26!G228),APR_26!G228,0)+IF(ISNUMBER(MAY_26!G228),MAY_26!G228,0))/3)</f>
        <v>0</v>
      </c>
      <c r="N228" s="67">
        <f t="shared" si="38"/>
        <v>0</v>
      </c>
      <c r="O228" s="67">
        <f t="shared" si="39"/>
        <v>0</v>
      </c>
      <c r="P228" s="67">
        <f t="shared" si="40"/>
        <v>0</v>
      </c>
      <c r="Q228" s="68" t="str">
        <f t="shared" si="41"/>
        <v/>
      </c>
      <c r="R228" s="69" t="str">
        <f t="shared" si="42"/>
        <v>STOCKOUT</v>
      </c>
      <c r="S228" s="69" t="str">
        <f t="shared" si="43"/>
        <v>N/A</v>
      </c>
      <c r="T228" s="60"/>
    </row>
    <row r="229" spans="1:20" ht="16.5" customHeight="1" x14ac:dyDescent="0.35">
      <c r="A229" s="71" t="str">
        <f>IF(JAN_26!A229="","",JAN_26!A229)</f>
        <v>surgical blade</v>
      </c>
      <c r="B229" s="71" t="str">
        <f>IF(JAN_26!B229="","",JAN_26!B229)</f>
        <v>item</v>
      </c>
      <c r="C229" s="53">
        <f>IF(JAN_26!C229="","",JAN_26!C229)</f>
        <v>50</v>
      </c>
      <c r="D229" s="53">
        <f>IF(APR_26!A229="","",APR_26!F229)</f>
        <v>88</v>
      </c>
      <c r="E229" s="61"/>
      <c r="F229" s="53">
        <f t="shared" si="33"/>
        <v>88</v>
      </c>
      <c r="G229" s="61"/>
      <c r="H229" s="61"/>
      <c r="I229" s="53">
        <f t="shared" si="34"/>
        <v>0</v>
      </c>
      <c r="J229" s="53" t="str">
        <f t="shared" si="35"/>
        <v/>
      </c>
      <c r="K229" s="53">
        <f t="shared" si="36"/>
        <v>0</v>
      </c>
      <c r="L229" s="53">
        <f t="shared" si="37"/>
        <v>4400</v>
      </c>
      <c r="M229" s="64">
        <f>IF(A229="",0,(IF(ISNUMBER(MAR_26!G229),MAR_26!G229,0)+IF(ISNUMBER(APR_26!G229),APR_26!G229,0)+IF(ISNUMBER(MAY_26!G229),MAY_26!G229,0))/3)</f>
        <v>0</v>
      </c>
      <c r="N229" s="64">
        <f t="shared" si="38"/>
        <v>0</v>
      </c>
      <c r="O229" s="64">
        <f t="shared" si="39"/>
        <v>0</v>
      </c>
      <c r="P229" s="64">
        <f t="shared" si="40"/>
        <v>0</v>
      </c>
      <c r="Q229" s="65" t="str">
        <f t="shared" si="41"/>
        <v/>
      </c>
      <c r="R229" s="66" t="str">
        <f t="shared" si="42"/>
        <v>OVERSTOCK</v>
      </c>
      <c r="S229" s="66" t="str">
        <f t="shared" si="43"/>
        <v>N/A</v>
      </c>
      <c r="T229" s="60"/>
    </row>
    <row r="230" spans="1:20" ht="16.5" customHeight="1" x14ac:dyDescent="0.35">
      <c r="A230" s="72" t="str">
        <f>IF(JAN_26!A230="","",JAN_26!A230)</f>
        <v>syringe</v>
      </c>
      <c r="B230" s="72" t="str">
        <f>IF(JAN_26!B230="","",JAN_26!B230)</f>
        <v>item</v>
      </c>
      <c r="C230" s="55">
        <f>IF(JAN_26!C230="","",JAN_26!C230)</f>
        <v>100</v>
      </c>
      <c r="D230" s="55">
        <f>IF(APR_26!A230="","",APR_26!F230)</f>
        <v>18</v>
      </c>
      <c r="E230" s="61"/>
      <c r="F230" s="55">
        <f t="shared" si="33"/>
        <v>18</v>
      </c>
      <c r="G230" s="61"/>
      <c r="H230" s="61"/>
      <c r="I230" s="55">
        <f t="shared" si="34"/>
        <v>0</v>
      </c>
      <c r="J230" s="55" t="str">
        <f t="shared" si="35"/>
        <v/>
      </c>
      <c r="K230" s="55">
        <f t="shared" si="36"/>
        <v>0</v>
      </c>
      <c r="L230" s="55">
        <f t="shared" si="37"/>
        <v>1800</v>
      </c>
      <c r="M230" s="67">
        <f>IF(A230="",0,(IF(ISNUMBER(MAR_26!G230),MAR_26!G230,0)+IF(ISNUMBER(APR_26!G230),APR_26!G230,0)+IF(ISNUMBER(MAY_26!G230),MAY_26!G230,0))/3)</f>
        <v>0</v>
      </c>
      <c r="N230" s="67">
        <f t="shared" si="38"/>
        <v>0</v>
      </c>
      <c r="O230" s="67">
        <f t="shared" si="39"/>
        <v>0</v>
      </c>
      <c r="P230" s="67">
        <f t="shared" si="40"/>
        <v>0</v>
      </c>
      <c r="Q230" s="68" t="str">
        <f t="shared" si="41"/>
        <v/>
      </c>
      <c r="R230" s="69" t="str">
        <f t="shared" si="42"/>
        <v>OVERSTOCK</v>
      </c>
      <c r="S230" s="69" t="str">
        <f t="shared" si="43"/>
        <v>N/A</v>
      </c>
      <c r="T230" s="60"/>
    </row>
    <row r="231" spans="1:20" ht="16.5" customHeight="1" x14ac:dyDescent="0.35">
      <c r="A231" s="71" t="str">
        <f>IF(JAN_26!A231="","",JAN_26!A231)</f>
        <v>Thiopental sodium 1g inj</v>
      </c>
      <c r="B231" s="71" t="str">
        <f>IF(JAN_26!B231="","",JAN_26!B231)</f>
        <v>inj</v>
      </c>
      <c r="C231" s="53" t="str">
        <f>IF(JAN_26!C231="","",JAN_26!C231)</f>
        <v/>
      </c>
      <c r="D231" s="53">
        <f>IF(APR_26!A231="","",APR_26!F231)</f>
        <v>20</v>
      </c>
      <c r="E231" s="61"/>
      <c r="F231" s="53">
        <f t="shared" si="33"/>
        <v>20</v>
      </c>
      <c r="G231" s="61"/>
      <c r="H231" s="61"/>
      <c r="I231" s="53">
        <f t="shared" si="34"/>
        <v>0</v>
      </c>
      <c r="J231" s="53" t="str">
        <f t="shared" si="35"/>
        <v/>
      </c>
      <c r="K231" s="53">
        <f t="shared" si="36"/>
        <v>0</v>
      </c>
      <c r="L231" s="53">
        <f t="shared" si="37"/>
        <v>0</v>
      </c>
      <c r="M231" s="64">
        <f>IF(A231="",0,(IF(ISNUMBER(MAR_26!G231),MAR_26!G231,0)+IF(ISNUMBER(APR_26!G231),APR_26!G231,0)+IF(ISNUMBER(MAY_26!G231),MAY_26!G231,0))/3)</f>
        <v>0</v>
      </c>
      <c r="N231" s="64">
        <f t="shared" si="38"/>
        <v>0</v>
      </c>
      <c r="O231" s="64">
        <f t="shared" si="39"/>
        <v>0</v>
      </c>
      <c r="P231" s="64">
        <f t="shared" si="40"/>
        <v>0</v>
      </c>
      <c r="Q231" s="65" t="str">
        <f t="shared" si="41"/>
        <v/>
      </c>
      <c r="R231" s="66" t="str">
        <f t="shared" si="42"/>
        <v>OVERSTOCK</v>
      </c>
      <c r="S231" s="66" t="str">
        <f t="shared" si="43"/>
        <v>N/A</v>
      </c>
      <c r="T231" s="60"/>
    </row>
    <row r="232" spans="1:20" ht="16.5" customHeight="1" x14ac:dyDescent="0.35">
      <c r="A232" s="72" t="str">
        <f>IF(JAN_26!A232="","",JAN_26!A232)</f>
        <v>Tramadol Inject</v>
      </c>
      <c r="B232" s="72" t="str">
        <f>IF(JAN_26!B232="","",JAN_26!B232)</f>
        <v>amp</v>
      </c>
      <c r="C232" s="55">
        <f>IF(JAN_26!C232="","",JAN_26!C232)</f>
        <v>500</v>
      </c>
      <c r="D232" s="55">
        <f>IF(APR_26!A232="","",APR_26!F232)</f>
        <v>0</v>
      </c>
      <c r="E232" s="61"/>
      <c r="F232" s="55">
        <f t="shared" si="33"/>
        <v>0</v>
      </c>
      <c r="G232" s="61"/>
      <c r="H232" s="61"/>
      <c r="I232" s="55">
        <f t="shared" si="34"/>
        <v>0</v>
      </c>
      <c r="J232" s="55" t="str">
        <f t="shared" si="35"/>
        <v/>
      </c>
      <c r="K232" s="55">
        <f t="shared" si="36"/>
        <v>0</v>
      </c>
      <c r="L232" s="55">
        <f t="shared" si="37"/>
        <v>0</v>
      </c>
      <c r="M232" s="67">
        <f>IF(A232="",0,(IF(ISNUMBER(MAR_26!G232),MAR_26!G232,0)+IF(ISNUMBER(APR_26!G232),APR_26!G232,0)+IF(ISNUMBER(MAY_26!G232),MAY_26!G232,0))/3)</f>
        <v>0</v>
      </c>
      <c r="N232" s="67">
        <f t="shared" si="38"/>
        <v>0</v>
      </c>
      <c r="O232" s="67">
        <f t="shared" si="39"/>
        <v>0</v>
      </c>
      <c r="P232" s="67">
        <f t="shared" si="40"/>
        <v>0</v>
      </c>
      <c r="Q232" s="68" t="str">
        <f t="shared" si="41"/>
        <v/>
      </c>
      <c r="R232" s="69" t="str">
        <f t="shared" si="42"/>
        <v>STOCKOUT</v>
      </c>
      <c r="S232" s="69" t="str">
        <f t="shared" si="43"/>
        <v>N/A</v>
      </c>
      <c r="T232" s="60"/>
    </row>
    <row r="233" spans="1:20" ht="16.5" customHeight="1" x14ac:dyDescent="0.35">
      <c r="A233" s="71" t="str">
        <f>IF(JAN_26!A233="","",JAN_26!A233)</f>
        <v>Tretracycline eye oitment</v>
      </c>
      <c r="B233" s="71" t="str">
        <f>IF(JAN_26!B233="","",JAN_26!B233)</f>
        <v>tab</v>
      </c>
      <c r="C233" s="53">
        <f>IF(JAN_26!C233="","",JAN_26!C233)</f>
        <v>500</v>
      </c>
      <c r="D233" s="53">
        <f>IF(APR_26!A233="","",APR_26!F233)</f>
        <v>0</v>
      </c>
      <c r="E233" s="61"/>
      <c r="F233" s="53">
        <f t="shared" si="33"/>
        <v>0</v>
      </c>
      <c r="G233" s="61"/>
      <c r="H233" s="61"/>
      <c r="I233" s="53">
        <f t="shared" si="34"/>
        <v>0</v>
      </c>
      <c r="J233" s="53" t="str">
        <f t="shared" si="35"/>
        <v/>
      </c>
      <c r="K233" s="53">
        <f t="shared" si="36"/>
        <v>0</v>
      </c>
      <c r="L233" s="53">
        <f t="shared" si="37"/>
        <v>0</v>
      </c>
      <c r="M233" s="64">
        <f>IF(A233="",0,(IF(ISNUMBER(MAR_26!G233),MAR_26!G233,0)+IF(ISNUMBER(APR_26!G233),APR_26!G233,0)+IF(ISNUMBER(MAY_26!G233),MAY_26!G233,0))/3)</f>
        <v>0</v>
      </c>
      <c r="N233" s="64">
        <f t="shared" si="38"/>
        <v>0</v>
      </c>
      <c r="O233" s="64">
        <f t="shared" si="39"/>
        <v>0</v>
      </c>
      <c r="P233" s="64">
        <f t="shared" si="40"/>
        <v>0</v>
      </c>
      <c r="Q233" s="65" t="str">
        <f t="shared" si="41"/>
        <v/>
      </c>
      <c r="R233" s="66" t="str">
        <f t="shared" si="42"/>
        <v>STOCKOUT</v>
      </c>
      <c r="S233" s="66" t="str">
        <f t="shared" si="43"/>
        <v>N/A</v>
      </c>
      <c r="T233" s="60"/>
    </row>
    <row r="234" spans="1:20" ht="16.5" customHeight="1" x14ac:dyDescent="0.35">
      <c r="A234" s="72" t="str">
        <f>IF(JAN_26!A234="","",JAN_26!A234)</f>
        <v>Triam-denk inj</v>
      </c>
      <c r="B234" s="72" t="str">
        <f>IF(JAN_26!B234="","",JAN_26!B234)</f>
        <v>amp</v>
      </c>
      <c r="C234" s="55">
        <f>IF(JAN_26!C234="","",JAN_26!C234)</f>
        <v>2000</v>
      </c>
      <c r="D234" s="55">
        <f>IF(APR_26!A234="","",APR_26!F234)</f>
        <v>0</v>
      </c>
      <c r="E234" s="61"/>
      <c r="F234" s="55">
        <f t="shared" si="33"/>
        <v>0</v>
      </c>
      <c r="G234" s="61"/>
      <c r="H234" s="61"/>
      <c r="I234" s="55">
        <f t="shared" si="34"/>
        <v>0</v>
      </c>
      <c r="J234" s="55" t="str">
        <f t="shared" si="35"/>
        <v/>
      </c>
      <c r="K234" s="55">
        <f t="shared" si="36"/>
        <v>0</v>
      </c>
      <c r="L234" s="55">
        <f t="shared" si="37"/>
        <v>0</v>
      </c>
      <c r="M234" s="67">
        <f>IF(A234="",0,(IF(ISNUMBER(MAR_26!G234),MAR_26!G234,0)+IF(ISNUMBER(APR_26!G234),APR_26!G234,0)+IF(ISNUMBER(MAY_26!G234),MAY_26!G234,0))/3)</f>
        <v>0</v>
      </c>
      <c r="N234" s="67">
        <f t="shared" si="38"/>
        <v>0</v>
      </c>
      <c r="O234" s="67">
        <f t="shared" si="39"/>
        <v>0</v>
      </c>
      <c r="P234" s="67">
        <f t="shared" si="40"/>
        <v>0</v>
      </c>
      <c r="Q234" s="68" t="str">
        <f t="shared" si="41"/>
        <v/>
      </c>
      <c r="R234" s="69" t="str">
        <f t="shared" si="42"/>
        <v>STOCKOUT</v>
      </c>
      <c r="S234" s="69" t="str">
        <f t="shared" si="43"/>
        <v>N/A</v>
      </c>
      <c r="T234" s="60"/>
    </row>
    <row r="235" spans="1:20" ht="16.5" customHeight="1" x14ac:dyDescent="0.35">
      <c r="A235" s="71" t="str">
        <f>IF(JAN_26!A235="","",JAN_26!A235)</f>
        <v>tribact</v>
      </c>
      <c r="B235" s="71" t="str">
        <f>IF(JAN_26!B235="","",JAN_26!B235)</f>
        <v>tab</v>
      </c>
      <c r="C235" s="53">
        <f>IF(JAN_26!C235="","",JAN_26!C235)</f>
        <v>1500</v>
      </c>
      <c r="D235" s="53">
        <f>IF(APR_26!A235="","",APR_26!F235)</f>
        <v>0</v>
      </c>
      <c r="E235" s="61"/>
      <c r="F235" s="53">
        <f t="shared" si="33"/>
        <v>0</v>
      </c>
      <c r="G235" s="61"/>
      <c r="H235" s="61"/>
      <c r="I235" s="53">
        <f t="shared" si="34"/>
        <v>0</v>
      </c>
      <c r="J235" s="53" t="str">
        <f t="shared" si="35"/>
        <v/>
      </c>
      <c r="K235" s="53">
        <f t="shared" si="36"/>
        <v>0</v>
      </c>
      <c r="L235" s="53">
        <f t="shared" si="37"/>
        <v>0</v>
      </c>
      <c r="M235" s="64">
        <f>IF(A235="",0,(IF(ISNUMBER(MAR_26!G235),MAR_26!G235,0)+IF(ISNUMBER(APR_26!G235),APR_26!G235,0)+IF(ISNUMBER(MAY_26!G235),MAY_26!G235,0))/3)</f>
        <v>0</v>
      </c>
      <c r="N235" s="64">
        <f t="shared" si="38"/>
        <v>0</v>
      </c>
      <c r="O235" s="64">
        <f t="shared" si="39"/>
        <v>0</v>
      </c>
      <c r="P235" s="64">
        <f t="shared" si="40"/>
        <v>0</v>
      </c>
      <c r="Q235" s="65" t="str">
        <f t="shared" si="41"/>
        <v/>
      </c>
      <c r="R235" s="66" t="str">
        <f t="shared" si="42"/>
        <v>STOCKOUT</v>
      </c>
      <c r="S235" s="66" t="str">
        <f t="shared" si="43"/>
        <v>N/A</v>
      </c>
      <c r="T235" s="60"/>
    </row>
    <row r="236" spans="1:20" ht="16.5" customHeight="1" x14ac:dyDescent="0.35">
      <c r="A236" s="72" t="str">
        <f>IF(JAN_26!A236="","",JAN_26!A236)</f>
        <v>Trimadol capsules (50mg)</v>
      </c>
      <c r="B236" s="72" t="str">
        <f>IF(JAN_26!B236="","",JAN_26!B236)</f>
        <v>tab</v>
      </c>
      <c r="C236" s="55">
        <f>IF(JAN_26!C236="","",JAN_26!C236)</f>
        <v>50</v>
      </c>
      <c r="D236" s="55">
        <f>IF(APR_26!A236="","",APR_26!F236)</f>
        <v>0</v>
      </c>
      <c r="E236" s="61"/>
      <c r="F236" s="55">
        <f t="shared" si="33"/>
        <v>0</v>
      </c>
      <c r="G236" s="61"/>
      <c r="H236" s="61"/>
      <c r="I236" s="55">
        <f t="shared" si="34"/>
        <v>0</v>
      </c>
      <c r="J236" s="55" t="str">
        <f t="shared" si="35"/>
        <v/>
      </c>
      <c r="K236" s="55">
        <f t="shared" si="36"/>
        <v>0</v>
      </c>
      <c r="L236" s="55">
        <f t="shared" si="37"/>
        <v>0</v>
      </c>
      <c r="M236" s="67">
        <f>IF(A236="",0,(IF(ISNUMBER(MAR_26!G236),MAR_26!G236,0)+IF(ISNUMBER(APR_26!G236),APR_26!G236,0)+IF(ISNUMBER(MAY_26!G236),MAY_26!G236,0))/3)</f>
        <v>0</v>
      </c>
      <c r="N236" s="67">
        <f t="shared" si="38"/>
        <v>0</v>
      </c>
      <c r="O236" s="67">
        <f t="shared" si="39"/>
        <v>0</v>
      </c>
      <c r="P236" s="67">
        <f t="shared" si="40"/>
        <v>0</v>
      </c>
      <c r="Q236" s="68" t="str">
        <f t="shared" si="41"/>
        <v/>
      </c>
      <c r="R236" s="69" t="str">
        <f t="shared" si="42"/>
        <v>STOCKOUT</v>
      </c>
      <c r="S236" s="69" t="str">
        <f t="shared" si="43"/>
        <v>N/A</v>
      </c>
      <c r="T236" s="60"/>
    </row>
    <row r="237" spans="1:20" ht="16.5" customHeight="1" x14ac:dyDescent="0.35">
      <c r="A237" s="71" t="str">
        <f>IF(JAN_26!A237="","",JAN_26!A237)</f>
        <v>Unversterol sp</v>
      </c>
      <c r="B237" s="71" t="str">
        <f>IF(JAN_26!B237="","",JAN_26!B237)</f>
        <v>bottle</v>
      </c>
      <c r="C237" s="53">
        <f>IF(JAN_26!C237="","",JAN_26!C237)</f>
        <v>1800</v>
      </c>
      <c r="D237" s="53">
        <f>IF(APR_26!A237="","",APR_26!F237)</f>
        <v>0</v>
      </c>
      <c r="E237" s="61"/>
      <c r="F237" s="53">
        <f t="shared" si="33"/>
        <v>0</v>
      </c>
      <c r="G237" s="61"/>
      <c r="H237" s="61"/>
      <c r="I237" s="53">
        <f t="shared" si="34"/>
        <v>0</v>
      </c>
      <c r="J237" s="53" t="str">
        <f t="shared" si="35"/>
        <v/>
      </c>
      <c r="K237" s="53">
        <f t="shared" si="36"/>
        <v>0</v>
      </c>
      <c r="L237" s="53">
        <f t="shared" si="37"/>
        <v>0</v>
      </c>
      <c r="M237" s="64">
        <f>IF(A237="",0,(IF(ISNUMBER(MAR_26!G237),MAR_26!G237,0)+IF(ISNUMBER(APR_26!G237),APR_26!G237,0)+IF(ISNUMBER(MAY_26!G237),MAY_26!G237,0))/3)</f>
        <v>0</v>
      </c>
      <c r="N237" s="64">
        <f t="shared" si="38"/>
        <v>0</v>
      </c>
      <c r="O237" s="64">
        <f t="shared" si="39"/>
        <v>0</v>
      </c>
      <c r="P237" s="64">
        <f t="shared" si="40"/>
        <v>0</v>
      </c>
      <c r="Q237" s="65" t="str">
        <f t="shared" si="41"/>
        <v/>
      </c>
      <c r="R237" s="66" t="str">
        <f t="shared" si="42"/>
        <v>STOCKOUT</v>
      </c>
      <c r="S237" s="66" t="str">
        <f t="shared" si="43"/>
        <v>N/A</v>
      </c>
      <c r="T237" s="60"/>
    </row>
    <row r="238" spans="1:20" ht="16.5" customHeight="1" x14ac:dyDescent="0.35">
      <c r="A238" s="72" t="str">
        <f>IF(JAN_26!A238="","",JAN_26!A238)</f>
        <v>urinary catheter</v>
      </c>
      <c r="B238" s="72" t="str">
        <f>IF(JAN_26!B238="","",JAN_26!B238)</f>
        <v/>
      </c>
      <c r="C238" s="55">
        <f>IF(JAN_26!C238="","",JAN_26!C238)</f>
        <v>1000</v>
      </c>
      <c r="D238" s="55">
        <f>IF(APR_26!A238="","",APR_26!F238)</f>
        <v>0</v>
      </c>
      <c r="E238" s="61"/>
      <c r="F238" s="55">
        <f t="shared" si="33"/>
        <v>0</v>
      </c>
      <c r="G238" s="61"/>
      <c r="H238" s="61"/>
      <c r="I238" s="55">
        <f t="shared" si="34"/>
        <v>0</v>
      </c>
      <c r="J238" s="55" t="str">
        <f t="shared" si="35"/>
        <v/>
      </c>
      <c r="K238" s="55">
        <f t="shared" si="36"/>
        <v>0</v>
      </c>
      <c r="L238" s="55">
        <f t="shared" si="37"/>
        <v>0</v>
      </c>
      <c r="M238" s="67">
        <f>IF(A238="",0,(IF(ISNUMBER(MAR_26!G238),MAR_26!G238,0)+IF(ISNUMBER(APR_26!G238),APR_26!G238,0)+IF(ISNUMBER(MAY_26!G238),MAY_26!G238,0))/3)</f>
        <v>0</v>
      </c>
      <c r="N238" s="67">
        <f t="shared" si="38"/>
        <v>0</v>
      </c>
      <c r="O238" s="67">
        <f t="shared" si="39"/>
        <v>0</v>
      </c>
      <c r="P238" s="67">
        <f t="shared" si="40"/>
        <v>0</v>
      </c>
      <c r="Q238" s="68" t="str">
        <f t="shared" si="41"/>
        <v/>
      </c>
      <c r="R238" s="69" t="str">
        <f t="shared" si="42"/>
        <v>STOCKOUT</v>
      </c>
      <c r="S238" s="69" t="str">
        <f t="shared" si="43"/>
        <v>N/A</v>
      </c>
      <c r="T238" s="60"/>
    </row>
    <row r="239" spans="1:20" ht="16.5" customHeight="1" x14ac:dyDescent="0.35">
      <c r="A239" s="71" t="str">
        <f>IF(JAN_26!A239="","",JAN_26!A239)</f>
        <v>Urine bag</v>
      </c>
      <c r="B239" s="71" t="str">
        <f>IF(JAN_26!B239="","",JAN_26!B239)</f>
        <v>item</v>
      </c>
      <c r="C239" s="53">
        <f>IF(JAN_26!C239="","",JAN_26!C239)</f>
        <v>1500</v>
      </c>
      <c r="D239" s="53">
        <f>IF(APR_26!A239="","",APR_26!F239)</f>
        <v>49</v>
      </c>
      <c r="E239" s="61"/>
      <c r="F239" s="53">
        <f t="shared" si="33"/>
        <v>49</v>
      </c>
      <c r="G239" s="61"/>
      <c r="H239" s="61"/>
      <c r="I239" s="53">
        <f t="shared" si="34"/>
        <v>0</v>
      </c>
      <c r="J239" s="53" t="str">
        <f t="shared" si="35"/>
        <v/>
      </c>
      <c r="K239" s="53">
        <f t="shared" si="36"/>
        <v>0</v>
      </c>
      <c r="L239" s="53">
        <f t="shared" si="37"/>
        <v>73500</v>
      </c>
      <c r="M239" s="64">
        <f>IF(A239="",0,(IF(ISNUMBER(MAR_26!G239),MAR_26!G239,0)+IF(ISNUMBER(APR_26!G239),APR_26!G239,0)+IF(ISNUMBER(MAY_26!G239),MAY_26!G239,0))/3)</f>
        <v>0</v>
      </c>
      <c r="N239" s="64">
        <f t="shared" si="38"/>
        <v>0</v>
      </c>
      <c r="O239" s="64">
        <f t="shared" si="39"/>
        <v>0</v>
      </c>
      <c r="P239" s="64">
        <f t="shared" si="40"/>
        <v>0</v>
      </c>
      <c r="Q239" s="65" t="str">
        <f t="shared" si="41"/>
        <v/>
      </c>
      <c r="R239" s="66" t="str">
        <f t="shared" si="42"/>
        <v>OVERSTOCK</v>
      </c>
      <c r="S239" s="66" t="str">
        <f t="shared" si="43"/>
        <v>N/A</v>
      </c>
      <c r="T239" s="60"/>
    </row>
    <row r="240" spans="1:20" ht="16.5" customHeight="1" x14ac:dyDescent="0.35">
      <c r="A240" s="72" t="str">
        <f>IF(JAN_26!A240="","",JAN_26!A240)</f>
        <v>ventolene spray</v>
      </c>
      <c r="B240" s="72" t="str">
        <f>IF(JAN_26!B240="","",JAN_26!B240)</f>
        <v>bottle</v>
      </c>
      <c r="C240" s="55">
        <f>IF(JAN_26!C240="","",JAN_26!C240)</f>
        <v>3000</v>
      </c>
      <c r="D240" s="55">
        <f>IF(APR_26!A240="","",APR_26!F240)</f>
        <v>0</v>
      </c>
      <c r="E240" s="61"/>
      <c r="F240" s="55">
        <f t="shared" si="33"/>
        <v>0</v>
      </c>
      <c r="G240" s="61"/>
      <c r="H240" s="61"/>
      <c r="I240" s="55">
        <f t="shared" si="34"/>
        <v>0</v>
      </c>
      <c r="J240" s="55" t="str">
        <f t="shared" si="35"/>
        <v/>
      </c>
      <c r="K240" s="55">
        <f t="shared" si="36"/>
        <v>0</v>
      </c>
      <c r="L240" s="55">
        <f t="shared" si="37"/>
        <v>0</v>
      </c>
      <c r="M240" s="67">
        <f>IF(A240="",0,(IF(ISNUMBER(MAR_26!G240),MAR_26!G240,0)+IF(ISNUMBER(APR_26!G240),APR_26!G240,0)+IF(ISNUMBER(MAY_26!G240),MAY_26!G240,0))/3)</f>
        <v>0</v>
      </c>
      <c r="N240" s="67">
        <f t="shared" si="38"/>
        <v>0</v>
      </c>
      <c r="O240" s="67">
        <f t="shared" si="39"/>
        <v>0</v>
      </c>
      <c r="P240" s="67">
        <f t="shared" si="40"/>
        <v>0</v>
      </c>
      <c r="Q240" s="68" t="str">
        <f t="shared" si="41"/>
        <v/>
      </c>
      <c r="R240" s="69" t="str">
        <f t="shared" si="42"/>
        <v>STOCKOUT</v>
      </c>
      <c r="S240" s="69" t="str">
        <f t="shared" si="43"/>
        <v>N/A</v>
      </c>
      <c r="T240" s="60"/>
    </row>
    <row r="241" spans="1:20" ht="16.5" customHeight="1" x14ac:dyDescent="0.35">
      <c r="A241" s="71" t="str">
        <f>IF(JAN_26!A241="","",JAN_26!A241)</f>
        <v>Viseralgine inj</v>
      </c>
      <c r="B241" s="71" t="str">
        <f>IF(JAN_26!B241="","",JAN_26!B241)</f>
        <v>amp</v>
      </c>
      <c r="C241" s="53">
        <f>IF(JAN_26!C241="","",JAN_26!C241)</f>
        <v>500</v>
      </c>
      <c r="D241" s="53">
        <f>IF(APR_26!A241="","",APR_26!F241)</f>
        <v>0</v>
      </c>
      <c r="E241" s="61"/>
      <c r="F241" s="53">
        <f t="shared" si="33"/>
        <v>0</v>
      </c>
      <c r="G241" s="61"/>
      <c r="H241" s="61"/>
      <c r="I241" s="53">
        <f t="shared" si="34"/>
        <v>0</v>
      </c>
      <c r="J241" s="53" t="str">
        <f t="shared" si="35"/>
        <v/>
      </c>
      <c r="K241" s="53">
        <f t="shared" si="36"/>
        <v>0</v>
      </c>
      <c r="L241" s="53">
        <f t="shared" si="37"/>
        <v>0</v>
      </c>
      <c r="M241" s="64">
        <f>IF(A241="",0,(IF(ISNUMBER(MAR_26!G241),MAR_26!G241,0)+IF(ISNUMBER(APR_26!G241),APR_26!G241,0)+IF(ISNUMBER(MAY_26!G241),MAY_26!G241,0))/3)</f>
        <v>0</v>
      </c>
      <c r="N241" s="64">
        <f t="shared" si="38"/>
        <v>0</v>
      </c>
      <c r="O241" s="64">
        <f t="shared" si="39"/>
        <v>0</v>
      </c>
      <c r="P241" s="64">
        <f t="shared" si="40"/>
        <v>0</v>
      </c>
      <c r="Q241" s="65" t="str">
        <f t="shared" si="41"/>
        <v/>
      </c>
      <c r="R241" s="66" t="str">
        <f t="shared" si="42"/>
        <v>STOCKOUT</v>
      </c>
      <c r="S241" s="66" t="str">
        <f t="shared" si="43"/>
        <v>N/A</v>
      </c>
      <c r="T241" s="60"/>
    </row>
    <row r="242" spans="1:20" ht="16.5" customHeight="1" x14ac:dyDescent="0.35">
      <c r="A242" s="72" t="str">
        <f>IF(JAN_26!A242="","",JAN_26!A242)</f>
        <v>VIT B COMPLEX</v>
      </c>
      <c r="B242" s="72" t="str">
        <f>IF(JAN_26!B242="","",JAN_26!B242)</f>
        <v>bottle</v>
      </c>
      <c r="C242" s="55">
        <f>IF(JAN_26!C242="","",JAN_26!C242)</f>
        <v>1000</v>
      </c>
      <c r="D242" s="55">
        <f>IF(APR_26!A242="","",APR_26!F242)</f>
        <v>0</v>
      </c>
      <c r="E242" s="61"/>
      <c r="F242" s="55">
        <f t="shared" si="33"/>
        <v>0</v>
      </c>
      <c r="G242" s="61"/>
      <c r="H242" s="61"/>
      <c r="I242" s="55">
        <f t="shared" si="34"/>
        <v>0</v>
      </c>
      <c r="J242" s="55" t="str">
        <f t="shared" si="35"/>
        <v/>
      </c>
      <c r="K242" s="55">
        <f t="shared" si="36"/>
        <v>0</v>
      </c>
      <c r="L242" s="55">
        <f t="shared" si="37"/>
        <v>0</v>
      </c>
      <c r="M242" s="67">
        <f>IF(A242="",0,(IF(ISNUMBER(MAR_26!G242),MAR_26!G242,0)+IF(ISNUMBER(APR_26!G242),APR_26!G242,0)+IF(ISNUMBER(MAY_26!G242),MAY_26!G242,0))/3)</f>
        <v>0</v>
      </c>
      <c r="N242" s="67">
        <f t="shared" si="38"/>
        <v>0</v>
      </c>
      <c r="O242" s="67">
        <f t="shared" si="39"/>
        <v>0</v>
      </c>
      <c r="P242" s="67">
        <f t="shared" si="40"/>
        <v>0</v>
      </c>
      <c r="Q242" s="68" t="str">
        <f t="shared" si="41"/>
        <v/>
      </c>
      <c r="R242" s="69" t="str">
        <f t="shared" si="42"/>
        <v>STOCKOUT</v>
      </c>
      <c r="S242" s="69" t="str">
        <f t="shared" si="43"/>
        <v>N/A</v>
      </c>
      <c r="T242" s="60"/>
    </row>
    <row r="243" spans="1:20" ht="16.5" customHeight="1" x14ac:dyDescent="0.35">
      <c r="A243" s="71" t="str">
        <f>IF(JAN_26!A243="","",JAN_26!A243)</f>
        <v>Vit B complex injection</v>
      </c>
      <c r="B243" s="71" t="str">
        <f>IF(JAN_26!B243="","",JAN_26!B243)</f>
        <v>amp</v>
      </c>
      <c r="C243" s="53">
        <f>IF(JAN_26!C243="","",JAN_26!C243)</f>
        <v>200</v>
      </c>
      <c r="D243" s="53">
        <f>IF(APR_26!A243="","",APR_26!F243)</f>
        <v>97</v>
      </c>
      <c r="E243" s="61"/>
      <c r="F243" s="53">
        <f t="shared" si="33"/>
        <v>97</v>
      </c>
      <c r="G243" s="61"/>
      <c r="H243" s="61"/>
      <c r="I243" s="53">
        <f t="shared" si="34"/>
        <v>0</v>
      </c>
      <c r="J243" s="53" t="str">
        <f t="shared" si="35"/>
        <v/>
      </c>
      <c r="K243" s="53">
        <f t="shared" si="36"/>
        <v>0</v>
      </c>
      <c r="L243" s="53">
        <f t="shared" si="37"/>
        <v>19400</v>
      </c>
      <c r="M243" s="64">
        <f>IF(A243="",0,(IF(ISNUMBER(MAR_26!G243),MAR_26!G243,0)+IF(ISNUMBER(APR_26!G243),APR_26!G243,0)+IF(ISNUMBER(MAY_26!G243),MAY_26!G243,0))/3)</f>
        <v>0</v>
      </c>
      <c r="N243" s="64">
        <f t="shared" si="38"/>
        <v>0</v>
      </c>
      <c r="O243" s="64">
        <f t="shared" si="39"/>
        <v>0</v>
      </c>
      <c r="P243" s="64">
        <f t="shared" si="40"/>
        <v>0</v>
      </c>
      <c r="Q243" s="65" t="str">
        <f t="shared" si="41"/>
        <v/>
      </c>
      <c r="R243" s="66" t="str">
        <f t="shared" si="42"/>
        <v>OVERSTOCK</v>
      </c>
      <c r="S243" s="66" t="str">
        <f t="shared" si="43"/>
        <v>N/A</v>
      </c>
      <c r="T243" s="60"/>
    </row>
    <row r="244" spans="1:20" ht="16.5" customHeight="1" x14ac:dyDescent="0.35">
      <c r="A244" s="72" t="str">
        <f>IF(JAN_26!A244="","",JAN_26!A244)</f>
        <v>Vit B complex tablets</v>
      </c>
      <c r="B244" s="72" t="str">
        <f>IF(JAN_26!B244="","",JAN_26!B244)</f>
        <v>tablet</v>
      </c>
      <c r="C244" s="55">
        <f>IF(JAN_26!C244="","",JAN_26!C244)</f>
        <v>30</v>
      </c>
      <c r="D244" s="55">
        <f>IF(APR_26!A244="","",APR_26!F244)</f>
        <v>270</v>
      </c>
      <c r="E244" s="61"/>
      <c r="F244" s="55">
        <f t="shared" si="33"/>
        <v>270</v>
      </c>
      <c r="G244" s="61"/>
      <c r="H244" s="61"/>
      <c r="I244" s="55">
        <f t="shared" si="34"/>
        <v>0</v>
      </c>
      <c r="J244" s="55" t="str">
        <f t="shared" si="35"/>
        <v/>
      </c>
      <c r="K244" s="55">
        <f t="shared" si="36"/>
        <v>0</v>
      </c>
      <c r="L244" s="55">
        <f t="shared" si="37"/>
        <v>8100</v>
      </c>
      <c r="M244" s="67">
        <f>IF(A244="",0,(IF(ISNUMBER(MAR_26!G244),MAR_26!G244,0)+IF(ISNUMBER(APR_26!G244),APR_26!G244,0)+IF(ISNUMBER(MAY_26!G244),MAY_26!G244,0))/3)</f>
        <v>0</v>
      </c>
      <c r="N244" s="67">
        <f t="shared" si="38"/>
        <v>0</v>
      </c>
      <c r="O244" s="67">
        <f t="shared" si="39"/>
        <v>0</v>
      </c>
      <c r="P244" s="67">
        <f t="shared" si="40"/>
        <v>0</v>
      </c>
      <c r="Q244" s="68" t="str">
        <f t="shared" si="41"/>
        <v/>
      </c>
      <c r="R244" s="69" t="str">
        <f t="shared" si="42"/>
        <v>OVERSTOCK</v>
      </c>
      <c r="S244" s="69" t="str">
        <f t="shared" si="43"/>
        <v>N/A</v>
      </c>
      <c r="T244" s="60"/>
    </row>
    <row r="245" spans="1:20" ht="16.5" customHeight="1" x14ac:dyDescent="0.35">
      <c r="A245" s="71" t="str">
        <f>IF(JAN_26!A245="","",JAN_26!A245)</f>
        <v>vit k injection</v>
      </c>
      <c r="B245" s="71" t="str">
        <f>IF(JAN_26!B245="","",JAN_26!B245)</f>
        <v>amp</v>
      </c>
      <c r="C245" s="53">
        <f>IF(JAN_26!C245="","",JAN_26!C245)</f>
        <v>500</v>
      </c>
      <c r="D245" s="53">
        <f>IF(APR_26!A245="","",APR_26!F245)</f>
        <v>0</v>
      </c>
      <c r="E245" s="61"/>
      <c r="F245" s="53">
        <f t="shared" si="33"/>
        <v>0</v>
      </c>
      <c r="G245" s="61"/>
      <c r="H245" s="61"/>
      <c r="I245" s="53">
        <f t="shared" si="34"/>
        <v>0</v>
      </c>
      <c r="J245" s="53" t="str">
        <f t="shared" si="35"/>
        <v/>
      </c>
      <c r="K245" s="53">
        <f t="shared" si="36"/>
        <v>0</v>
      </c>
      <c r="L245" s="53">
        <f t="shared" si="37"/>
        <v>0</v>
      </c>
      <c r="M245" s="64">
        <f>IF(A245="",0,(IF(ISNUMBER(MAR_26!G245),MAR_26!G245,0)+IF(ISNUMBER(APR_26!G245),APR_26!G245,0)+IF(ISNUMBER(MAY_26!G245),MAY_26!G245,0))/3)</f>
        <v>0</v>
      </c>
      <c r="N245" s="64">
        <f t="shared" si="38"/>
        <v>0</v>
      </c>
      <c r="O245" s="64">
        <f t="shared" si="39"/>
        <v>0</v>
      </c>
      <c r="P245" s="64">
        <f t="shared" si="40"/>
        <v>0</v>
      </c>
      <c r="Q245" s="65" t="str">
        <f t="shared" si="41"/>
        <v/>
      </c>
      <c r="R245" s="66" t="str">
        <f t="shared" si="42"/>
        <v>STOCKOUT</v>
      </c>
      <c r="S245" s="66" t="str">
        <f t="shared" si="43"/>
        <v>N/A</v>
      </c>
      <c r="T245" s="60"/>
    </row>
    <row r="246" spans="1:20" ht="16.5" customHeight="1" x14ac:dyDescent="0.35">
      <c r="A246" s="72" t="str">
        <f>IF(JAN_26!A246="","",JAN_26!A246)</f>
        <v>Vogalene inj</v>
      </c>
      <c r="B246" s="72" t="str">
        <f>IF(JAN_26!B246="","",JAN_26!B246)</f>
        <v>amp</v>
      </c>
      <c r="C246" s="55">
        <f>IF(JAN_26!C246="","",JAN_26!C246)</f>
        <v>500</v>
      </c>
      <c r="D246" s="55">
        <f>IF(APR_26!A246="","",APR_26!F246)</f>
        <v>0</v>
      </c>
      <c r="E246" s="61"/>
      <c r="F246" s="55">
        <f t="shared" si="33"/>
        <v>0</v>
      </c>
      <c r="G246" s="61"/>
      <c r="H246" s="61"/>
      <c r="I246" s="55">
        <f t="shared" si="34"/>
        <v>0</v>
      </c>
      <c r="J246" s="55" t="str">
        <f t="shared" si="35"/>
        <v/>
      </c>
      <c r="K246" s="55">
        <f t="shared" si="36"/>
        <v>0</v>
      </c>
      <c r="L246" s="55">
        <f t="shared" si="37"/>
        <v>0</v>
      </c>
      <c r="M246" s="67">
        <f>IF(A246="",0,(IF(ISNUMBER(MAR_26!G246),MAR_26!G246,0)+IF(ISNUMBER(APR_26!G246),APR_26!G246,0)+IF(ISNUMBER(MAY_26!G246),MAY_26!G246,0))/3)</f>
        <v>0</v>
      </c>
      <c r="N246" s="67">
        <f t="shared" si="38"/>
        <v>0</v>
      </c>
      <c r="O246" s="67">
        <f t="shared" si="39"/>
        <v>0</v>
      </c>
      <c r="P246" s="67">
        <f t="shared" si="40"/>
        <v>0</v>
      </c>
      <c r="Q246" s="68" t="str">
        <f t="shared" si="41"/>
        <v/>
      </c>
      <c r="R246" s="69" t="str">
        <f t="shared" si="42"/>
        <v>STOCKOUT</v>
      </c>
      <c r="S246" s="69" t="str">
        <f t="shared" si="43"/>
        <v>N/A</v>
      </c>
      <c r="T246" s="60"/>
    </row>
    <row r="247" spans="1:20" ht="16.5" customHeight="1" x14ac:dyDescent="0.35">
      <c r="A247" s="71" t="str">
        <f>IF(JAN_26!A247="","",JAN_26!A247)</f>
        <v>Vogalene Suppository</v>
      </c>
      <c r="B247" s="71" t="str">
        <f>IF(JAN_26!B247="","",JAN_26!B247)</f>
        <v>suppo</v>
      </c>
      <c r="C247" s="53">
        <f>IF(JAN_26!C247="","",JAN_26!C247)</f>
        <v>150</v>
      </c>
      <c r="D247" s="53">
        <f>IF(APR_26!A247="","",APR_26!F247)</f>
        <v>0</v>
      </c>
      <c r="E247" s="61"/>
      <c r="F247" s="53">
        <f t="shared" si="33"/>
        <v>0</v>
      </c>
      <c r="G247" s="61"/>
      <c r="H247" s="61"/>
      <c r="I247" s="53">
        <f t="shared" si="34"/>
        <v>0</v>
      </c>
      <c r="J247" s="53" t="str">
        <f t="shared" si="35"/>
        <v/>
      </c>
      <c r="K247" s="53">
        <f t="shared" si="36"/>
        <v>0</v>
      </c>
      <c r="L247" s="53">
        <f t="shared" si="37"/>
        <v>0</v>
      </c>
      <c r="M247" s="64">
        <f>IF(A247="",0,(IF(ISNUMBER(MAR_26!G247),MAR_26!G247,0)+IF(ISNUMBER(APR_26!G247),APR_26!G247,0)+IF(ISNUMBER(MAY_26!G247),MAY_26!G247,0))/3)</f>
        <v>0</v>
      </c>
      <c r="N247" s="64">
        <f t="shared" si="38"/>
        <v>0</v>
      </c>
      <c r="O247" s="64">
        <f t="shared" si="39"/>
        <v>0</v>
      </c>
      <c r="P247" s="64">
        <f t="shared" si="40"/>
        <v>0</v>
      </c>
      <c r="Q247" s="65" t="str">
        <f t="shared" si="41"/>
        <v/>
      </c>
      <c r="R247" s="66" t="str">
        <f t="shared" si="42"/>
        <v>STOCKOUT</v>
      </c>
      <c r="S247" s="66" t="str">
        <f t="shared" si="43"/>
        <v>N/A</v>
      </c>
      <c r="T247" s="60"/>
    </row>
    <row r="248" spans="1:20" ht="16.5" customHeight="1" x14ac:dyDescent="0.35">
      <c r="A248" s="72" t="str">
        <f>IF(JAN_26!A248="","",JAN_26!A248)</f>
        <v>NZOZONE</v>
      </c>
      <c r="B248" s="72" t="str">
        <f>IF(JAN_26!B248="","",JAN_26!B248)</f>
        <v>suppo</v>
      </c>
      <c r="C248" s="55">
        <f>IF(JAN_26!C248="","",JAN_26!C248)</f>
        <v>150</v>
      </c>
      <c r="D248" s="55">
        <f>IF(APR_26!A248="","",APR_26!F248)</f>
        <v>10</v>
      </c>
      <c r="E248" s="61"/>
      <c r="F248" s="55">
        <f t="shared" si="33"/>
        <v>10</v>
      </c>
      <c r="G248" s="61"/>
      <c r="H248" s="61"/>
      <c r="I248" s="55">
        <f t="shared" si="34"/>
        <v>0</v>
      </c>
      <c r="J248" s="55" t="str">
        <f t="shared" si="35"/>
        <v/>
      </c>
      <c r="K248" s="55">
        <f t="shared" si="36"/>
        <v>0</v>
      </c>
      <c r="L248" s="55">
        <f t="shared" si="37"/>
        <v>1500</v>
      </c>
      <c r="M248" s="67">
        <f>IF(A248="",0,(IF(ISNUMBER(MAR_26!G248),MAR_26!G248,0)+IF(ISNUMBER(APR_26!G248),APR_26!G248,0)+IF(ISNUMBER(MAY_26!G248),MAY_26!G248,0))/3)</f>
        <v>0</v>
      </c>
      <c r="N248" s="67">
        <f t="shared" si="38"/>
        <v>0</v>
      </c>
      <c r="O248" s="67">
        <f t="shared" si="39"/>
        <v>0</v>
      </c>
      <c r="P248" s="67">
        <f t="shared" si="40"/>
        <v>0</v>
      </c>
      <c r="Q248" s="68" t="str">
        <f t="shared" si="41"/>
        <v/>
      </c>
      <c r="R248" s="69" t="str">
        <f t="shared" si="42"/>
        <v>OVERSTOCK</v>
      </c>
      <c r="S248" s="69" t="str">
        <f t="shared" si="43"/>
        <v>N/A</v>
      </c>
      <c r="T248" s="60"/>
    </row>
    <row r="249" spans="1:20" ht="16.5" customHeight="1" x14ac:dyDescent="0.35">
      <c r="A249" s="71" t="str">
        <f>IF(JAN_26!A249="","",JAN_26!A249)</f>
        <v/>
      </c>
      <c r="B249" s="71" t="str">
        <f>IF(JAN_26!B249="","",JAN_26!B249)</f>
        <v/>
      </c>
      <c r="C249" s="53" t="str">
        <f>IF(JAN_26!C249="","",JAN_26!C249)</f>
        <v/>
      </c>
      <c r="D249" s="53" t="str">
        <f>IF(APR_26!A249="","",APR_26!F249)</f>
        <v/>
      </c>
      <c r="E249" s="61"/>
      <c r="F249" s="53" t="str">
        <f t="shared" si="33"/>
        <v/>
      </c>
      <c r="G249" s="61"/>
      <c r="H249" s="61"/>
      <c r="I249" s="53">
        <f t="shared" si="34"/>
        <v>0</v>
      </c>
      <c r="J249" s="53" t="str">
        <f t="shared" si="35"/>
        <v/>
      </c>
      <c r="K249" s="53">
        <f t="shared" si="36"/>
        <v>0</v>
      </c>
      <c r="L249" s="53">
        <f t="shared" si="37"/>
        <v>0</v>
      </c>
      <c r="M249" s="64">
        <f>IF(A249="",0,(IF(ISNUMBER(MAR_26!G249),MAR_26!G249,0)+IF(ISNUMBER(APR_26!G249),APR_26!G249,0)+IF(ISNUMBER(MAY_26!G249),MAY_26!G249,0))/3)</f>
        <v>0</v>
      </c>
      <c r="N249" s="64">
        <f t="shared" si="38"/>
        <v>0</v>
      </c>
      <c r="O249" s="64">
        <f t="shared" si="39"/>
        <v>0</v>
      </c>
      <c r="P249" s="64">
        <f t="shared" si="40"/>
        <v>0</v>
      </c>
      <c r="Q249" s="65" t="str">
        <f t="shared" si="41"/>
        <v/>
      </c>
      <c r="R249" s="66" t="str">
        <f t="shared" si="42"/>
        <v/>
      </c>
      <c r="S249" s="66" t="str">
        <f t="shared" si="43"/>
        <v>N/A</v>
      </c>
      <c r="T249" s="60"/>
    </row>
    <row r="250" spans="1:20" ht="16.5" customHeight="1" x14ac:dyDescent="0.35">
      <c r="A250" s="72" t="str">
        <f>IF(JAN_26!A250="","",JAN_26!A250)</f>
        <v/>
      </c>
      <c r="B250" s="72" t="str">
        <f>IF(JAN_26!B250="","",JAN_26!B250)</f>
        <v/>
      </c>
      <c r="C250" s="55" t="str">
        <f>IF(JAN_26!C250="","",JAN_26!C250)</f>
        <v/>
      </c>
      <c r="D250" s="55" t="str">
        <f>IF(APR_26!A250="","",APR_26!F250)</f>
        <v/>
      </c>
      <c r="E250" s="61"/>
      <c r="F250" s="55" t="str">
        <f t="shared" si="33"/>
        <v/>
      </c>
      <c r="G250" s="61"/>
      <c r="H250" s="61"/>
      <c r="I250" s="55">
        <f t="shared" si="34"/>
        <v>0</v>
      </c>
      <c r="J250" s="55" t="str">
        <f t="shared" si="35"/>
        <v/>
      </c>
      <c r="K250" s="55">
        <f t="shared" si="36"/>
        <v>0</v>
      </c>
      <c r="L250" s="55">
        <f t="shared" si="37"/>
        <v>0</v>
      </c>
      <c r="M250" s="67">
        <f>IF(A250="",0,(IF(ISNUMBER(MAR_26!G250),MAR_26!G250,0)+IF(ISNUMBER(APR_26!G250),APR_26!G250,0)+IF(ISNUMBER(MAY_26!G250),MAY_26!G250,0))/3)</f>
        <v>0</v>
      </c>
      <c r="N250" s="67">
        <f t="shared" si="38"/>
        <v>0</v>
      </c>
      <c r="O250" s="67">
        <f t="shared" si="39"/>
        <v>0</v>
      </c>
      <c r="P250" s="67">
        <f t="shared" si="40"/>
        <v>0</v>
      </c>
      <c r="Q250" s="68" t="str">
        <f t="shared" si="41"/>
        <v/>
      </c>
      <c r="R250" s="69" t="str">
        <f t="shared" si="42"/>
        <v/>
      </c>
      <c r="S250" s="69" t="str">
        <f t="shared" si="43"/>
        <v>N/A</v>
      </c>
      <c r="T250" s="60"/>
    </row>
    <row r="251" spans="1:20" ht="16.5" customHeight="1" x14ac:dyDescent="0.35">
      <c r="A251" s="71" t="str">
        <f>IF(JAN_26!A251="","",JAN_26!A251)</f>
        <v/>
      </c>
      <c r="B251" s="71" t="str">
        <f>IF(JAN_26!B251="","",JAN_26!B251)</f>
        <v/>
      </c>
      <c r="C251" s="53" t="str">
        <f>IF(JAN_26!C251="","",JAN_26!C251)</f>
        <v/>
      </c>
      <c r="D251" s="53" t="str">
        <f>IF(APR_26!A251="","",APR_26!F251)</f>
        <v/>
      </c>
      <c r="E251" s="61"/>
      <c r="F251" s="53" t="str">
        <f t="shared" si="33"/>
        <v/>
      </c>
      <c r="G251" s="61"/>
      <c r="H251" s="61"/>
      <c r="I251" s="53">
        <f t="shared" si="34"/>
        <v>0</v>
      </c>
      <c r="J251" s="53" t="str">
        <f t="shared" si="35"/>
        <v/>
      </c>
      <c r="K251" s="53">
        <f t="shared" si="36"/>
        <v>0</v>
      </c>
      <c r="L251" s="53">
        <f t="shared" si="37"/>
        <v>0</v>
      </c>
      <c r="M251" s="64">
        <f>IF(A251="",0,(IF(ISNUMBER(MAR_26!G251),MAR_26!G251,0)+IF(ISNUMBER(APR_26!G251),APR_26!G251,0)+IF(ISNUMBER(MAY_26!G251),MAY_26!G251,0))/3)</f>
        <v>0</v>
      </c>
      <c r="N251" s="64">
        <f t="shared" si="38"/>
        <v>0</v>
      </c>
      <c r="O251" s="64">
        <f t="shared" si="39"/>
        <v>0</v>
      </c>
      <c r="P251" s="64">
        <f t="shared" si="40"/>
        <v>0</v>
      </c>
      <c r="Q251" s="65" t="str">
        <f t="shared" si="41"/>
        <v/>
      </c>
      <c r="R251" s="66" t="str">
        <f t="shared" si="42"/>
        <v/>
      </c>
      <c r="S251" s="66" t="str">
        <f t="shared" si="43"/>
        <v>N/A</v>
      </c>
      <c r="T251" s="60"/>
    </row>
    <row r="252" spans="1:20" ht="16.5" customHeight="1" x14ac:dyDescent="0.35">
      <c r="A252" s="72" t="str">
        <f>IF(JAN_26!A252="","",JAN_26!A252)</f>
        <v/>
      </c>
      <c r="B252" s="72" t="str">
        <f>IF(JAN_26!B252="","",JAN_26!B252)</f>
        <v/>
      </c>
      <c r="C252" s="55" t="str">
        <f>IF(JAN_26!C252="","",JAN_26!C252)</f>
        <v/>
      </c>
      <c r="D252" s="55" t="str">
        <f>IF(APR_26!A252="","",APR_26!F252)</f>
        <v/>
      </c>
      <c r="E252" s="61"/>
      <c r="F252" s="55" t="str">
        <f t="shared" si="33"/>
        <v/>
      </c>
      <c r="G252" s="61"/>
      <c r="H252" s="61"/>
      <c r="I252" s="55">
        <f t="shared" si="34"/>
        <v>0</v>
      </c>
      <c r="J252" s="55" t="str">
        <f t="shared" si="35"/>
        <v/>
      </c>
      <c r="K252" s="55">
        <f t="shared" si="36"/>
        <v>0</v>
      </c>
      <c r="L252" s="55">
        <f t="shared" si="37"/>
        <v>0</v>
      </c>
      <c r="M252" s="67">
        <f>IF(A252="",0,(IF(ISNUMBER(MAR_26!G252),MAR_26!G252,0)+IF(ISNUMBER(APR_26!G252),APR_26!G252,0)+IF(ISNUMBER(MAY_26!G252),MAY_26!G252,0))/3)</f>
        <v>0</v>
      </c>
      <c r="N252" s="67">
        <f t="shared" si="38"/>
        <v>0</v>
      </c>
      <c r="O252" s="67">
        <f t="shared" si="39"/>
        <v>0</v>
      </c>
      <c r="P252" s="67">
        <f t="shared" si="40"/>
        <v>0</v>
      </c>
      <c r="Q252" s="68" t="str">
        <f t="shared" si="41"/>
        <v/>
      </c>
      <c r="R252" s="69" t="str">
        <f t="shared" si="42"/>
        <v/>
      </c>
      <c r="S252" s="69" t="str">
        <f t="shared" si="43"/>
        <v>N/A</v>
      </c>
      <c r="T252" s="60"/>
    </row>
    <row r="253" spans="1:20" ht="16.5" customHeight="1" x14ac:dyDescent="0.35">
      <c r="A253" s="71" t="str">
        <f>IF(JAN_26!A253="","",JAN_26!A253)</f>
        <v/>
      </c>
      <c r="B253" s="71" t="str">
        <f>IF(JAN_26!B253="","",JAN_26!B253)</f>
        <v/>
      </c>
      <c r="C253" s="53" t="str">
        <f>IF(JAN_26!C253="","",JAN_26!C253)</f>
        <v/>
      </c>
      <c r="D253" s="53" t="str">
        <f>IF(APR_26!A253="","",APR_26!F253)</f>
        <v/>
      </c>
      <c r="E253" s="61"/>
      <c r="F253" s="53" t="str">
        <f t="shared" si="33"/>
        <v/>
      </c>
      <c r="G253" s="61"/>
      <c r="H253" s="61"/>
      <c r="I253" s="53">
        <f t="shared" si="34"/>
        <v>0</v>
      </c>
      <c r="J253" s="53" t="str">
        <f t="shared" si="35"/>
        <v/>
      </c>
      <c r="K253" s="53">
        <f t="shared" si="36"/>
        <v>0</v>
      </c>
      <c r="L253" s="53">
        <f t="shared" si="37"/>
        <v>0</v>
      </c>
      <c r="M253" s="64">
        <f>IF(A253="",0,(IF(ISNUMBER(MAR_26!G253),MAR_26!G253,0)+IF(ISNUMBER(APR_26!G253),APR_26!G253,0)+IF(ISNUMBER(MAY_26!G253),MAY_26!G253,0))/3)</f>
        <v>0</v>
      </c>
      <c r="N253" s="64">
        <f t="shared" si="38"/>
        <v>0</v>
      </c>
      <c r="O253" s="64">
        <f t="shared" si="39"/>
        <v>0</v>
      </c>
      <c r="P253" s="64">
        <f t="shared" si="40"/>
        <v>0</v>
      </c>
      <c r="Q253" s="65" t="str">
        <f t="shared" si="41"/>
        <v/>
      </c>
      <c r="R253" s="66" t="str">
        <f t="shared" si="42"/>
        <v/>
      </c>
      <c r="S253" s="66" t="str">
        <f t="shared" si="43"/>
        <v>N/A</v>
      </c>
      <c r="T253" s="60"/>
    </row>
    <row r="254" spans="1:20" ht="16.5" customHeight="1" x14ac:dyDescent="0.35">
      <c r="A254" s="72" t="str">
        <f>IF(JAN_26!A254="","",JAN_26!A254)</f>
        <v/>
      </c>
      <c r="B254" s="72" t="str">
        <f>IF(JAN_26!B254="","",JAN_26!B254)</f>
        <v/>
      </c>
      <c r="C254" s="55" t="str">
        <f>IF(JAN_26!C254="","",JAN_26!C254)</f>
        <v/>
      </c>
      <c r="D254" s="55" t="str">
        <f>IF(APR_26!A254="","",APR_26!F254)</f>
        <v/>
      </c>
      <c r="E254" s="61"/>
      <c r="F254" s="55" t="str">
        <f t="shared" si="33"/>
        <v/>
      </c>
      <c r="G254" s="61"/>
      <c r="H254" s="61"/>
      <c r="I254" s="55">
        <f t="shared" si="34"/>
        <v>0</v>
      </c>
      <c r="J254" s="55" t="str">
        <f t="shared" si="35"/>
        <v/>
      </c>
      <c r="K254" s="55">
        <f t="shared" si="36"/>
        <v>0</v>
      </c>
      <c r="L254" s="55">
        <f t="shared" si="37"/>
        <v>0</v>
      </c>
      <c r="M254" s="67">
        <f>IF(A254="",0,(IF(ISNUMBER(MAR_26!G254),MAR_26!G254,0)+IF(ISNUMBER(APR_26!G254),APR_26!G254,0)+IF(ISNUMBER(MAY_26!G254),MAY_26!G254,0))/3)</f>
        <v>0</v>
      </c>
      <c r="N254" s="67">
        <f t="shared" si="38"/>
        <v>0</v>
      </c>
      <c r="O254" s="67">
        <f t="shared" si="39"/>
        <v>0</v>
      </c>
      <c r="P254" s="67">
        <f t="shared" si="40"/>
        <v>0</v>
      </c>
      <c r="Q254" s="68" t="str">
        <f t="shared" si="41"/>
        <v/>
      </c>
      <c r="R254" s="69" t="str">
        <f t="shared" si="42"/>
        <v/>
      </c>
      <c r="S254" s="69" t="str">
        <f t="shared" si="43"/>
        <v>N/A</v>
      </c>
      <c r="T254" s="60"/>
    </row>
    <row r="255" spans="1:20" ht="16.5" customHeight="1" x14ac:dyDescent="0.35">
      <c r="A255" s="71" t="str">
        <f>IF(JAN_26!A255="","",JAN_26!A255)</f>
        <v/>
      </c>
      <c r="B255" s="71" t="str">
        <f>IF(JAN_26!B255="","",JAN_26!B255)</f>
        <v/>
      </c>
      <c r="C255" s="53" t="str">
        <f>IF(JAN_26!C255="","",JAN_26!C255)</f>
        <v/>
      </c>
      <c r="D255" s="53" t="str">
        <f>IF(APR_26!A255="","",APR_26!F255)</f>
        <v/>
      </c>
      <c r="E255" s="61"/>
      <c r="F255" s="53" t="str">
        <f t="shared" si="33"/>
        <v/>
      </c>
      <c r="G255" s="61"/>
      <c r="H255" s="61"/>
      <c r="I255" s="53">
        <f t="shared" si="34"/>
        <v>0</v>
      </c>
      <c r="J255" s="53" t="str">
        <f t="shared" si="35"/>
        <v/>
      </c>
      <c r="K255" s="53">
        <f t="shared" si="36"/>
        <v>0</v>
      </c>
      <c r="L255" s="53">
        <f t="shared" si="37"/>
        <v>0</v>
      </c>
      <c r="M255" s="64">
        <f>IF(A255="",0,(IF(ISNUMBER(MAR_26!G255),MAR_26!G255,0)+IF(ISNUMBER(APR_26!G255),APR_26!G255,0)+IF(ISNUMBER(MAY_26!G255),MAY_26!G255,0))/3)</f>
        <v>0</v>
      </c>
      <c r="N255" s="64">
        <f t="shared" si="38"/>
        <v>0</v>
      </c>
      <c r="O255" s="64">
        <f t="shared" si="39"/>
        <v>0</v>
      </c>
      <c r="P255" s="64">
        <f t="shared" si="40"/>
        <v>0</v>
      </c>
      <c r="Q255" s="65" t="str">
        <f t="shared" si="41"/>
        <v/>
      </c>
      <c r="R255" s="66" t="str">
        <f t="shared" si="42"/>
        <v/>
      </c>
      <c r="S255" s="66" t="str">
        <f t="shared" si="43"/>
        <v>N/A</v>
      </c>
      <c r="T255" s="60"/>
    </row>
    <row r="256" spans="1:20" ht="16.5" customHeight="1" x14ac:dyDescent="0.35">
      <c r="A256" s="72" t="str">
        <f>IF(JAN_26!A256="","",JAN_26!A256)</f>
        <v/>
      </c>
      <c r="B256" s="72" t="str">
        <f>IF(JAN_26!B256="","",JAN_26!B256)</f>
        <v/>
      </c>
      <c r="C256" s="55" t="str">
        <f>IF(JAN_26!C256="","",JAN_26!C256)</f>
        <v/>
      </c>
      <c r="D256" s="55" t="str">
        <f>IF(APR_26!A256="","",APR_26!F256)</f>
        <v/>
      </c>
      <c r="E256" s="61"/>
      <c r="F256" s="55" t="str">
        <f t="shared" si="33"/>
        <v/>
      </c>
      <c r="G256" s="61"/>
      <c r="H256" s="61"/>
      <c r="I256" s="55">
        <f t="shared" si="34"/>
        <v>0</v>
      </c>
      <c r="J256" s="55" t="str">
        <f t="shared" si="35"/>
        <v/>
      </c>
      <c r="K256" s="55">
        <f t="shared" si="36"/>
        <v>0</v>
      </c>
      <c r="L256" s="55">
        <f t="shared" si="37"/>
        <v>0</v>
      </c>
      <c r="M256" s="67">
        <f>IF(A256="",0,(IF(ISNUMBER(MAR_26!G256),MAR_26!G256,0)+IF(ISNUMBER(APR_26!G256),APR_26!G256,0)+IF(ISNUMBER(MAY_26!G256),MAY_26!G256,0))/3)</f>
        <v>0</v>
      </c>
      <c r="N256" s="67">
        <f t="shared" si="38"/>
        <v>0</v>
      </c>
      <c r="O256" s="67">
        <f t="shared" si="39"/>
        <v>0</v>
      </c>
      <c r="P256" s="67">
        <f t="shared" si="40"/>
        <v>0</v>
      </c>
      <c r="Q256" s="68" t="str">
        <f t="shared" si="41"/>
        <v/>
      </c>
      <c r="R256" s="69" t="str">
        <f t="shared" si="42"/>
        <v/>
      </c>
      <c r="S256" s="69" t="str">
        <f t="shared" si="43"/>
        <v>N/A</v>
      </c>
      <c r="T256" s="60"/>
    </row>
    <row r="257" spans="1:20" ht="16.5" customHeight="1" x14ac:dyDescent="0.35">
      <c r="A257" s="71" t="str">
        <f>IF(JAN_26!A257="","",JAN_26!A257)</f>
        <v/>
      </c>
      <c r="B257" s="71" t="str">
        <f>IF(JAN_26!B257="","",JAN_26!B257)</f>
        <v/>
      </c>
      <c r="C257" s="53" t="str">
        <f>IF(JAN_26!C257="","",JAN_26!C257)</f>
        <v/>
      </c>
      <c r="D257" s="53" t="str">
        <f>IF(APR_26!A257="","",APR_26!F257)</f>
        <v/>
      </c>
      <c r="E257" s="61"/>
      <c r="F257" s="53" t="str">
        <f t="shared" si="33"/>
        <v/>
      </c>
      <c r="G257" s="61"/>
      <c r="H257" s="61"/>
      <c r="I257" s="53">
        <f t="shared" si="34"/>
        <v>0</v>
      </c>
      <c r="J257" s="53" t="str">
        <f t="shared" si="35"/>
        <v/>
      </c>
      <c r="K257" s="53">
        <f t="shared" si="36"/>
        <v>0</v>
      </c>
      <c r="L257" s="53">
        <f t="shared" si="37"/>
        <v>0</v>
      </c>
      <c r="M257" s="64">
        <f>IF(A257="",0,(IF(ISNUMBER(MAR_26!G257),MAR_26!G257,0)+IF(ISNUMBER(APR_26!G257),APR_26!G257,0)+IF(ISNUMBER(MAY_26!G257),MAY_26!G257,0))/3)</f>
        <v>0</v>
      </c>
      <c r="N257" s="64">
        <f t="shared" si="38"/>
        <v>0</v>
      </c>
      <c r="O257" s="64">
        <f t="shared" si="39"/>
        <v>0</v>
      </c>
      <c r="P257" s="64">
        <f t="shared" si="40"/>
        <v>0</v>
      </c>
      <c r="Q257" s="65" t="str">
        <f t="shared" si="41"/>
        <v/>
      </c>
      <c r="R257" s="66" t="str">
        <f t="shared" si="42"/>
        <v/>
      </c>
      <c r="S257" s="66" t="str">
        <f t="shared" si="43"/>
        <v>N/A</v>
      </c>
      <c r="T257" s="60"/>
    </row>
    <row r="258" spans="1:20" ht="16.5" customHeight="1" x14ac:dyDescent="0.35">
      <c r="A258" s="72" t="str">
        <f>IF(JAN_26!A258="","",JAN_26!A258)</f>
        <v/>
      </c>
      <c r="B258" s="72" t="str">
        <f>IF(JAN_26!B258="","",JAN_26!B258)</f>
        <v/>
      </c>
      <c r="C258" s="55" t="str">
        <f>IF(JAN_26!C258="","",JAN_26!C258)</f>
        <v/>
      </c>
      <c r="D258" s="55" t="str">
        <f>IF(APR_26!A258="","",APR_26!F258)</f>
        <v/>
      </c>
      <c r="E258" s="61"/>
      <c r="F258" s="55" t="str">
        <f t="shared" si="33"/>
        <v/>
      </c>
      <c r="G258" s="61"/>
      <c r="H258" s="61"/>
      <c r="I258" s="55">
        <f t="shared" si="34"/>
        <v>0</v>
      </c>
      <c r="J258" s="55" t="str">
        <f t="shared" si="35"/>
        <v/>
      </c>
      <c r="K258" s="55">
        <f t="shared" si="36"/>
        <v>0</v>
      </c>
      <c r="L258" s="55">
        <f t="shared" si="37"/>
        <v>0</v>
      </c>
      <c r="M258" s="67">
        <f>IF(A258="",0,(IF(ISNUMBER(MAR_26!G258),MAR_26!G258,0)+IF(ISNUMBER(APR_26!G258),APR_26!G258,0)+IF(ISNUMBER(MAY_26!G258),MAY_26!G258,0))/3)</f>
        <v>0</v>
      </c>
      <c r="N258" s="67">
        <f t="shared" si="38"/>
        <v>0</v>
      </c>
      <c r="O258" s="67">
        <f t="shared" si="39"/>
        <v>0</v>
      </c>
      <c r="P258" s="67">
        <f t="shared" si="40"/>
        <v>0</v>
      </c>
      <c r="Q258" s="68" t="str">
        <f t="shared" si="41"/>
        <v/>
      </c>
      <c r="R258" s="69" t="str">
        <f t="shared" si="42"/>
        <v/>
      </c>
      <c r="S258" s="69" t="str">
        <f t="shared" si="43"/>
        <v>N/A</v>
      </c>
      <c r="T258" s="60"/>
    </row>
    <row r="259" spans="1:20" ht="16.5" customHeight="1" x14ac:dyDescent="0.35">
      <c r="A259" s="71" t="str">
        <f>IF(JAN_26!A259="","",JAN_26!A259)</f>
        <v/>
      </c>
      <c r="B259" s="71" t="str">
        <f>IF(JAN_26!B259="","",JAN_26!B259)</f>
        <v/>
      </c>
      <c r="C259" s="53" t="str">
        <f>IF(JAN_26!C259="","",JAN_26!C259)</f>
        <v/>
      </c>
      <c r="D259" s="53" t="str">
        <f>IF(APR_26!A259="","",APR_26!F259)</f>
        <v/>
      </c>
      <c r="E259" s="61"/>
      <c r="F259" s="53" t="str">
        <f t="shared" ref="F259:F322" si="44">IF(A259="","",D259+IF(ISNUMBER(E259),E259,0)-IF(ISNUMBER(G259),G259,0))</f>
        <v/>
      </c>
      <c r="G259" s="61"/>
      <c r="H259" s="61"/>
      <c r="I259" s="53">
        <f t="shared" ref="I259:I302" si="45">IF(AND(ISNUMBER(G259),ISNUMBER(C259)),G259*C259,0)</f>
        <v>0</v>
      </c>
      <c r="J259" s="53" t="str">
        <f t="shared" ref="J259:J322" si="46">IF(AND(ISNUMBER(G259),ISNUMBER(H259)),H259-I259,"")</f>
        <v/>
      </c>
      <c r="K259" s="53">
        <f t="shared" ref="K259:K302" si="47">IF(OR(A259="",M259=0),0,MAX(O259-F259,0))</f>
        <v>0</v>
      </c>
      <c r="L259" s="53">
        <f t="shared" ref="L259:L302" si="48">IF(AND(ISNUMBER(C259),ISNUMBER(F259)),F259*C259,0)</f>
        <v>0</v>
      </c>
      <c r="M259" s="64">
        <f>IF(A259="",0,(IF(ISNUMBER(MAR_26!G259),MAR_26!G259,0)+IF(ISNUMBER(APR_26!G259),APR_26!G259,0)+IF(ISNUMBER(MAY_26!G259),MAY_26!G259,0))/3)</f>
        <v>0</v>
      </c>
      <c r="N259" s="64">
        <f t="shared" ref="N259:N322" si="49">IF(M259=0,0,M259*Lead_Time_Months)</f>
        <v>0</v>
      </c>
      <c r="O259" s="64">
        <f t="shared" ref="O259:O302" si="50">IF(M259=0,0,M259*Max_Stock_Months)</f>
        <v>0</v>
      </c>
      <c r="P259" s="64">
        <f t="shared" ref="P259:P302" si="51">IF(M259=0,0,M259*Security_Stock_Months)</f>
        <v>0</v>
      </c>
      <c r="Q259" s="65" t="str">
        <f t="shared" ref="Q259:Q302" si="52">IF(OR(A259="",M259=0,F259&lt;=0),"",ROUND(F259/M259,1))</f>
        <v/>
      </c>
      <c r="R259" s="66" t="str">
        <f t="shared" ref="R259:R302" si="53">IF(A259="","",IF(F259&lt;=0,"STOCKOUT",IF(F259&lt;=P259,"LOW STOCK",IF(F259&gt;O259,"OVERSTOCK","ADEQUATE"))))</f>
        <v/>
      </c>
      <c r="S259" s="66" t="str">
        <f t="shared" ref="S259:S302" si="54">IF(AND(ISNUMBER(G259),ISNUMBER(H259)),IF(J259&gt;=0,"BALANCED","DEFICIT"),"N/A")</f>
        <v>N/A</v>
      </c>
      <c r="T259" s="60"/>
    </row>
    <row r="260" spans="1:20" ht="16.5" customHeight="1" x14ac:dyDescent="0.35">
      <c r="A260" s="72" t="str">
        <f>IF(JAN_26!A260="","",JAN_26!A260)</f>
        <v/>
      </c>
      <c r="B260" s="72" t="str">
        <f>IF(JAN_26!B260="","",JAN_26!B260)</f>
        <v/>
      </c>
      <c r="C260" s="55" t="str">
        <f>IF(JAN_26!C260="","",JAN_26!C260)</f>
        <v/>
      </c>
      <c r="D260" s="55" t="str">
        <f>IF(APR_26!A260="","",APR_26!F260)</f>
        <v/>
      </c>
      <c r="E260" s="61"/>
      <c r="F260" s="55" t="str">
        <f t="shared" si="44"/>
        <v/>
      </c>
      <c r="G260" s="61"/>
      <c r="H260" s="61"/>
      <c r="I260" s="55">
        <f t="shared" si="45"/>
        <v>0</v>
      </c>
      <c r="J260" s="55" t="str">
        <f t="shared" si="46"/>
        <v/>
      </c>
      <c r="K260" s="55">
        <f t="shared" si="47"/>
        <v>0</v>
      </c>
      <c r="L260" s="55">
        <f t="shared" si="48"/>
        <v>0</v>
      </c>
      <c r="M260" s="67">
        <f>IF(A260="",0,(IF(ISNUMBER(MAR_26!G260),MAR_26!G260,0)+IF(ISNUMBER(APR_26!G260),APR_26!G260,0)+IF(ISNUMBER(MAY_26!G260),MAY_26!G260,0))/3)</f>
        <v>0</v>
      </c>
      <c r="N260" s="67">
        <f t="shared" si="49"/>
        <v>0</v>
      </c>
      <c r="O260" s="67">
        <f t="shared" si="50"/>
        <v>0</v>
      </c>
      <c r="P260" s="67">
        <f t="shared" si="51"/>
        <v>0</v>
      </c>
      <c r="Q260" s="68" t="str">
        <f t="shared" si="52"/>
        <v/>
      </c>
      <c r="R260" s="69" t="str">
        <f t="shared" si="53"/>
        <v/>
      </c>
      <c r="S260" s="69" t="str">
        <f t="shared" si="54"/>
        <v>N/A</v>
      </c>
      <c r="T260" s="60"/>
    </row>
    <row r="261" spans="1:20" ht="16.5" customHeight="1" x14ac:dyDescent="0.35">
      <c r="A261" s="71" t="str">
        <f>IF(JAN_26!A261="","",JAN_26!A261)</f>
        <v/>
      </c>
      <c r="B261" s="71" t="str">
        <f>IF(JAN_26!B261="","",JAN_26!B261)</f>
        <v/>
      </c>
      <c r="C261" s="53" t="str">
        <f>IF(JAN_26!C261="","",JAN_26!C261)</f>
        <v/>
      </c>
      <c r="D261" s="53" t="str">
        <f>IF(APR_26!A261="","",APR_26!F261)</f>
        <v/>
      </c>
      <c r="E261" s="61"/>
      <c r="F261" s="53" t="str">
        <f t="shared" si="44"/>
        <v/>
      </c>
      <c r="G261" s="61"/>
      <c r="H261" s="61"/>
      <c r="I261" s="53">
        <f t="shared" si="45"/>
        <v>0</v>
      </c>
      <c r="J261" s="53" t="str">
        <f t="shared" si="46"/>
        <v/>
      </c>
      <c r="K261" s="53">
        <f t="shared" si="47"/>
        <v>0</v>
      </c>
      <c r="L261" s="53">
        <f t="shared" si="48"/>
        <v>0</v>
      </c>
      <c r="M261" s="64">
        <f>IF(A261="",0,(IF(ISNUMBER(MAR_26!G261),MAR_26!G261,0)+IF(ISNUMBER(APR_26!G261),APR_26!G261,0)+IF(ISNUMBER(MAY_26!G261),MAY_26!G261,0))/3)</f>
        <v>0</v>
      </c>
      <c r="N261" s="64">
        <f t="shared" si="49"/>
        <v>0</v>
      </c>
      <c r="O261" s="64">
        <f t="shared" si="50"/>
        <v>0</v>
      </c>
      <c r="P261" s="64">
        <f t="shared" si="51"/>
        <v>0</v>
      </c>
      <c r="Q261" s="65" t="str">
        <f t="shared" si="52"/>
        <v/>
      </c>
      <c r="R261" s="66" t="str">
        <f t="shared" si="53"/>
        <v/>
      </c>
      <c r="S261" s="66" t="str">
        <f t="shared" si="54"/>
        <v>N/A</v>
      </c>
      <c r="T261" s="60"/>
    </row>
    <row r="262" spans="1:20" ht="16.5" customHeight="1" x14ac:dyDescent="0.35">
      <c r="A262" s="72" t="str">
        <f>IF(JAN_26!A262="","",JAN_26!A262)</f>
        <v/>
      </c>
      <c r="B262" s="72" t="str">
        <f>IF(JAN_26!B262="","",JAN_26!B262)</f>
        <v/>
      </c>
      <c r="C262" s="55" t="str">
        <f>IF(JAN_26!C262="","",JAN_26!C262)</f>
        <v/>
      </c>
      <c r="D262" s="55" t="str">
        <f>IF(APR_26!A262="","",APR_26!F262)</f>
        <v/>
      </c>
      <c r="E262" s="61"/>
      <c r="F262" s="55" t="str">
        <f t="shared" si="44"/>
        <v/>
      </c>
      <c r="G262" s="61"/>
      <c r="H262" s="61"/>
      <c r="I262" s="55">
        <f t="shared" si="45"/>
        <v>0</v>
      </c>
      <c r="J262" s="55" t="str">
        <f t="shared" si="46"/>
        <v/>
      </c>
      <c r="K262" s="55">
        <f t="shared" si="47"/>
        <v>0</v>
      </c>
      <c r="L262" s="55">
        <f t="shared" si="48"/>
        <v>0</v>
      </c>
      <c r="M262" s="67">
        <f>IF(A262="",0,(IF(ISNUMBER(MAR_26!G262),MAR_26!G262,0)+IF(ISNUMBER(APR_26!G262),APR_26!G262,0)+IF(ISNUMBER(MAY_26!G262),MAY_26!G262,0))/3)</f>
        <v>0</v>
      </c>
      <c r="N262" s="67">
        <f t="shared" si="49"/>
        <v>0</v>
      </c>
      <c r="O262" s="67">
        <f t="shared" si="50"/>
        <v>0</v>
      </c>
      <c r="P262" s="67">
        <f t="shared" si="51"/>
        <v>0</v>
      </c>
      <c r="Q262" s="68" t="str">
        <f t="shared" si="52"/>
        <v/>
      </c>
      <c r="R262" s="69" t="str">
        <f t="shared" si="53"/>
        <v/>
      </c>
      <c r="S262" s="69" t="str">
        <f t="shared" si="54"/>
        <v>N/A</v>
      </c>
      <c r="T262" s="60"/>
    </row>
    <row r="263" spans="1:20" ht="16.5" customHeight="1" x14ac:dyDescent="0.35">
      <c r="A263" s="71" t="str">
        <f>IF(JAN_26!A263="","",JAN_26!A263)</f>
        <v/>
      </c>
      <c r="B263" s="71" t="str">
        <f>IF(JAN_26!B263="","",JAN_26!B263)</f>
        <v/>
      </c>
      <c r="C263" s="53" t="str">
        <f>IF(JAN_26!C263="","",JAN_26!C263)</f>
        <v/>
      </c>
      <c r="D263" s="53" t="str">
        <f>IF(APR_26!A263="","",APR_26!F263)</f>
        <v/>
      </c>
      <c r="E263" s="61"/>
      <c r="F263" s="53" t="str">
        <f t="shared" si="44"/>
        <v/>
      </c>
      <c r="G263" s="61"/>
      <c r="H263" s="61"/>
      <c r="I263" s="53">
        <f t="shared" si="45"/>
        <v>0</v>
      </c>
      <c r="J263" s="53" t="str">
        <f t="shared" si="46"/>
        <v/>
      </c>
      <c r="K263" s="53">
        <f t="shared" si="47"/>
        <v>0</v>
      </c>
      <c r="L263" s="53">
        <f t="shared" si="48"/>
        <v>0</v>
      </c>
      <c r="M263" s="64">
        <f>IF(A263="",0,(IF(ISNUMBER(MAR_26!G263),MAR_26!G263,0)+IF(ISNUMBER(APR_26!G263),APR_26!G263,0)+IF(ISNUMBER(MAY_26!G263),MAY_26!G263,0))/3)</f>
        <v>0</v>
      </c>
      <c r="N263" s="64">
        <f t="shared" si="49"/>
        <v>0</v>
      </c>
      <c r="O263" s="64">
        <f t="shared" si="50"/>
        <v>0</v>
      </c>
      <c r="P263" s="64">
        <f t="shared" si="51"/>
        <v>0</v>
      </c>
      <c r="Q263" s="65" t="str">
        <f t="shared" si="52"/>
        <v/>
      </c>
      <c r="R263" s="66" t="str">
        <f t="shared" si="53"/>
        <v/>
      </c>
      <c r="S263" s="66" t="str">
        <f t="shared" si="54"/>
        <v>N/A</v>
      </c>
      <c r="T263" s="60"/>
    </row>
    <row r="264" spans="1:20" ht="16.5" customHeight="1" x14ac:dyDescent="0.35">
      <c r="A264" s="72" t="str">
        <f>IF(JAN_26!A264="","",JAN_26!A264)</f>
        <v/>
      </c>
      <c r="B264" s="72" t="str">
        <f>IF(JAN_26!B264="","",JAN_26!B264)</f>
        <v/>
      </c>
      <c r="C264" s="55" t="str">
        <f>IF(JAN_26!C264="","",JAN_26!C264)</f>
        <v/>
      </c>
      <c r="D264" s="55" t="str">
        <f>IF(APR_26!A264="","",APR_26!F264)</f>
        <v/>
      </c>
      <c r="E264" s="61"/>
      <c r="F264" s="55" t="str">
        <f t="shared" si="44"/>
        <v/>
      </c>
      <c r="G264" s="61"/>
      <c r="H264" s="61"/>
      <c r="I264" s="55">
        <f t="shared" si="45"/>
        <v>0</v>
      </c>
      <c r="J264" s="55" t="str">
        <f t="shared" si="46"/>
        <v/>
      </c>
      <c r="K264" s="55">
        <f t="shared" si="47"/>
        <v>0</v>
      </c>
      <c r="L264" s="55">
        <f t="shared" si="48"/>
        <v>0</v>
      </c>
      <c r="M264" s="67">
        <f>IF(A264="",0,(IF(ISNUMBER(MAR_26!G264),MAR_26!G264,0)+IF(ISNUMBER(APR_26!G264),APR_26!G264,0)+IF(ISNUMBER(MAY_26!G264),MAY_26!G264,0))/3)</f>
        <v>0</v>
      </c>
      <c r="N264" s="67">
        <f t="shared" si="49"/>
        <v>0</v>
      </c>
      <c r="O264" s="67">
        <f t="shared" si="50"/>
        <v>0</v>
      </c>
      <c r="P264" s="67">
        <f t="shared" si="51"/>
        <v>0</v>
      </c>
      <c r="Q264" s="68" t="str">
        <f t="shared" si="52"/>
        <v/>
      </c>
      <c r="R264" s="69" t="str">
        <f t="shared" si="53"/>
        <v/>
      </c>
      <c r="S264" s="69" t="str">
        <f t="shared" si="54"/>
        <v>N/A</v>
      </c>
      <c r="T264" s="60"/>
    </row>
    <row r="265" spans="1:20" ht="16.5" customHeight="1" x14ac:dyDescent="0.35">
      <c r="A265" s="71" t="str">
        <f>IF(JAN_26!A265="","",JAN_26!A265)</f>
        <v/>
      </c>
      <c r="B265" s="71" t="str">
        <f>IF(JAN_26!B265="","",JAN_26!B265)</f>
        <v/>
      </c>
      <c r="C265" s="53" t="str">
        <f>IF(JAN_26!C265="","",JAN_26!C265)</f>
        <v/>
      </c>
      <c r="D265" s="53" t="str">
        <f>IF(APR_26!A265="","",APR_26!F265)</f>
        <v/>
      </c>
      <c r="E265" s="61"/>
      <c r="F265" s="53" t="str">
        <f t="shared" si="44"/>
        <v/>
      </c>
      <c r="G265" s="61"/>
      <c r="H265" s="61"/>
      <c r="I265" s="53">
        <f t="shared" si="45"/>
        <v>0</v>
      </c>
      <c r="J265" s="53" t="str">
        <f t="shared" si="46"/>
        <v/>
      </c>
      <c r="K265" s="53">
        <f t="shared" si="47"/>
        <v>0</v>
      </c>
      <c r="L265" s="53">
        <f t="shared" si="48"/>
        <v>0</v>
      </c>
      <c r="M265" s="64">
        <f>IF(A265="",0,(IF(ISNUMBER(MAR_26!G265),MAR_26!G265,0)+IF(ISNUMBER(APR_26!G265),APR_26!G265,0)+IF(ISNUMBER(MAY_26!G265),MAY_26!G265,0))/3)</f>
        <v>0</v>
      </c>
      <c r="N265" s="64">
        <f t="shared" si="49"/>
        <v>0</v>
      </c>
      <c r="O265" s="64">
        <f t="shared" si="50"/>
        <v>0</v>
      </c>
      <c r="P265" s="64">
        <f t="shared" si="51"/>
        <v>0</v>
      </c>
      <c r="Q265" s="65" t="str">
        <f t="shared" si="52"/>
        <v/>
      </c>
      <c r="R265" s="66" t="str">
        <f t="shared" si="53"/>
        <v/>
      </c>
      <c r="S265" s="66" t="str">
        <f t="shared" si="54"/>
        <v>N/A</v>
      </c>
      <c r="T265" s="60"/>
    </row>
    <row r="266" spans="1:20" ht="16.5" customHeight="1" x14ac:dyDescent="0.35">
      <c r="A266" s="72" t="str">
        <f>IF(JAN_26!A266="","",JAN_26!A266)</f>
        <v/>
      </c>
      <c r="B266" s="72" t="str">
        <f>IF(JAN_26!B266="","",JAN_26!B266)</f>
        <v/>
      </c>
      <c r="C266" s="55" t="str">
        <f>IF(JAN_26!C266="","",JAN_26!C266)</f>
        <v/>
      </c>
      <c r="D266" s="55" t="str">
        <f>IF(APR_26!A266="","",APR_26!F266)</f>
        <v/>
      </c>
      <c r="E266" s="61"/>
      <c r="F266" s="55" t="str">
        <f t="shared" si="44"/>
        <v/>
      </c>
      <c r="G266" s="61"/>
      <c r="H266" s="61"/>
      <c r="I266" s="55">
        <f t="shared" si="45"/>
        <v>0</v>
      </c>
      <c r="J266" s="55" t="str">
        <f t="shared" si="46"/>
        <v/>
      </c>
      <c r="K266" s="55">
        <f t="shared" si="47"/>
        <v>0</v>
      </c>
      <c r="L266" s="55">
        <f t="shared" si="48"/>
        <v>0</v>
      </c>
      <c r="M266" s="67">
        <f>IF(A266="",0,(IF(ISNUMBER(MAR_26!G266),MAR_26!G266,0)+IF(ISNUMBER(APR_26!G266),APR_26!G266,0)+IF(ISNUMBER(MAY_26!G266),MAY_26!G266,0))/3)</f>
        <v>0</v>
      </c>
      <c r="N266" s="67">
        <f t="shared" si="49"/>
        <v>0</v>
      </c>
      <c r="O266" s="67">
        <f t="shared" si="50"/>
        <v>0</v>
      </c>
      <c r="P266" s="67">
        <f t="shared" si="51"/>
        <v>0</v>
      </c>
      <c r="Q266" s="68" t="str">
        <f t="shared" si="52"/>
        <v/>
      </c>
      <c r="R266" s="69" t="str">
        <f t="shared" si="53"/>
        <v/>
      </c>
      <c r="S266" s="69" t="str">
        <f t="shared" si="54"/>
        <v>N/A</v>
      </c>
      <c r="T266" s="60"/>
    </row>
    <row r="267" spans="1:20" ht="16.5" customHeight="1" x14ac:dyDescent="0.35">
      <c r="A267" s="71" t="str">
        <f>IF(JAN_26!A267="","",JAN_26!A267)</f>
        <v/>
      </c>
      <c r="B267" s="71" t="str">
        <f>IF(JAN_26!B267="","",JAN_26!B267)</f>
        <v/>
      </c>
      <c r="C267" s="53" t="str">
        <f>IF(JAN_26!C267="","",JAN_26!C267)</f>
        <v/>
      </c>
      <c r="D267" s="53" t="str">
        <f>IF(APR_26!A267="","",APR_26!F267)</f>
        <v/>
      </c>
      <c r="E267" s="61"/>
      <c r="F267" s="53" t="str">
        <f t="shared" si="44"/>
        <v/>
      </c>
      <c r="G267" s="61"/>
      <c r="H267" s="61"/>
      <c r="I267" s="53">
        <f t="shared" si="45"/>
        <v>0</v>
      </c>
      <c r="J267" s="53" t="str">
        <f t="shared" si="46"/>
        <v/>
      </c>
      <c r="K267" s="53">
        <f t="shared" si="47"/>
        <v>0</v>
      </c>
      <c r="L267" s="53">
        <f t="shared" si="48"/>
        <v>0</v>
      </c>
      <c r="M267" s="64">
        <f>IF(A267="",0,(IF(ISNUMBER(MAR_26!G267),MAR_26!G267,0)+IF(ISNUMBER(APR_26!G267),APR_26!G267,0)+IF(ISNUMBER(MAY_26!G267),MAY_26!G267,0))/3)</f>
        <v>0</v>
      </c>
      <c r="N267" s="64">
        <f t="shared" si="49"/>
        <v>0</v>
      </c>
      <c r="O267" s="64">
        <f t="shared" si="50"/>
        <v>0</v>
      </c>
      <c r="P267" s="64">
        <f t="shared" si="51"/>
        <v>0</v>
      </c>
      <c r="Q267" s="65" t="str">
        <f t="shared" si="52"/>
        <v/>
      </c>
      <c r="R267" s="66" t="str">
        <f t="shared" si="53"/>
        <v/>
      </c>
      <c r="S267" s="66" t="str">
        <f t="shared" si="54"/>
        <v>N/A</v>
      </c>
      <c r="T267" s="60"/>
    </row>
    <row r="268" spans="1:20" ht="16.5" customHeight="1" x14ac:dyDescent="0.35">
      <c r="A268" s="72" t="str">
        <f>IF(JAN_26!A268="","",JAN_26!A268)</f>
        <v/>
      </c>
      <c r="B268" s="72" t="str">
        <f>IF(JAN_26!B268="","",JAN_26!B268)</f>
        <v/>
      </c>
      <c r="C268" s="55" t="str">
        <f>IF(JAN_26!C268="","",JAN_26!C268)</f>
        <v/>
      </c>
      <c r="D268" s="55" t="str">
        <f>IF(APR_26!A268="","",APR_26!F268)</f>
        <v/>
      </c>
      <c r="E268" s="61"/>
      <c r="F268" s="55" t="str">
        <f t="shared" si="44"/>
        <v/>
      </c>
      <c r="G268" s="61"/>
      <c r="H268" s="61"/>
      <c r="I268" s="55">
        <f t="shared" si="45"/>
        <v>0</v>
      </c>
      <c r="J268" s="55" t="str">
        <f t="shared" si="46"/>
        <v/>
      </c>
      <c r="K268" s="55">
        <f t="shared" si="47"/>
        <v>0</v>
      </c>
      <c r="L268" s="55">
        <f t="shared" si="48"/>
        <v>0</v>
      </c>
      <c r="M268" s="67">
        <f>IF(A268="",0,(IF(ISNUMBER(MAR_26!G268),MAR_26!G268,0)+IF(ISNUMBER(APR_26!G268),APR_26!G268,0)+IF(ISNUMBER(MAY_26!G268),MAY_26!G268,0))/3)</f>
        <v>0</v>
      </c>
      <c r="N268" s="67">
        <f t="shared" si="49"/>
        <v>0</v>
      </c>
      <c r="O268" s="67">
        <f t="shared" si="50"/>
        <v>0</v>
      </c>
      <c r="P268" s="67">
        <f t="shared" si="51"/>
        <v>0</v>
      </c>
      <c r="Q268" s="68" t="str">
        <f t="shared" si="52"/>
        <v/>
      </c>
      <c r="R268" s="69" t="str">
        <f t="shared" si="53"/>
        <v/>
      </c>
      <c r="S268" s="69" t="str">
        <f t="shared" si="54"/>
        <v>N/A</v>
      </c>
      <c r="T268" s="60"/>
    </row>
    <row r="269" spans="1:20" ht="16.5" customHeight="1" x14ac:dyDescent="0.35">
      <c r="A269" s="71" t="str">
        <f>IF(JAN_26!A269="","",JAN_26!A269)</f>
        <v/>
      </c>
      <c r="B269" s="71" t="str">
        <f>IF(JAN_26!B269="","",JAN_26!B269)</f>
        <v/>
      </c>
      <c r="C269" s="53" t="str">
        <f>IF(JAN_26!C269="","",JAN_26!C269)</f>
        <v/>
      </c>
      <c r="D269" s="53" t="str">
        <f>IF(APR_26!A269="","",APR_26!F269)</f>
        <v/>
      </c>
      <c r="E269" s="61"/>
      <c r="F269" s="53" t="str">
        <f t="shared" si="44"/>
        <v/>
      </c>
      <c r="G269" s="61"/>
      <c r="H269" s="61"/>
      <c r="I269" s="53">
        <f t="shared" si="45"/>
        <v>0</v>
      </c>
      <c r="J269" s="53" t="str">
        <f t="shared" si="46"/>
        <v/>
      </c>
      <c r="K269" s="53">
        <f t="shared" si="47"/>
        <v>0</v>
      </c>
      <c r="L269" s="53">
        <f t="shared" si="48"/>
        <v>0</v>
      </c>
      <c r="M269" s="64">
        <f>IF(A269="",0,(IF(ISNUMBER(MAR_26!G269),MAR_26!G269,0)+IF(ISNUMBER(APR_26!G269),APR_26!G269,0)+IF(ISNUMBER(MAY_26!G269),MAY_26!G269,0))/3)</f>
        <v>0</v>
      </c>
      <c r="N269" s="64">
        <f t="shared" si="49"/>
        <v>0</v>
      </c>
      <c r="O269" s="64">
        <f t="shared" si="50"/>
        <v>0</v>
      </c>
      <c r="P269" s="64">
        <f t="shared" si="51"/>
        <v>0</v>
      </c>
      <c r="Q269" s="65" t="str">
        <f t="shared" si="52"/>
        <v/>
      </c>
      <c r="R269" s="66" t="str">
        <f t="shared" si="53"/>
        <v/>
      </c>
      <c r="S269" s="66" t="str">
        <f t="shared" si="54"/>
        <v>N/A</v>
      </c>
      <c r="T269" s="60"/>
    </row>
    <row r="270" spans="1:20" ht="16.5" customHeight="1" x14ac:dyDescent="0.35">
      <c r="A270" s="72" t="str">
        <f>IF(JAN_26!A270="","",JAN_26!A270)</f>
        <v/>
      </c>
      <c r="B270" s="72" t="str">
        <f>IF(JAN_26!B270="","",JAN_26!B270)</f>
        <v/>
      </c>
      <c r="C270" s="55" t="str">
        <f>IF(JAN_26!C270="","",JAN_26!C270)</f>
        <v/>
      </c>
      <c r="D270" s="55" t="str">
        <f>IF(APR_26!A270="","",APR_26!F270)</f>
        <v/>
      </c>
      <c r="E270" s="61"/>
      <c r="F270" s="55" t="str">
        <f t="shared" si="44"/>
        <v/>
      </c>
      <c r="G270" s="61"/>
      <c r="H270" s="61"/>
      <c r="I270" s="55">
        <f t="shared" si="45"/>
        <v>0</v>
      </c>
      <c r="J270" s="55" t="str">
        <f t="shared" si="46"/>
        <v/>
      </c>
      <c r="K270" s="55">
        <f t="shared" si="47"/>
        <v>0</v>
      </c>
      <c r="L270" s="55">
        <f t="shared" si="48"/>
        <v>0</v>
      </c>
      <c r="M270" s="67">
        <f>IF(A270="",0,(IF(ISNUMBER(MAR_26!G270),MAR_26!G270,0)+IF(ISNUMBER(APR_26!G270),APR_26!G270,0)+IF(ISNUMBER(MAY_26!G270),MAY_26!G270,0))/3)</f>
        <v>0</v>
      </c>
      <c r="N270" s="67">
        <f t="shared" si="49"/>
        <v>0</v>
      </c>
      <c r="O270" s="67">
        <f t="shared" si="50"/>
        <v>0</v>
      </c>
      <c r="P270" s="67">
        <f t="shared" si="51"/>
        <v>0</v>
      </c>
      <c r="Q270" s="68" t="str">
        <f t="shared" si="52"/>
        <v/>
      </c>
      <c r="R270" s="69" t="str">
        <f t="shared" si="53"/>
        <v/>
      </c>
      <c r="S270" s="69" t="str">
        <f t="shared" si="54"/>
        <v>N/A</v>
      </c>
      <c r="T270" s="60"/>
    </row>
    <row r="271" spans="1:20" ht="16.5" customHeight="1" x14ac:dyDescent="0.35">
      <c r="A271" s="71" t="str">
        <f>IF(JAN_26!A271="","",JAN_26!A271)</f>
        <v/>
      </c>
      <c r="B271" s="71" t="str">
        <f>IF(JAN_26!B271="","",JAN_26!B271)</f>
        <v/>
      </c>
      <c r="C271" s="53" t="str">
        <f>IF(JAN_26!C271="","",JAN_26!C271)</f>
        <v/>
      </c>
      <c r="D271" s="53" t="str">
        <f>IF(APR_26!A271="","",APR_26!F271)</f>
        <v/>
      </c>
      <c r="E271" s="61"/>
      <c r="F271" s="53" t="str">
        <f t="shared" si="44"/>
        <v/>
      </c>
      <c r="G271" s="61"/>
      <c r="H271" s="61"/>
      <c r="I271" s="53">
        <f t="shared" si="45"/>
        <v>0</v>
      </c>
      <c r="J271" s="53" t="str">
        <f t="shared" si="46"/>
        <v/>
      </c>
      <c r="K271" s="53">
        <f t="shared" si="47"/>
        <v>0</v>
      </c>
      <c r="L271" s="53">
        <f t="shared" si="48"/>
        <v>0</v>
      </c>
      <c r="M271" s="64">
        <f>IF(A271="",0,(IF(ISNUMBER(MAR_26!G271),MAR_26!G271,0)+IF(ISNUMBER(APR_26!G271),APR_26!G271,0)+IF(ISNUMBER(MAY_26!G271),MAY_26!G271,0))/3)</f>
        <v>0</v>
      </c>
      <c r="N271" s="64">
        <f t="shared" si="49"/>
        <v>0</v>
      </c>
      <c r="O271" s="64">
        <f t="shared" si="50"/>
        <v>0</v>
      </c>
      <c r="P271" s="64">
        <f t="shared" si="51"/>
        <v>0</v>
      </c>
      <c r="Q271" s="65" t="str">
        <f t="shared" si="52"/>
        <v/>
      </c>
      <c r="R271" s="66" t="str">
        <f t="shared" si="53"/>
        <v/>
      </c>
      <c r="S271" s="66" t="str">
        <f t="shared" si="54"/>
        <v>N/A</v>
      </c>
      <c r="T271" s="60"/>
    </row>
    <row r="272" spans="1:20" ht="16.5" customHeight="1" x14ac:dyDescent="0.35">
      <c r="A272" s="72" t="str">
        <f>IF(JAN_26!A272="","",JAN_26!A272)</f>
        <v/>
      </c>
      <c r="B272" s="72" t="str">
        <f>IF(JAN_26!B272="","",JAN_26!B272)</f>
        <v/>
      </c>
      <c r="C272" s="55" t="str">
        <f>IF(JAN_26!C272="","",JAN_26!C272)</f>
        <v/>
      </c>
      <c r="D272" s="55" t="str">
        <f>IF(APR_26!A272="","",APR_26!F272)</f>
        <v/>
      </c>
      <c r="E272" s="61"/>
      <c r="F272" s="55" t="str">
        <f t="shared" si="44"/>
        <v/>
      </c>
      <c r="G272" s="61"/>
      <c r="H272" s="61"/>
      <c r="I272" s="55">
        <f t="shared" si="45"/>
        <v>0</v>
      </c>
      <c r="J272" s="55" t="str">
        <f t="shared" si="46"/>
        <v/>
      </c>
      <c r="K272" s="55">
        <f t="shared" si="47"/>
        <v>0</v>
      </c>
      <c r="L272" s="55">
        <f t="shared" si="48"/>
        <v>0</v>
      </c>
      <c r="M272" s="67">
        <f>IF(A272="",0,(IF(ISNUMBER(MAR_26!G272),MAR_26!G272,0)+IF(ISNUMBER(APR_26!G272),APR_26!G272,0)+IF(ISNUMBER(MAY_26!G272),MAY_26!G272,0))/3)</f>
        <v>0</v>
      </c>
      <c r="N272" s="67">
        <f t="shared" si="49"/>
        <v>0</v>
      </c>
      <c r="O272" s="67">
        <f t="shared" si="50"/>
        <v>0</v>
      </c>
      <c r="P272" s="67">
        <f t="shared" si="51"/>
        <v>0</v>
      </c>
      <c r="Q272" s="68" t="str">
        <f t="shared" si="52"/>
        <v/>
      </c>
      <c r="R272" s="69" t="str">
        <f t="shared" si="53"/>
        <v/>
      </c>
      <c r="S272" s="69" t="str">
        <f t="shared" si="54"/>
        <v>N/A</v>
      </c>
      <c r="T272" s="60"/>
    </row>
    <row r="273" spans="1:20" ht="16.5" customHeight="1" x14ac:dyDescent="0.35">
      <c r="A273" s="71" t="str">
        <f>IF(JAN_26!A273="","",JAN_26!A273)</f>
        <v/>
      </c>
      <c r="B273" s="71" t="str">
        <f>IF(JAN_26!B273="","",JAN_26!B273)</f>
        <v/>
      </c>
      <c r="C273" s="53" t="str">
        <f>IF(JAN_26!C273="","",JAN_26!C273)</f>
        <v/>
      </c>
      <c r="D273" s="53" t="str">
        <f>IF(APR_26!A273="","",APR_26!F273)</f>
        <v/>
      </c>
      <c r="E273" s="61"/>
      <c r="F273" s="53" t="str">
        <f t="shared" si="44"/>
        <v/>
      </c>
      <c r="G273" s="61"/>
      <c r="H273" s="61"/>
      <c r="I273" s="53">
        <f t="shared" si="45"/>
        <v>0</v>
      </c>
      <c r="J273" s="53" t="str">
        <f t="shared" si="46"/>
        <v/>
      </c>
      <c r="K273" s="53">
        <f t="shared" si="47"/>
        <v>0</v>
      </c>
      <c r="L273" s="53">
        <f t="shared" si="48"/>
        <v>0</v>
      </c>
      <c r="M273" s="64">
        <f>IF(A273="",0,(IF(ISNUMBER(MAR_26!G273),MAR_26!G273,0)+IF(ISNUMBER(APR_26!G273),APR_26!G273,0)+IF(ISNUMBER(MAY_26!G273),MAY_26!G273,0))/3)</f>
        <v>0</v>
      </c>
      <c r="N273" s="64">
        <f t="shared" si="49"/>
        <v>0</v>
      </c>
      <c r="O273" s="64">
        <f t="shared" si="50"/>
        <v>0</v>
      </c>
      <c r="P273" s="64">
        <f t="shared" si="51"/>
        <v>0</v>
      </c>
      <c r="Q273" s="65" t="str">
        <f t="shared" si="52"/>
        <v/>
      </c>
      <c r="R273" s="66" t="str">
        <f t="shared" si="53"/>
        <v/>
      </c>
      <c r="S273" s="66" t="str">
        <f t="shared" si="54"/>
        <v>N/A</v>
      </c>
      <c r="T273" s="60"/>
    </row>
    <row r="274" spans="1:20" ht="16.5" customHeight="1" x14ac:dyDescent="0.35">
      <c r="A274" s="72" t="str">
        <f>IF(JAN_26!A274="","",JAN_26!A274)</f>
        <v/>
      </c>
      <c r="B274" s="72" t="str">
        <f>IF(JAN_26!B274="","",JAN_26!B274)</f>
        <v/>
      </c>
      <c r="C274" s="55" t="str">
        <f>IF(JAN_26!C274="","",JAN_26!C274)</f>
        <v/>
      </c>
      <c r="D274" s="55" t="str">
        <f>IF(APR_26!A274="","",APR_26!F274)</f>
        <v/>
      </c>
      <c r="E274" s="61"/>
      <c r="F274" s="55" t="str">
        <f t="shared" si="44"/>
        <v/>
      </c>
      <c r="G274" s="61"/>
      <c r="H274" s="61"/>
      <c r="I274" s="55">
        <f t="shared" si="45"/>
        <v>0</v>
      </c>
      <c r="J274" s="55" t="str">
        <f t="shared" si="46"/>
        <v/>
      </c>
      <c r="K274" s="55">
        <f t="shared" si="47"/>
        <v>0</v>
      </c>
      <c r="L274" s="55">
        <f t="shared" si="48"/>
        <v>0</v>
      </c>
      <c r="M274" s="67">
        <f>IF(A274="",0,(IF(ISNUMBER(MAR_26!G274),MAR_26!G274,0)+IF(ISNUMBER(APR_26!G274),APR_26!G274,0)+IF(ISNUMBER(MAY_26!G274),MAY_26!G274,0))/3)</f>
        <v>0</v>
      </c>
      <c r="N274" s="67">
        <f t="shared" si="49"/>
        <v>0</v>
      </c>
      <c r="O274" s="67">
        <f t="shared" si="50"/>
        <v>0</v>
      </c>
      <c r="P274" s="67">
        <f t="shared" si="51"/>
        <v>0</v>
      </c>
      <c r="Q274" s="68" t="str">
        <f t="shared" si="52"/>
        <v/>
      </c>
      <c r="R274" s="69" t="str">
        <f t="shared" si="53"/>
        <v/>
      </c>
      <c r="S274" s="69" t="str">
        <f t="shared" si="54"/>
        <v>N/A</v>
      </c>
      <c r="T274" s="60"/>
    </row>
    <row r="275" spans="1:20" ht="16.5" customHeight="1" x14ac:dyDescent="0.35">
      <c r="A275" s="71" t="str">
        <f>IF(JAN_26!A275="","",JAN_26!A275)</f>
        <v/>
      </c>
      <c r="B275" s="71" t="str">
        <f>IF(JAN_26!B275="","",JAN_26!B275)</f>
        <v/>
      </c>
      <c r="C275" s="53" t="str">
        <f>IF(JAN_26!C275="","",JAN_26!C275)</f>
        <v/>
      </c>
      <c r="D275" s="53" t="str">
        <f>IF(APR_26!A275="","",APR_26!F275)</f>
        <v/>
      </c>
      <c r="E275" s="61"/>
      <c r="F275" s="53" t="str">
        <f t="shared" si="44"/>
        <v/>
      </c>
      <c r="G275" s="61"/>
      <c r="H275" s="61"/>
      <c r="I275" s="53">
        <f t="shared" si="45"/>
        <v>0</v>
      </c>
      <c r="J275" s="53" t="str">
        <f t="shared" si="46"/>
        <v/>
      </c>
      <c r="K275" s="53">
        <f t="shared" si="47"/>
        <v>0</v>
      </c>
      <c r="L275" s="53">
        <f t="shared" si="48"/>
        <v>0</v>
      </c>
      <c r="M275" s="64">
        <f>IF(A275="",0,(IF(ISNUMBER(MAR_26!G275),MAR_26!G275,0)+IF(ISNUMBER(APR_26!G275),APR_26!G275,0)+IF(ISNUMBER(MAY_26!G275),MAY_26!G275,0))/3)</f>
        <v>0</v>
      </c>
      <c r="N275" s="64">
        <f t="shared" si="49"/>
        <v>0</v>
      </c>
      <c r="O275" s="64">
        <f t="shared" si="50"/>
        <v>0</v>
      </c>
      <c r="P275" s="64">
        <f t="shared" si="51"/>
        <v>0</v>
      </c>
      <c r="Q275" s="65" t="str">
        <f t="shared" si="52"/>
        <v/>
      </c>
      <c r="R275" s="66" t="str">
        <f t="shared" si="53"/>
        <v/>
      </c>
      <c r="S275" s="66" t="str">
        <f t="shared" si="54"/>
        <v>N/A</v>
      </c>
      <c r="T275" s="60"/>
    </row>
    <row r="276" spans="1:20" ht="16.5" customHeight="1" x14ac:dyDescent="0.35">
      <c r="A276" s="72" t="str">
        <f>IF(JAN_26!A276="","",JAN_26!A276)</f>
        <v/>
      </c>
      <c r="B276" s="72" t="str">
        <f>IF(JAN_26!B276="","",JAN_26!B276)</f>
        <v/>
      </c>
      <c r="C276" s="55" t="str">
        <f>IF(JAN_26!C276="","",JAN_26!C276)</f>
        <v/>
      </c>
      <c r="D276" s="55" t="str">
        <f>IF(APR_26!A276="","",APR_26!F276)</f>
        <v/>
      </c>
      <c r="E276" s="61"/>
      <c r="F276" s="55" t="str">
        <f t="shared" si="44"/>
        <v/>
      </c>
      <c r="G276" s="61"/>
      <c r="H276" s="61"/>
      <c r="I276" s="55">
        <f t="shared" si="45"/>
        <v>0</v>
      </c>
      <c r="J276" s="55" t="str">
        <f t="shared" si="46"/>
        <v/>
      </c>
      <c r="K276" s="55">
        <f t="shared" si="47"/>
        <v>0</v>
      </c>
      <c r="L276" s="55">
        <f t="shared" si="48"/>
        <v>0</v>
      </c>
      <c r="M276" s="67">
        <f>IF(A276="",0,(IF(ISNUMBER(MAR_26!G276),MAR_26!G276,0)+IF(ISNUMBER(APR_26!G276),APR_26!G276,0)+IF(ISNUMBER(MAY_26!G276),MAY_26!G276,0))/3)</f>
        <v>0</v>
      </c>
      <c r="N276" s="67">
        <f t="shared" si="49"/>
        <v>0</v>
      </c>
      <c r="O276" s="67">
        <f t="shared" si="50"/>
        <v>0</v>
      </c>
      <c r="P276" s="67">
        <f t="shared" si="51"/>
        <v>0</v>
      </c>
      <c r="Q276" s="68" t="str">
        <f t="shared" si="52"/>
        <v/>
      </c>
      <c r="R276" s="69" t="str">
        <f t="shared" si="53"/>
        <v/>
      </c>
      <c r="S276" s="69" t="str">
        <f t="shared" si="54"/>
        <v>N/A</v>
      </c>
      <c r="T276" s="60"/>
    </row>
    <row r="277" spans="1:20" ht="16.5" customHeight="1" x14ac:dyDescent="0.35">
      <c r="A277" s="71" t="str">
        <f>IF(JAN_26!A277="","",JAN_26!A277)</f>
        <v/>
      </c>
      <c r="B277" s="71" t="str">
        <f>IF(JAN_26!B277="","",JAN_26!B277)</f>
        <v/>
      </c>
      <c r="C277" s="53" t="str">
        <f>IF(JAN_26!C277="","",JAN_26!C277)</f>
        <v/>
      </c>
      <c r="D277" s="53" t="str">
        <f>IF(APR_26!A277="","",APR_26!F277)</f>
        <v/>
      </c>
      <c r="E277" s="61"/>
      <c r="F277" s="53" t="str">
        <f t="shared" si="44"/>
        <v/>
      </c>
      <c r="G277" s="61"/>
      <c r="H277" s="61"/>
      <c r="I277" s="53">
        <f t="shared" si="45"/>
        <v>0</v>
      </c>
      <c r="J277" s="53" t="str">
        <f t="shared" si="46"/>
        <v/>
      </c>
      <c r="K277" s="53">
        <f t="shared" si="47"/>
        <v>0</v>
      </c>
      <c r="L277" s="53">
        <f t="shared" si="48"/>
        <v>0</v>
      </c>
      <c r="M277" s="64">
        <f>IF(A277="",0,(IF(ISNUMBER(MAR_26!G277),MAR_26!G277,0)+IF(ISNUMBER(APR_26!G277),APR_26!G277,0)+IF(ISNUMBER(MAY_26!G277),MAY_26!G277,0))/3)</f>
        <v>0</v>
      </c>
      <c r="N277" s="64">
        <f t="shared" si="49"/>
        <v>0</v>
      </c>
      <c r="O277" s="64">
        <f t="shared" si="50"/>
        <v>0</v>
      </c>
      <c r="P277" s="64">
        <f t="shared" si="51"/>
        <v>0</v>
      </c>
      <c r="Q277" s="65" t="str">
        <f t="shared" si="52"/>
        <v/>
      </c>
      <c r="R277" s="66" t="str">
        <f t="shared" si="53"/>
        <v/>
      </c>
      <c r="S277" s="66" t="str">
        <f t="shared" si="54"/>
        <v>N/A</v>
      </c>
      <c r="T277" s="60"/>
    </row>
    <row r="278" spans="1:20" ht="16.5" customHeight="1" x14ac:dyDescent="0.35">
      <c r="A278" s="72" t="str">
        <f>IF(JAN_26!A278="","",JAN_26!A278)</f>
        <v/>
      </c>
      <c r="B278" s="72" t="str">
        <f>IF(JAN_26!B278="","",JAN_26!B278)</f>
        <v/>
      </c>
      <c r="C278" s="55" t="str">
        <f>IF(JAN_26!C278="","",JAN_26!C278)</f>
        <v/>
      </c>
      <c r="D278" s="55" t="str">
        <f>IF(APR_26!A278="","",APR_26!F278)</f>
        <v/>
      </c>
      <c r="E278" s="61"/>
      <c r="F278" s="55" t="str">
        <f t="shared" si="44"/>
        <v/>
      </c>
      <c r="G278" s="61"/>
      <c r="H278" s="61"/>
      <c r="I278" s="55">
        <f t="shared" si="45"/>
        <v>0</v>
      </c>
      <c r="J278" s="55" t="str">
        <f t="shared" si="46"/>
        <v/>
      </c>
      <c r="K278" s="55">
        <f t="shared" si="47"/>
        <v>0</v>
      </c>
      <c r="L278" s="55">
        <f t="shared" si="48"/>
        <v>0</v>
      </c>
      <c r="M278" s="67">
        <f>IF(A278="",0,(IF(ISNUMBER(MAR_26!G278),MAR_26!G278,0)+IF(ISNUMBER(APR_26!G278),APR_26!G278,0)+IF(ISNUMBER(MAY_26!G278),MAY_26!G278,0))/3)</f>
        <v>0</v>
      </c>
      <c r="N278" s="67">
        <f t="shared" si="49"/>
        <v>0</v>
      </c>
      <c r="O278" s="67">
        <f t="shared" si="50"/>
        <v>0</v>
      </c>
      <c r="P278" s="67">
        <f t="shared" si="51"/>
        <v>0</v>
      </c>
      <c r="Q278" s="68" t="str">
        <f t="shared" si="52"/>
        <v/>
      </c>
      <c r="R278" s="69" t="str">
        <f t="shared" si="53"/>
        <v/>
      </c>
      <c r="S278" s="69" t="str">
        <f t="shared" si="54"/>
        <v>N/A</v>
      </c>
      <c r="T278" s="60"/>
    </row>
    <row r="279" spans="1:20" ht="16.5" customHeight="1" x14ac:dyDescent="0.35">
      <c r="A279" s="71" t="str">
        <f>IF(JAN_26!A279="","",JAN_26!A279)</f>
        <v/>
      </c>
      <c r="B279" s="71" t="str">
        <f>IF(JAN_26!B279="","",JAN_26!B279)</f>
        <v/>
      </c>
      <c r="C279" s="53" t="str">
        <f>IF(JAN_26!C279="","",JAN_26!C279)</f>
        <v/>
      </c>
      <c r="D279" s="53" t="str">
        <f>IF(APR_26!A279="","",APR_26!F279)</f>
        <v/>
      </c>
      <c r="E279" s="61"/>
      <c r="F279" s="53" t="str">
        <f t="shared" si="44"/>
        <v/>
      </c>
      <c r="G279" s="61"/>
      <c r="H279" s="61"/>
      <c r="I279" s="53">
        <f t="shared" si="45"/>
        <v>0</v>
      </c>
      <c r="J279" s="53" t="str">
        <f t="shared" si="46"/>
        <v/>
      </c>
      <c r="K279" s="53">
        <f t="shared" si="47"/>
        <v>0</v>
      </c>
      <c r="L279" s="53">
        <f t="shared" si="48"/>
        <v>0</v>
      </c>
      <c r="M279" s="64">
        <f>IF(A279="",0,(IF(ISNUMBER(MAR_26!G279),MAR_26!G279,0)+IF(ISNUMBER(APR_26!G279),APR_26!G279,0)+IF(ISNUMBER(MAY_26!G279),MAY_26!G279,0))/3)</f>
        <v>0</v>
      </c>
      <c r="N279" s="64">
        <f t="shared" si="49"/>
        <v>0</v>
      </c>
      <c r="O279" s="64">
        <f t="shared" si="50"/>
        <v>0</v>
      </c>
      <c r="P279" s="64">
        <f t="shared" si="51"/>
        <v>0</v>
      </c>
      <c r="Q279" s="65" t="str">
        <f t="shared" si="52"/>
        <v/>
      </c>
      <c r="R279" s="66" t="str">
        <f t="shared" si="53"/>
        <v/>
      </c>
      <c r="S279" s="66" t="str">
        <f t="shared" si="54"/>
        <v>N/A</v>
      </c>
      <c r="T279" s="60"/>
    </row>
    <row r="280" spans="1:20" ht="16.5" customHeight="1" x14ac:dyDescent="0.35">
      <c r="A280" s="72" t="str">
        <f>IF(JAN_26!A280="","",JAN_26!A280)</f>
        <v/>
      </c>
      <c r="B280" s="72" t="str">
        <f>IF(JAN_26!B280="","",JAN_26!B280)</f>
        <v/>
      </c>
      <c r="C280" s="55" t="str">
        <f>IF(JAN_26!C280="","",JAN_26!C280)</f>
        <v/>
      </c>
      <c r="D280" s="55" t="str">
        <f>IF(APR_26!A280="","",APR_26!F280)</f>
        <v/>
      </c>
      <c r="E280" s="61"/>
      <c r="F280" s="55" t="str">
        <f t="shared" si="44"/>
        <v/>
      </c>
      <c r="G280" s="61"/>
      <c r="H280" s="61"/>
      <c r="I280" s="55">
        <f t="shared" si="45"/>
        <v>0</v>
      </c>
      <c r="J280" s="55" t="str">
        <f t="shared" si="46"/>
        <v/>
      </c>
      <c r="K280" s="55">
        <f t="shared" si="47"/>
        <v>0</v>
      </c>
      <c r="L280" s="55">
        <f t="shared" si="48"/>
        <v>0</v>
      </c>
      <c r="M280" s="67">
        <f>IF(A280="",0,(IF(ISNUMBER(MAR_26!G280),MAR_26!G280,0)+IF(ISNUMBER(APR_26!G280),APR_26!G280,0)+IF(ISNUMBER(MAY_26!G280),MAY_26!G280,0))/3)</f>
        <v>0</v>
      </c>
      <c r="N280" s="67">
        <f t="shared" si="49"/>
        <v>0</v>
      </c>
      <c r="O280" s="67">
        <f t="shared" si="50"/>
        <v>0</v>
      </c>
      <c r="P280" s="67">
        <f t="shared" si="51"/>
        <v>0</v>
      </c>
      <c r="Q280" s="68" t="str">
        <f t="shared" si="52"/>
        <v/>
      </c>
      <c r="R280" s="69" t="str">
        <f t="shared" si="53"/>
        <v/>
      </c>
      <c r="S280" s="69" t="str">
        <f t="shared" si="54"/>
        <v>N/A</v>
      </c>
      <c r="T280" s="60"/>
    </row>
    <row r="281" spans="1:20" ht="16.5" customHeight="1" x14ac:dyDescent="0.35">
      <c r="A281" s="71" t="str">
        <f>IF(JAN_26!A281="","",JAN_26!A281)</f>
        <v/>
      </c>
      <c r="B281" s="71" t="str">
        <f>IF(JAN_26!B281="","",JAN_26!B281)</f>
        <v/>
      </c>
      <c r="C281" s="53" t="str">
        <f>IF(JAN_26!C281="","",JAN_26!C281)</f>
        <v/>
      </c>
      <c r="D281" s="53" t="str">
        <f>IF(APR_26!A281="","",APR_26!F281)</f>
        <v/>
      </c>
      <c r="E281" s="61"/>
      <c r="F281" s="53" t="str">
        <f t="shared" si="44"/>
        <v/>
      </c>
      <c r="G281" s="61"/>
      <c r="H281" s="61"/>
      <c r="I281" s="53">
        <f t="shared" si="45"/>
        <v>0</v>
      </c>
      <c r="J281" s="53" t="str">
        <f t="shared" si="46"/>
        <v/>
      </c>
      <c r="K281" s="53">
        <f t="shared" si="47"/>
        <v>0</v>
      </c>
      <c r="L281" s="53">
        <f t="shared" si="48"/>
        <v>0</v>
      </c>
      <c r="M281" s="64">
        <f>IF(A281="",0,(IF(ISNUMBER(MAR_26!G281),MAR_26!G281,0)+IF(ISNUMBER(APR_26!G281),APR_26!G281,0)+IF(ISNUMBER(MAY_26!G281),MAY_26!G281,0))/3)</f>
        <v>0</v>
      </c>
      <c r="N281" s="64">
        <f t="shared" si="49"/>
        <v>0</v>
      </c>
      <c r="O281" s="64">
        <f t="shared" si="50"/>
        <v>0</v>
      </c>
      <c r="P281" s="64">
        <f t="shared" si="51"/>
        <v>0</v>
      </c>
      <c r="Q281" s="65" t="str">
        <f t="shared" si="52"/>
        <v/>
      </c>
      <c r="R281" s="66" t="str">
        <f t="shared" si="53"/>
        <v/>
      </c>
      <c r="S281" s="66" t="str">
        <f t="shared" si="54"/>
        <v>N/A</v>
      </c>
      <c r="T281" s="60"/>
    </row>
    <row r="282" spans="1:20" ht="16.5" customHeight="1" x14ac:dyDescent="0.35">
      <c r="A282" s="72" t="str">
        <f>IF(JAN_26!A282="","",JAN_26!A282)</f>
        <v/>
      </c>
      <c r="B282" s="72" t="str">
        <f>IF(JAN_26!B282="","",JAN_26!B282)</f>
        <v/>
      </c>
      <c r="C282" s="55" t="str">
        <f>IF(JAN_26!C282="","",JAN_26!C282)</f>
        <v/>
      </c>
      <c r="D282" s="55" t="str">
        <f>IF(APR_26!A282="","",APR_26!F282)</f>
        <v/>
      </c>
      <c r="E282" s="61"/>
      <c r="F282" s="55" t="str">
        <f t="shared" si="44"/>
        <v/>
      </c>
      <c r="G282" s="61"/>
      <c r="H282" s="61"/>
      <c r="I282" s="55">
        <f t="shared" si="45"/>
        <v>0</v>
      </c>
      <c r="J282" s="55" t="str">
        <f t="shared" si="46"/>
        <v/>
      </c>
      <c r="K282" s="55">
        <f t="shared" si="47"/>
        <v>0</v>
      </c>
      <c r="L282" s="55">
        <f t="shared" si="48"/>
        <v>0</v>
      </c>
      <c r="M282" s="67">
        <f>IF(A282="",0,(IF(ISNUMBER(MAR_26!G282),MAR_26!G282,0)+IF(ISNUMBER(APR_26!G282),APR_26!G282,0)+IF(ISNUMBER(MAY_26!G282),MAY_26!G282,0))/3)</f>
        <v>0</v>
      </c>
      <c r="N282" s="67">
        <f t="shared" si="49"/>
        <v>0</v>
      </c>
      <c r="O282" s="67">
        <f t="shared" si="50"/>
        <v>0</v>
      </c>
      <c r="P282" s="67">
        <f t="shared" si="51"/>
        <v>0</v>
      </c>
      <c r="Q282" s="68" t="str">
        <f t="shared" si="52"/>
        <v/>
      </c>
      <c r="R282" s="69" t="str">
        <f t="shared" si="53"/>
        <v/>
      </c>
      <c r="S282" s="69" t="str">
        <f t="shared" si="54"/>
        <v>N/A</v>
      </c>
      <c r="T282" s="60"/>
    </row>
    <row r="283" spans="1:20" ht="16.5" customHeight="1" x14ac:dyDescent="0.35">
      <c r="A283" s="71" t="str">
        <f>IF(JAN_26!A283="","",JAN_26!A283)</f>
        <v/>
      </c>
      <c r="B283" s="71" t="str">
        <f>IF(JAN_26!B283="","",JAN_26!B283)</f>
        <v/>
      </c>
      <c r="C283" s="53" t="str">
        <f>IF(JAN_26!C283="","",JAN_26!C283)</f>
        <v/>
      </c>
      <c r="D283" s="53" t="str">
        <f>IF(APR_26!A283="","",APR_26!F283)</f>
        <v/>
      </c>
      <c r="E283" s="61"/>
      <c r="F283" s="53" t="str">
        <f t="shared" si="44"/>
        <v/>
      </c>
      <c r="G283" s="61"/>
      <c r="H283" s="61"/>
      <c r="I283" s="53">
        <f t="shared" si="45"/>
        <v>0</v>
      </c>
      <c r="J283" s="53" t="str">
        <f t="shared" si="46"/>
        <v/>
      </c>
      <c r="K283" s="53">
        <f t="shared" si="47"/>
        <v>0</v>
      </c>
      <c r="L283" s="53">
        <f t="shared" si="48"/>
        <v>0</v>
      </c>
      <c r="M283" s="64">
        <f>IF(A283="",0,(IF(ISNUMBER(MAR_26!G283),MAR_26!G283,0)+IF(ISNUMBER(APR_26!G283),APR_26!G283,0)+IF(ISNUMBER(MAY_26!G283),MAY_26!G283,0))/3)</f>
        <v>0</v>
      </c>
      <c r="N283" s="64">
        <f t="shared" si="49"/>
        <v>0</v>
      </c>
      <c r="O283" s="64">
        <f t="shared" si="50"/>
        <v>0</v>
      </c>
      <c r="P283" s="64">
        <f t="shared" si="51"/>
        <v>0</v>
      </c>
      <c r="Q283" s="65" t="str">
        <f t="shared" si="52"/>
        <v/>
      </c>
      <c r="R283" s="66" t="str">
        <f t="shared" si="53"/>
        <v/>
      </c>
      <c r="S283" s="66" t="str">
        <f t="shared" si="54"/>
        <v>N/A</v>
      </c>
      <c r="T283" s="60"/>
    </row>
    <row r="284" spans="1:20" ht="16.5" customHeight="1" x14ac:dyDescent="0.35">
      <c r="A284" s="72" t="str">
        <f>IF(JAN_26!A284="","",JAN_26!A284)</f>
        <v/>
      </c>
      <c r="B284" s="72" t="str">
        <f>IF(JAN_26!B284="","",JAN_26!B284)</f>
        <v/>
      </c>
      <c r="C284" s="55" t="str">
        <f>IF(JAN_26!C284="","",JAN_26!C284)</f>
        <v/>
      </c>
      <c r="D284" s="55" t="str">
        <f>IF(APR_26!A284="","",APR_26!F284)</f>
        <v/>
      </c>
      <c r="E284" s="61"/>
      <c r="F284" s="55" t="str">
        <f t="shared" si="44"/>
        <v/>
      </c>
      <c r="G284" s="61"/>
      <c r="H284" s="61"/>
      <c r="I284" s="55">
        <f t="shared" si="45"/>
        <v>0</v>
      </c>
      <c r="J284" s="55" t="str">
        <f t="shared" si="46"/>
        <v/>
      </c>
      <c r="K284" s="55">
        <f t="shared" si="47"/>
        <v>0</v>
      </c>
      <c r="L284" s="55">
        <f t="shared" si="48"/>
        <v>0</v>
      </c>
      <c r="M284" s="67">
        <f>IF(A284="",0,(IF(ISNUMBER(MAR_26!G284),MAR_26!G284,0)+IF(ISNUMBER(APR_26!G284),APR_26!G284,0)+IF(ISNUMBER(MAY_26!G284),MAY_26!G284,0))/3)</f>
        <v>0</v>
      </c>
      <c r="N284" s="67">
        <f t="shared" si="49"/>
        <v>0</v>
      </c>
      <c r="O284" s="67">
        <f t="shared" si="50"/>
        <v>0</v>
      </c>
      <c r="P284" s="67">
        <f t="shared" si="51"/>
        <v>0</v>
      </c>
      <c r="Q284" s="68" t="str">
        <f t="shared" si="52"/>
        <v/>
      </c>
      <c r="R284" s="69" t="str">
        <f t="shared" si="53"/>
        <v/>
      </c>
      <c r="S284" s="69" t="str">
        <f t="shared" si="54"/>
        <v>N/A</v>
      </c>
      <c r="T284" s="60"/>
    </row>
    <row r="285" spans="1:20" ht="16.5" customHeight="1" x14ac:dyDescent="0.35">
      <c r="A285" s="71" t="str">
        <f>IF(JAN_26!A285="","",JAN_26!A285)</f>
        <v/>
      </c>
      <c r="B285" s="71" t="str">
        <f>IF(JAN_26!B285="","",JAN_26!B285)</f>
        <v/>
      </c>
      <c r="C285" s="53" t="str">
        <f>IF(JAN_26!C285="","",JAN_26!C285)</f>
        <v/>
      </c>
      <c r="D285" s="53" t="str">
        <f>IF(APR_26!A285="","",APR_26!F285)</f>
        <v/>
      </c>
      <c r="E285" s="61"/>
      <c r="F285" s="53" t="str">
        <f t="shared" si="44"/>
        <v/>
      </c>
      <c r="G285" s="61"/>
      <c r="H285" s="61"/>
      <c r="I285" s="53">
        <f t="shared" si="45"/>
        <v>0</v>
      </c>
      <c r="J285" s="53" t="str">
        <f t="shared" si="46"/>
        <v/>
      </c>
      <c r="K285" s="53">
        <f t="shared" si="47"/>
        <v>0</v>
      </c>
      <c r="L285" s="53">
        <f t="shared" si="48"/>
        <v>0</v>
      </c>
      <c r="M285" s="64">
        <f>IF(A285="",0,(IF(ISNUMBER(MAR_26!G285),MAR_26!G285,0)+IF(ISNUMBER(APR_26!G285),APR_26!G285,0)+IF(ISNUMBER(MAY_26!G285),MAY_26!G285,0))/3)</f>
        <v>0</v>
      </c>
      <c r="N285" s="64">
        <f t="shared" si="49"/>
        <v>0</v>
      </c>
      <c r="O285" s="64">
        <f t="shared" si="50"/>
        <v>0</v>
      </c>
      <c r="P285" s="64">
        <f t="shared" si="51"/>
        <v>0</v>
      </c>
      <c r="Q285" s="65" t="str">
        <f t="shared" si="52"/>
        <v/>
      </c>
      <c r="R285" s="66" t="str">
        <f t="shared" si="53"/>
        <v/>
      </c>
      <c r="S285" s="66" t="str">
        <f t="shared" si="54"/>
        <v>N/A</v>
      </c>
      <c r="T285" s="60"/>
    </row>
    <row r="286" spans="1:20" ht="16.5" customHeight="1" x14ac:dyDescent="0.35">
      <c r="A286" s="72" t="str">
        <f>IF(JAN_26!A286="","",JAN_26!A286)</f>
        <v/>
      </c>
      <c r="B286" s="72" t="str">
        <f>IF(JAN_26!B286="","",JAN_26!B286)</f>
        <v/>
      </c>
      <c r="C286" s="55" t="str">
        <f>IF(JAN_26!C286="","",JAN_26!C286)</f>
        <v/>
      </c>
      <c r="D286" s="55" t="str">
        <f>IF(APR_26!A286="","",APR_26!F286)</f>
        <v/>
      </c>
      <c r="E286" s="61"/>
      <c r="F286" s="55" t="str">
        <f t="shared" si="44"/>
        <v/>
      </c>
      <c r="G286" s="61"/>
      <c r="H286" s="61"/>
      <c r="I286" s="55">
        <f t="shared" si="45"/>
        <v>0</v>
      </c>
      <c r="J286" s="55" t="str">
        <f t="shared" si="46"/>
        <v/>
      </c>
      <c r="K286" s="55">
        <f t="shared" si="47"/>
        <v>0</v>
      </c>
      <c r="L286" s="55">
        <f t="shared" si="48"/>
        <v>0</v>
      </c>
      <c r="M286" s="67">
        <f>IF(A286="",0,(IF(ISNUMBER(MAR_26!G286),MAR_26!G286,0)+IF(ISNUMBER(APR_26!G286),APR_26!G286,0)+IF(ISNUMBER(MAY_26!G286),MAY_26!G286,0))/3)</f>
        <v>0</v>
      </c>
      <c r="N286" s="67">
        <f t="shared" si="49"/>
        <v>0</v>
      </c>
      <c r="O286" s="67">
        <f t="shared" si="50"/>
        <v>0</v>
      </c>
      <c r="P286" s="67">
        <f t="shared" si="51"/>
        <v>0</v>
      </c>
      <c r="Q286" s="68" t="str">
        <f t="shared" si="52"/>
        <v/>
      </c>
      <c r="R286" s="69" t="str">
        <f t="shared" si="53"/>
        <v/>
      </c>
      <c r="S286" s="69" t="str">
        <f t="shared" si="54"/>
        <v>N/A</v>
      </c>
      <c r="T286" s="60"/>
    </row>
    <row r="287" spans="1:20" ht="16.5" customHeight="1" x14ac:dyDescent="0.35">
      <c r="A287" s="71" t="str">
        <f>IF(JAN_26!A287="","",JAN_26!A287)</f>
        <v/>
      </c>
      <c r="B287" s="71" t="str">
        <f>IF(JAN_26!B287="","",JAN_26!B287)</f>
        <v/>
      </c>
      <c r="C287" s="53" t="str">
        <f>IF(JAN_26!C287="","",JAN_26!C287)</f>
        <v/>
      </c>
      <c r="D287" s="53" t="str">
        <f>IF(APR_26!A287="","",APR_26!F287)</f>
        <v/>
      </c>
      <c r="E287" s="61"/>
      <c r="F287" s="53" t="str">
        <f t="shared" si="44"/>
        <v/>
      </c>
      <c r="G287" s="61"/>
      <c r="H287" s="61"/>
      <c r="I287" s="53">
        <f t="shared" si="45"/>
        <v>0</v>
      </c>
      <c r="J287" s="53" t="str">
        <f t="shared" si="46"/>
        <v/>
      </c>
      <c r="K287" s="53">
        <f t="shared" si="47"/>
        <v>0</v>
      </c>
      <c r="L287" s="53">
        <f t="shared" si="48"/>
        <v>0</v>
      </c>
      <c r="M287" s="64">
        <f>IF(A287="",0,(IF(ISNUMBER(MAR_26!G287),MAR_26!G287,0)+IF(ISNUMBER(APR_26!G287),APR_26!G287,0)+IF(ISNUMBER(MAY_26!G287),MAY_26!G287,0))/3)</f>
        <v>0</v>
      </c>
      <c r="N287" s="64">
        <f t="shared" si="49"/>
        <v>0</v>
      </c>
      <c r="O287" s="64">
        <f t="shared" si="50"/>
        <v>0</v>
      </c>
      <c r="P287" s="64">
        <f t="shared" si="51"/>
        <v>0</v>
      </c>
      <c r="Q287" s="65" t="str">
        <f t="shared" si="52"/>
        <v/>
      </c>
      <c r="R287" s="66" t="str">
        <f t="shared" si="53"/>
        <v/>
      </c>
      <c r="S287" s="66" t="str">
        <f t="shared" si="54"/>
        <v>N/A</v>
      </c>
      <c r="T287" s="60"/>
    </row>
    <row r="288" spans="1:20" ht="16.5" customHeight="1" x14ac:dyDescent="0.35">
      <c r="A288" s="72" t="str">
        <f>IF(JAN_26!A288="","",JAN_26!A288)</f>
        <v/>
      </c>
      <c r="B288" s="72" t="str">
        <f>IF(JAN_26!B288="","",JAN_26!B288)</f>
        <v/>
      </c>
      <c r="C288" s="55" t="str">
        <f>IF(JAN_26!C288="","",JAN_26!C288)</f>
        <v/>
      </c>
      <c r="D288" s="55" t="str">
        <f>IF(APR_26!A288="","",APR_26!F288)</f>
        <v/>
      </c>
      <c r="E288" s="61"/>
      <c r="F288" s="55" t="str">
        <f t="shared" si="44"/>
        <v/>
      </c>
      <c r="G288" s="61"/>
      <c r="H288" s="61"/>
      <c r="I288" s="55">
        <f t="shared" si="45"/>
        <v>0</v>
      </c>
      <c r="J288" s="55" t="str">
        <f t="shared" si="46"/>
        <v/>
      </c>
      <c r="K288" s="55">
        <f t="shared" si="47"/>
        <v>0</v>
      </c>
      <c r="L288" s="55">
        <f t="shared" si="48"/>
        <v>0</v>
      </c>
      <c r="M288" s="67">
        <f>IF(A288="",0,(IF(ISNUMBER(MAR_26!G288),MAR_26!G288,0)+IF(ISNUMBER(APR_26!G288),APR_26!G288,0)+IF(ISNUMBER(MAY_26!G288),MAY_26!G288,0))/3)</f>
        <v>0</v>
      </c>
      <c r="N288" s="67">
        <f t="shared" si="49"/>
        <v>0</v>
      </c>
      <c r="O288" s="67">
        <f t="shared" si="50"/>
        <v>0</v>
      </c>
      <c r="P288" s="67">
        <f t="shared" si="51"/>
        <v>0</v>
      </c>
      <c r="Q288" s="68" t="str">
        <f t="shared" si="52"/>
        <v/>
      </c>
      <c r="R288" s="69" t="str">
        <f t="shared" si="53"/>
        <v/>
      </c>
      <c r="S288" s="69" t="str">
        <f t="shared" si="54"/>
        <v>N/A</v>
      </c>
      <c r="T288" s="60"/>
    </row>
    <row r="289" spans="1:20" ht="16.5" customHeight="1" x14ac:dyDescent="0.35">
      <c r="A289" s="71" t="str">
        <f>IF(JAN_26!A289="","",JAN_26!A289)</f>
        <v/>
      </c>
      <c r="B289" s="71" t="str">
        <f>IF(JAN_26!B289="","",JAN_26!B289)</f>
        <v/>
      </c>
      <c r="C289" s="53" t="str">
        <f>IF(JAN_26!C289="","",JAN_26!C289)</f>
        <v/>
      </c>
      <c r="D289" s="53" t="str">
        <f>IF(APR_26!A289="","",APR_26!F289)</f>
        <v/>
      </c>
      <c r="E289" s="61"/>
      <c r="F289" s="53" t="str">
        <f t="shared" si="44"/>
        <v/>
      </c>
      <c r="G289" s="61"/>
      <c r="H289" s="61"/>
      <c r="I289" s="53">
        <f t="shared" si="45"/>
        <v>0</v>
      </c>
      <c r="J289" s="53" t="str">
        <f t="shared" si="46"/>
        <v/>
      </c>
      <c r="K289" s="53">
        <f t="shared" si="47"/>
        <v>0</v>
      </c>
      <c r="L289" s="53">
        <f t="shared" si="48"/>
        <v>0</v>
      </c>
      <c r="M289" s="64">
        <f>IF(A289="",0,(IF(ISNUMBER(MAR_26!G289),MAR_26!G289,0)+IF(ISNUMBER(APR_26!G289),APR_26!G289,0)+IF(ISNUMBER(MAY_26!G289),MAY_26!G289,0))/3)</f>
        <v>0</v>
      </c>
      <c r="N289" s="64">
        <f t="shared" si="49"/>
        <v>0</v>
      </c>
      <c r="O289" s="64">
        <f t="shared" si="50"/>
        <v>0</v>
      </c>
      <c r="P289" s="64">
        <f t="shared" si="51"/>
        <v>0</v>
      </c>
      <c r="Q289" s="65" t="str">
        <f t="shared" si="52"/>
        <v/>
      </c>
      <c r="R289" s="66" t="str">
        <f t="shared" si="53"/>
        <v/>
      </c>
      <c r="S289" s="66" t="str">
        <f t="shared" si="54"/>
        <v>N/A</v>
      </c>
      <c r="T289" s="60"/>
    </row>
    <row r="290" spans="1:20" ht="16.5" customHeight="1" x14ac:dyDescent="0.35">
      <c r="A290" s="72" t="str">
        <f>IF(JAN_26!A290="","",JAN_26!A290)</f>
        <v/>
      </c>
      <c r="B290" s="72" t="str">
        <f>IF(JAN_26!B290="","",JAN_26!B290)</f>
        <v/>
      </c>
      <c r="C290" s="55" t="str">
        <f>IF(JAN_26!C290="","",JAN_26!C290)</f>
        <v/>
      </c>
      <c r="D290" s="55" t="str">
        <f>IF(APR_26!A290="","",APR_26!F290)</f>
        <v/>
      </c>
      <c r="E290" s="61"/>
      <c r="F290" s="55" t="str">
        <f t="shared" si="44"/>
        <v/>
      </c>
      <c r="G290" s="61"/>
      <c r="H290" s="61"/>
      <c r="I290" s="55">
        <f t="shared" si="45"/>
        <v>0</v>
      </c>
      <c r="J290" s="55" t="str">
        <f t="shared" si="46"/>
        <v/>
      </c>
      <c r="K290" s="55">
        <f t="shared" si="47"/>
        <v>0</v>
      </c>
      <c r="L290" s="55">
        <f t="shared" si="48"/>
        <v>0</v>
      </c>
      <c r="M290" s="67">
        <f>IF(A290="",0,(IF(ISNUMBER(MAR_26!G290),MAR_26!G290,0)+IF(ISNUMBER(APR_26!G290),APR_26!G290,0)+IF(ISNUMBER(MAY_26!G290),MAY_26!G290,0))/3)</f>
        <v>0</v>
      </c>
      <c r="N290" s="67">
        <f t="shared" si="49"/>
        <v>0</v>
      </c>
      <c r="O290" s="67">
        <f t="shared" si="50"/>
        <v>0</v>
      </c>
      <c r="P290" s="67">
        <f t="shared" si="51"/>
        <v>0</v>
      </c>
      <c r="Q290" s="68" t="str">
        <f t="shared" si="52"/>
        <v/>
      </c>
      <c r="R290" s="69" t="str">
        <f t="shared" si="53"/>
        <v/>
      </c>
      <c r="S290" s="69" t="str">
        <f t="shared" si="54"/>
        <v>N/A</v>
      </c>
      <c r="T290" s="60"/>
    </row>
    <row r="291" spans="1:20" ht="16.5" customHeight="1" x14ac:dyDescent="0.35">
      <c r="A291" s="71" t="str">
        <f>IF(JAN_26!A291="","",JAN_26!A291)</f>
        <v/>
      </c>
      <c r="B291" s="71" t="str">
        <f>IF(JAN_26!B291="","",JAN_26!B291)</f>
        <v/>
      </c>
      <c r="C291" s="53" t="str">
        <f>IF(JAN_26!C291="","",JAN_26!C291)</f>
        <v/>
      </c>
      <c r="D291" s="53" t="str">
        <f>IF(APR_26!A291="","",APR_26!F291)</f>
        <v/>
      </c>
      <c r="E291" s="61"/>
      <c r="F291" s="53" t="str">
        <f t="shared" si="44"/>
        <v/>
      </c>
      <c r="G291" s="61"/>
      <c r="H291" s="61"/>
      <c r="I291" s="53">
        <f t="shared" si="45"/>
        <v>0</v>
      </c>
      <c r="J291" s="53" t="str">
        <f t="shared" si="46"/>
        <v/>
      </c>
      <c r="K291" s="53">
        <f t="shared" si="47"/>
        <v>0</v>
      </c>
      <c r="L291" s="53">
        <f t="shared" si="48"/>
        <v>0</v>
      </c>
      <c r="M291" s="64">
        <f>IF(A291="",0,(IF(ISNUMBER(MAR_26!G291),MAR_26!G291,0)+IF(ISNUMBER(APR_26!G291),APR_26!G291,0)+IF(ISNUMBER(MAY_26!G291),MAY_26!G291,0))/3)</f>
        <v>0</v>
      </c>
      <c r="N291" s="64">
        <f t="shared" si="49"/>
        <v>0</v>
      </c>
      <c r="O291" s="64">
        <f t="shared" si="50"/>
        <v>0</v>
      </c>
      <c r="P291" s="64">
        <f t="shared" si="51"/>
        <v>0</v>
      </c>
      <c r="Q291" s="65" t="str">
        <f t="shared" si="52"/>
        <v/>
      </c>
      <c r="R291" s="66" t="str">
        <f t="shared" si="53"/>
        <v/>
      </c>
      <c r="S291" s="66" t="str">
        <f t="shared" si="54"/>
        <v>N/A</v>
      </c>
      <c r="T291" s="60"/>
    </row>
    <row r="292" spans="1:20" ht="16.5" customHeight="1" x14ac:dyDescent="0.35">
      <c r="A292" s="72" t="str">
        <f>IF(JAN_26!A292="","",JAN_26!A292)</f>
        <v/>
      </c>
      <c r="B292" s="72" t="str">
        <f>IF(JAN_26!B292="","",JAN_26!B292)</f>
        <v/>
      </c>
      <c r="C292" s="55" t="str">
        <f>IF(JAN_26!C292="","",JAN_26!C292)</f>
        <v/>
      </c>
      <c r="D292" s="55" t="str">
        <f>IF(APR_26!A292="","",APR_26!F292)</f>
        <v/>
      </c>
      <c r="E292" s="61"/>
      <c r="F292" s="55" t="str">
        <f t="shared" si="44"/>
        <v/>
      </c>
      <c r="G292" s="61"/>
      <c r="H292" s="61"/>
      <c r="I292" s="55">
        <f t="shared" si="45"/>
        <v>0</v>
      </c>
      <c r="J292" s="55" t="str">
        <f t="shared" si="46"/>
        <v/>
      </c>
      <c r="K292" s="55">
        <f t="shared" si="47"/>
        <v>0</v>
      </c>
      <c r="L292" s="55">
        <f t="shared" si="48"/>
        <v>0</v>
      </c>
      <c r="M292" s="67">
        <f>IF(A292="",0,(IF(ISNUMBER(MAR_26!G292),MAR_26!G292,0)+IF(ISNUMBER(APR_26!G292),APR_26!G292,0)+IF(ISNUMBER(MAY_26!G292),MAY_26!G292,0))/3)</f>
        <v>0</v>
      </c>
      <c r="N292" s="67">
        <f t="shared" si="49"/>
        <v>0</v>
      </c>
      <c r="O292" s="67">
        <f t="shared" si="50"/>
        <v>0</v>
      </c>
      <c r="P292" s="67">
        <f t="shared" si="51"/>
        <v>0</v>
      </c>
      <c r="Q292" s="68" t="str">
        <f t="shared" si="52"/>
        <v/>
      </c>
      <c r="R292" s="69" t="str">
        <f t="shared" si="53"/>
        <v/>
      </c>
      <c r="S292" s="69" t="str">
        <f t="shared" si="54"/>
        <v>N/A</v>
      </c>
      <c r="T292" s="60"/>
    </row>
    <row r="293" spans="1:20" ht="16.5" customHeight="1" x14ac:dyDescent="0.35">
      <c r="A293" s="71" t="str">
        <f>IF(JAN_26!A293="","",JAN_26!A293)</f>
        <v/>
      </c>
      <c r="B293" s="71" t="str">
        <f>IF(JAN_26!B293="","",JAN_26!B293)</f>
        <v/>
      </c>
      <c r="C293" s="53" t="str">
        <f>IF(JAN_26!C293="","",JAN_26!C293)</f>
        <v/>
      </c>
      <c r="D293" s="53" t="str">
        <f>IF(APR_26!A293="","",APR_26!F293)</f>
        <v/>
      </c>
      <c r="E293" s="61"/>
      <c r="F293" s="53" t="str">
        <f t="shared" si="44"/>
        <v/>
      </c>
      <c r="G293" s="61"/>
      <c r="H293" s="61"/>
      <c r="I293" s="53">
        <f t="shared" si="45"/>
        <v>0</v>
      </c>
      <c r="J293" s="53" t="str">
        <f t="shared" si="46"/>
        <v/>
      </c>
      <c r="K293" s="53">
        <f t="shared" si="47"/>
        <v>0</v>
      </c>
      <c r="L293" s="53">
        <f t="shared" si="48"/>
        <v>0</v>
      </c>
      <c r="M293" s="64">
        <f>IF(A293="",0,(IF(ISNUMBER(MAR_26!G293),MAR_26!G293,0)+IF(ISNUMBER(APR_26!G293),APR_26!G293,0)+IF(ISNUMBER(MAY_26!G293),MAY_26!G293,0))/3)</f>
        <v>0</v>
      </c>
      <c r="N293" s="64">
        <f t="shared" si="49"/>
        <v>0</v>
      </c>
      <c r="O293" s="64">
        <f t="shared" si="50"/>
        <v>0</v>
      </c>
      <c r="P293" s="64">
        <f t="shared" si="51"/>
        <v>0</v>
      </c>
      <c r="Q293" s="65" t="str">
        <f t="shared" si="52"/>
        <v/>
      </c>
      <c r="R293" s="66" t="str">
        <f t="shared" si="53"/>
        <v/>
      </c>
      <c r="S293" s="66" t="str">
        <f t="shared" si="54"/>
        <v>N/A</v>
      </c>
      <c r="T293" s="60"/>
    </row>
    <row r="294" spans="1:20" ht="16.5" customHeight="1" x14ac:dyDescent="0.35">
      <c r="A294" s="72" t="str">
        <f>IF(JAN_26!A294="","",JAN_26!A294)</f>
        <v/>
      </c>
      <c r="B294" s="72" t="str">
        <f>IF(JAN_26!B294="","",JAN_26!B294)</f>
        <v/>
      </c>
      <c r="C294" s="55" t="str">
        <f>IF(JAN_26!C294="","",JAN_26!C294)</f>
        <v/>
      </c>
      <c r="D294" s="55" t="str">
        <f>IF(APR_26!A294="","",APR_26!F294)</f>
        <v/>
      </c>
      <c r="E294" s="61"/>
      <c r="F294" s="55" t="str">
        <f t="shared" si="44"/>
        <v/>
      </c>
      <c r="G294" s="61"/>
      <c r="H294" s="61"/>
      <c r="I294" s="55">
        <f t="shared" si="45"/>
        <v>0</v>
      </c>
      <c r="J294" s="55" t="str">
        <f t="shared" si="46"/>
        <v/>
      </c>
      <c r="K294" s="55">
        <f t="shared" si="47"/>
        <v>0</v>
      </c>
      <c r="L294" s="55">
        <f t="shared" si="48"/>
        <v>0</v>
      </c>
      <c r="M294" s="67">
        <f>IF(A294="",0,(IF(ISNUMBER(MAR_26!G294),MAR_26!G294,0)+IF(ISNUMBER(APR_26!G294),APR_26!G294,0)+IF(ISNUMBER(MAY_26!G294),MAY_26!G294,0))/3)</f>
        <v>0</v>
      </c>
      <c r="N294" s="67">
        <f t="shared" si="49"/>
        <v>0</v>
      </c>
      <c r="O294" s="67">
        <f t="shared" si="50"/>
        <v>0</v>
      </c>
      <c r="P294" s="67">
        <f t="shared" si="51"/>
        <v>0</v>
      </c>
      <c r="Q294" s="68" t="str">
        <f t="shared" si="52"/>
        <v/>
      </c>
      <c r="R294" s="69" t="str">
        <f t="shared" si="53"/>
        <v/>
      </c>
      <c r="S294" s="69" t="str">
        <f t="shared" si="54"/>
        <v>N/A</v>
      </c>
      <c r="T294" s="60"/>
    </row>
    <row r="295" spans="1:20" ht="16.5" customHeight="1" x14ac:dyDescent="0.35">
      <c r="A295" s="71" t="str">
        <f>IF(JAN_26!A295="","",JAN_26!A295)</f>
        <v/>
      </c>
      <c r="B295" s="71" t="str">
        <f>IF(JAN_26!B295="","",JAN_26!B295)</f>
        <v/>
      </c>
      <c r="C295" s="53" t="str">
        <f>IF(JAN_26!C295="","",JAN_26!C295)</f>
        <v/>
      </c>
      <c r="D295" s="53" t="str">
        <f>IF(APR_26!A295="","",APR_26!F295)</f>
        <v/>
      </c>
      <c r="E295" s="61"/>
      <c r="F295" s="53" t="str">
        <f t="shared" si="44"/>
        <v/>
      </c>
      <c r="G295" s="61"/>
      <c r="H295" s="61"/>
      <c r="I295" s="53">
        <f t="shared" si="45"/>
        <v>0</v>
      </c>
      <c r="J295" s="53" t="str">
        <f t="shared" si="46"/>
        <v/>
      </c>
      <c r="K295" s="53">
        <f t="shared" si="47"/>
        <v>0</v>
      </c>
      <c r="L295" s="53">
        <f t="shared" si="48"/>
        <v>0</v>
      </c>
      <c r="M295" s="64">
        <f>IF(A295="",0,(IF(ISNUMBER(MAR_26!G295),MAR_26!G295,0)+IF(ISNUMBER(APR_26!G295),APR_26!G295,0)+IF(ISNUMBER(MAY_26!G295),MAY_26!G295,0))/3)</f>
        <v>0</v>
      </c>
      <c r="N295" s="64">
        <f t="shared" si="49"/>
        <v>0</v>
      </c>
      <c r="O295" s="64">
        <f t="shared" si="50"/>
        <v>0</v>
      </c>
      <c r="P295" s="64">
        <f t="shared" si="51"/>
        <v>0</v>
      </c>
      <c r="Q295" s="65" t="str">
        <f t="shared" si="52"/>
        <v/>
      </c>
      <c r="R295" s="66" t="str">
        <f t="shared" si="53"/>
        <v/>
      </c>
      <c r="S295" s="66" t="str">
        <f t="shared" si="54"/>
        <v>N/A</v>
      </c>
      <c r="T295" s="60"/>
    </row>
    <row r="296" spans="1:20" ht="16.5" customHeight="1" x14ac:dyDescent="0.35">
      <c r="A296" s="72" t="str">
        <f>IF(JAN_26!A296="","",JAN_26!A296)</f>
        <v/>
      </c>
      <c r="B296" s="72" t="str">
        <f>IF(JAN_26!B296="","",JAN_26!B296)</f>
        <v/>
      </c>
      <c r="C296" s="55" t="str">
        <f>IF(JAN_26!C296="","",JAN_26!C296)</f>
        <v/>
      </c>
      <c r="D296" s="55" t="str">
        <f>IF(APR_26!A296="","",APR_26!F296)</f>
        <v/>
      </c>
      <c r="E296" s="61"/>
      <c r="F296" s="55" t="str">
        <f t="shared" si="44"/>
        <v/>
      </c>
      <c r="G296" s="61"/>
      <c r="H296" s="61"/>
      <c r="I296" s="55">
        <f t="shared" si="45"/>
        <v>0</v>
      </c>
      <c r="J296" s="55" t="str">
        <f t="shared" si="46"/>
        <v/>
      </c>
      <c r="K296" s="55">
        <f t="shared" si="47"/>
        <v>0</v>
      </c>
      <c r="L296" s="55">
        <f t="shared" si="48"/>
        <v>0</v>
      </c>
      <c r="M296" s="67">
        <f>IF(A296="",0,(IF(ISNUMBER(MAR_26!G296),MAR_26!G296,0)+IF(ISNUMBER(APR_26!G296),APR_26!G296,0)+IF(ISNUMBER(MAY_26!G296),MAY_26!G296,0))/3)</f>
        <v>0</v>
      </c>
      <c r="N296" s="67">
        <f t="shared" si="49"/>
        <v>0</v>
      </c>
      <c r="O296" s="67">
        <f t="shared" si="50"/>
        <v>0</v>
      </c>
      <c r="P296" s="67">
        <f t="shared" si="51"/>
        <v>0</v>
      </c>
      <c r="Q296" s="68" t="str">
        <f t="shared" si="52"/>
        <v/>
      </c>
      <c r="R296" s="69" t="str">
        <f t="shared" si="53"/>
        <v/>
      </c>
      <c r="S296" s="69" t="str">
        <f t="shared" si="54"/>
        <v>N/A</v>
      </c>
      <c r="T296" s="60"/>
    </row>
    <row r="297" spans="1:20" ht="16.5" customHeight="1" x14ac:dyDescent="0.35">
      <c r="A297" s="71" t="str">
        <f>IF(JAN_26!A297="","",JAN_26!A297)</f>
        <v/>
      </c>
      <c r="B297" s="71" t="str">
        <f>IF(JAN_26!B297="","",JAN_26!B297)</f>
        <v/>
      </c>
      <c r="C297" s="53" t="str">
        <f>IF(JAN_26!C297="","",JAN_26!C297)</f>
        <v/>
      </c>
      <c r="D297" s="53" t="str">
        <f>IF(APR_26!A297="","",APR_26!F297)</f>
        <v/>
      </c>
      <c r="E297" s="61"/>
      <c r="F297" s="53" t="str">
        <f t="shared" si="44"/>
        <v/>
      </c>
      <c r="G297" s="61"/>
      <c r="H297" s="61"/>
      <c r="I297" s="53">
        <f t="shared" si="45"/>
        <v>0</v>
      </c>
      <c r="J297" s="53" t="str">
        <f t="shared" si="46"/>
        <v/>
      </c>
      <c r="K297" s="53">
        <f t="shared" si="47"/>
        <v>0</v>
      </c>
      <c r="L297" s="53">
        <f t="shared" si="48"/>
        <v>0</v>
      </c>
      <c r="M297" s="64">
        <f>IF(A297="",0,(IF(ISNUMBER(MAR_26!G297),MAR_26!G297,0)+IF(ISNUMBER(APR_26!G297),APR_26!G297,0)+IF(ISNUMBER(MAY_26!G297),MAY_26!G297,0))/3)</f>
        <v>0</v>
      </c>
      <c r="N297" s="64">
        <f t="shared" si="49"/>
        <v>0</v>
      </c>
      <c r="O297" s="64">
        <f t="shared" si="50"/>
        <v>0</v>
      </c>
      <c r="P297" s="64">
        <f t="shared" si="51"/>
        <v>0</v>
      </c>
      <c r="Q297" s="65" t="str">
        <f t="shared" si="52"/>
        <v/>
      </c>
      <c r="R297" s="66" t="str">
        <f t="shared" si="53"/>
        <v/>
      </c>
      <c r="S297" s="66" t="str">
        <f t="shared" si="54"/>
        <v>N/A</v>
      </c>
      <c r="T297" s="60"/>
    </row>
    <row r="298" spans="1:20" ht="16.5" customHeight="1" x14ac:dyDescent="0.35">
      <c r="A298" s="72" t="str">
        <f>IF(JAN_26!A298="","",JAN_26!A298)</f>
        <v/>
      </c>
      <c r="B298" s="72" t="str">
        <f>IF(JAN_26!B298="","",JAN_26!B298)</f>
        <v/>
      </c>
      <c r="C298" s="55" t="str">
        <f>IF(JAN_26!C298="","",JAN_26!C298)</f>
        <v/>
      </c>
      <c r="D298" s="55" t="str">
        <f>IF(APR_26!A298="","",APR_26!F298)</f>
        <v/>
      </c>
      <c r="E298" s="61"/>
      <c r="F298" s="55" t="str">
        <f t="shared" si="44"/>
        <v/>
      </c>
      <c r="G298" s="61"/>
      <c r="H298" s="61"/>
      <c r="I298" s="55">
        <f t="shared" si="45"/>
        <v>0</v>
      </c>
      <c r="J298" s="55" t="str">
        <f t="shared" si="46"/>
        <v/>
      </c>
      <c r="K298" s="55">
        <f t="shared" si="47"/>
        <v>0</v>
      </c>
      <c r="L298" s="55">
        <f t="shared" si="48"/>
        <v>0</v>
      </c>
      <c r="M298" s="67">
        <f>IF(A298="",0,(IF(ISNUMBER(MAR_26!G298),MAR_26!G298,0)+IF(ISNUMBER(APR_26!G298),APR_26!G298,0)+IF(ISNUMBER(MAY_26!G298),MAY_26!G298,0))/3)</f>
        <v>0</v>
      </c>
      <c r="N298" s="67">
        <f t="shared" si="49"/>
        <v>0</v>
      </c>
      <c r="O298" s="67">
        <f t="shared" si="50"/>
        <v>0</v>
      </c>
      <c r="P298" s="67">
        <f t="shared" si="51"/>
        <v>0</v>
      </c>
      <c r="Q298" s="68" t="str">
        <f t="shared" si="52"/>
        <v/>
      </c>
      <c r="R298" s="69" t="str">
        <f t="shared" si="53"/>
        <v/>
      </c>
      <c r="S298" s="69" t="str">
        <f t="shared" si="54"/>
        <v>N/A</v>
      </c>
      <c r="T298" s="60"/>
    </row>
    <row r="299" spans="1:20" ht="16.5" customHeight="1" x14ac:dyDescent="0.35">
      <c r="A299" s="71" t="str">
        <f>IF(JAN_26!A299="","",JAN_26!A299)</f>
        <v/>
      </c>
      <c r="B299" s="71" t="str">
        <f>IF(JAN_26!B299="","",JAN_26!B299)</f>
        <v/>
      </c>
      <c r="C299" s="53" t="str">
        <f>IF(JAN_26!C299="","",JAN_26!C299)</f>
        <v/>
      </c>
      <c r="D299" s="53" t="str">
        <f>IF(APR_26!A299="","",APR_26!F299)</f>
        <v/>
      </c>
      <c r="E299" s="61"/>
      <c r="F299" s="53" t="str">
        <f t="shared" si="44"/>
        <v/>
      </c>
      <c r="G299" s="61"/>
      <c r="H299" s="61"/>
      <c r="I299" s="53">
        <f t="shared" si="45"/>
        <v>0</v>
      </c>
      <c r="J299" s="53" t="str">
        <f t="shared" si="46"/>
        <v/>
      </c>
      <c r="K299" s="53">
        <f t="shared" si="47"/>
        <v>0</v>
      </c>
      <c r="L299" s="53">
        <f t="shared" si="48"/>
        <v>0</v>
      </c>
      <c r="M299" s="64">
        <f>IF(A299="",0,(IF(ISNUMBER(MAR_26!G299),MAR_26!G299,0)+IF(ISNUMBER(APR_26!G299),APR_26!G299,0)+IF(ISNUMBER(MAY_26!G299),MAY_26!G299,0))/3)</f>
        <v>0</v>
      </c>
      <c r="N299" s="64">
        <f t="shared" si="49"/>
        <v>0</v>
      </c>
      <c r="O299" s="64">
        <f t="shared" si="50"/>
        <v>0</v>
      </c>
      <c r="P299" s="64">
        <f t="shared" si="51"/>
        <v>0</v>
      </c>
      <c r="Q299" s="65" t="str">
        <f t="shared" si="52"/>
        <v/>
      </c>
      <c r="R299" s="66" t="str">
        <f t="shared" si="53"/>
        <v/>
      </c>
      <c r="S299" s="66" t="str">
        <f t="shared" si="54"/>
        <v>N/A</v>
      </c>
      <c r="T299" s="60"/>
    </row>
    <row r="300" spans="1:20" ht="16.5" customHeight="1" x14ac:dyDescent="0.35">
      <c r="A300" s="72" t="str">
        <f>IF(JAN_26!A300="","",JAN_26!A300)</f>
        <v/>
      </c>
      <c r="B300" s="72" t="str">
        <f>IF(JAN_26!B300="","",JAN_26!B300)</f>
        <v/>
      </c>
      <c r="C300" s="55" t="str">
        <f>IF(JAN_26!C300="","",JAN_26!C300)</f>
        <v/>
      </c>
      <c r="D300" s="55" t="str">
        <f>IF(APR_26!A300="","",APR_26!F300)</f>
        <v/>
      </c>
      <c r="E300" s="61"/>
      <c r="F300" s="55" t="str">
        <f t="shared" si="44"/>
        <v/>
      </c>
      <c r="G300" s="61"/>
      <c r="H300" s="61"/>
      <c r="I300" s="55">
        <f t="shared" si="45"/>
        <v>0</v>
      </c>
      <c r="J300" s="55" t="str">
        <f t="shared" si="46"/>
        <v/>
      </c>
      <c r="K300" s="55">
        <f t="shared" si="47"/>
        <v>0</v>
      </c>
      <c r="L300" s="55">
        <f t="shared" si="48"/>
        <v>0</v>
      </c>
      <c r="M300" s="67">
        <f>IF(A300="",0,(IF(ISNUMBER(MAR_26!G300),MAR_26!G300,0)+IF(ISNUMBER(APR_26!G300),APR_26!G300,0)+IF(ISNUMBER(MAY_26!G300),MAY_26!G300,0))/3)</f>
        <v>0</v>
      </c>
      <c r="N300" s="67">
        <f t="shared" si="49"/>
        <v>0</v>
      </c>
      <c r="O300" s="67">
        <f t="shared" si="50"/>
        <v>0</v>
      </c>
      <c r="P300" s="67">
        <f t="shared" si="51"/>
        <v>0</v>
      </c>
      <c r="Q300" s="68" t="str">
        <f t="shared" si="52"/>
        <v/>
      </c>
      <c r="R300" s="69" t="str">
        <f t="shared" si="53"/>
        <v/>
      </c>
      <c r="S300" s="69" t="str">
        <f t="shared" si="54"/>
        <v>N/A</v>
      </c>
      <c r="T300" s="60"/>
    </row>
    <row r="301" spans="1:20" ht="16.5" customHeight="1" x14ac:dyDescent="0.35">
      <c r="A301" s="71" t="str">
        <f>IF(JAN_26!A301="","",JAN_26!A301)</f>
        <v/>
      </c>
      <c r="B301" s="71" t="str">
        <f>IF(JAN_26!B301="","",JAN_26!B301)</f>
        <v/>
      </c>
      <c r="C301" s="53" t="str">
        <f>IF(JAN_26!C301="","",JAN_26!C301)</f>
        <v/>
      </c>
      <c r="D301" s="53" t="str">
        <f>IF(APR_26!A301="","",APR_26!F301)</f>
        <v/>
      </c>
      <c r="E301" s="61"/>
      <c r="F301" s="53" t="str">
        <f t="shared" si="44"/>
        <v/>
      </c>
      <c r="G301" s="61"/>
      <c r="H301" s="61"/>
      <c r="I301" s="53">
        <f t="shared" si="45"/>
        <v>0</v>
      </c>
      <c r="J301" s="53" t="str">
        <f t="shared" si="46"/>
        <v/>
      </c>
      <c r="K301" s="53">
        <f t="shared" si="47"/>
        <v>0</v>
      </c>
      <c r="L301" s="53">
        <f t="shared" si="48"/>
        <v>0</v>
      </c>
      <c r="M301" s="64">
        <f>IF(A301="",0,(IF(ISNUMBER(MAR_26!G301),MAR_26!G301,0)+IF(ISNUMBER(APR_26!G301),APR_26!G301,0)+IF(ISNUMBER(MAY_26!G301),MAY_26!G301,0))/3)</f>
        <v>0</v>
      </c>
      <c r="N301" s="64">
        <f t="shared" si="49"/>
        <v>0</v>
      </c>
      <c r="O301" s="64">
        <f t="shared" si="50"/>
        <v>0</v>
      </c>
      <c r="P301" s="64">
        <f t="shared" si="51"/>
        <v>0</v>
      </c>
      <c r="Q301" s="65" t="str">
        <f t="shared" si="52"/>
        <v/>
      </c>
      <c r="R301" s="66" t="str">
        <f t="shared" si="53"/>
        <v/>
      </c>
      <c r="S301" s="66" t="str">
        <f t="shared" si="54"/>
        <v>N/A</v>
      </c>
      <c r="T301" s="60"/>
    </row>
    <row r="302" spans="1:20" ht="16.5" customHeight="1" x14ac:dyDescent="0.35">
      <c r="A302" s="72" t="str">
        <f>IF(JAN_26!A302="","",JAN_26!A302)</f>
        <v/>
      </c>
      <c r="B302" s="72" t="str">
        <f>IF(JAN_26!B302="","",JAN_26!B302)</f>
        <v/>
      </c>
      <c r="C302" s="55" t="str">
        <f>IF(JAN_26!C302="","",JAN_26!C302)</f>
        <v/>
      </c>
      <c r="D302" s="55" t="str">
        <f>IF(APR_26!A302="","",APR_26!F302)</f>
        <v/>
      </c>
      <c r="E302" s="61"/>
      <c r="F302" s="55" t="str">
        <f t="shared" si="44"/>
        <v/>
      </c>
      <c r="G302" s="61"/>
      <c r="H302" s="61"/>
      <c r="I302" s="55">
        <f t="shared" si="45"/>
        <v>0</v>
      </c>
      <c r="J302" s="55" t="str">
        <f t="shared" si="46"/>
        <v/>
      </c>
      <c r="K302" s="55">
        <f t="shared" si="47"/>
        <v>0</v>
      </c>
      <c r="L302" s="55">
        <f t="shared" si="48"/>
        <v>0</v>
      </c>
      <c r="M302" s="67">
        <f>IF(A302="",0,(IF(ISNUMBER(MAR_26!G302),MAR_26!G302,0)+IF(ISNUMBER(APR_26!G302),APR_26!G302,0)+IF(ISNUMBER(MAY_26!G302),MAY_26!G302,0))/3)</f>
        <v>0</v>
      </c>
      <c r="N302" s="67">
        <f t="shared" si="49"/>
        <v>0</v>
      </c>
      <c r="O302" s="67">
        <f t="shared" si="50"/>
        <v>0</v>
      </c>
      <c r="P302" s="67">
        <f t="shared" si="51"/>
        <v>0</v>
      </c>
      <c r="Q302" s="68" t="str">
        <f t="shared" si="52"/>
        <v/>
      </c>
      <c r="R302" s="69" t="str">
        <f t="shared" si="53"/>
        <v/>
      </c>
      <c r="S302" s="69" t="str">
        <f t="shared" si="54"/>
        <v>N/A</v>
      </c>
      <c r="T302" s="60"/>
    </row>
    <row r="303" spans="1:20" ht="21.75" customHeight="1" x14ac:dyDescent="0.35">
      <c r="A303" s="62" t="s">
        <v>360</v>
      </c>
      <c r="B303" s="62"/>
      <c r="C303" s="62"/>
      <c r="D303" s="70">
        <f t="shared" ref="D303:L303" si="55">SUM(D3:D302)</f>
        <v>16063</v>
      </c>
      <c r="E303" s="70">
        <f t="shared" si="55"/>
        <v>0</v>
      </c>
      <c r="F303" s="70">
        <f t="shared" si="55"/>
        <v>16063</v>
      </c>
      <c r="G303" s="70">
        <f t="shared" si="55"/>
        <v>0</v>
      </c>
      <c r="H303" s="70">
        <f t="shared" si="55"/>
        <v>0</v>
      </c>
      <c r="I303" s="70">
        <f t="shared" si="55"/>
        <v>0</v>
      </c>
      <c r="J303" s="70">
        <f t="shared" si="55"/>
        <v>0</v>
      </c>
      <c r="K303" s="70">
        <f t="shared" si="55"/>
        <v>0</v>
      </c>
      <c r="L303" s="70">
        <f t="shared" si="55"/>
        <v>3703114</v>
      </c>
      <c r="M303" s="63"/>
      <c r="N303" s="63"/>
      <c r="O303" s="63"/>
      <c r="P303" s="63"/>
      <c r="Q303" s="63"/>
      <c r="R303" s="63"/>
      <c r="S303" s="63"/>
      <c r="T303" s="63"/>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sheetProtection password="EF40" sheet="1" objects="1" scenarios="1"/>
  <mergeCells count="3">
    <mergeCell ref="A1:T1"/>
    <mergeCell ref="A303:C303"/>
    <mergeCell ref="A305:T305"/>
  </mergeCells>
  <conditionalFormatting sqref="R3:R302">
    <cfRule type="cellIs" dxfId="51" priority="2" operator="equal">
      <formula>"STOCKOUT"</formula>
    </cfRule>
    <cfRule type="cellIs" dxfId="50" priority="3" operator="equal">
      <formula>"LOW STOCK"</formula>
    </cfRule>
    <cfRule type="cellIs" dxfId="49" priority="4" operator="equal">
      <formula>"ADEQUATE"</formula>
    </cfRule>
    <cfRule type="cellIs" dxfId="48" priority="5" operator="equal">
      <formula>"OVERSTOCK"</formula>
    </cfRule>
  </conditionalFormatting>
  <conditionalFormatting sqref="S3:S302">
    <cfRule type="cellIs" dxfId="47" priority="6" operator="equal">
      <formula>"DEFICIT"</formula>
    </cfRule>
    <cfRule type="cellIs" dxfId="46" priority="7" operator="equal">
      <formula>"BALANCED"</formula>
    </cfRule>
  </conditionalFormatting>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6E80"/>
  </sheetPr>
  <dimension ref="A1:T305"/>
  <sheetViews>
    <sheetView showGridLines="0" zoomScaleNormal="100" workbookViewId="0">
      <pane xSplit="1" ySplit="2" topLeftCell="B291" activePane="bottomRight" state="frozen"/>
      <selection pane="topRight" activeCell="B1" sqref="B1"/>
      <selection pane="bottomLeft" activeCell="A3" sqref="A3"/>
      <selection pane="bottomRight" activeCell="I298" sqref="I298"/>
    </sheetView>
  </sheetViews>
  <sheetFormatPr defaultColWidth="8.6328125" defaultRowHeight="14.5" x14ac:dyDescent="0.35"/>
  <cols>
    <col min="1" max="1" width="28" customWidth="1"/>
    <col min="2" max="2" width="10" customWidth="1"/>
    <col min="3" max="3" width="11" customWidth="1"/>
    <col min="4" max="7" width="10" customWidth="1"/>
    <col min="8" max="10" width="13" customWidth="1"/>
    <col min="11" max="11" width="10" customWidth="1"/>
    <col min="12" max="12" width="13" customWidth="1"/>
    <col min="13" max="13" width="8" customWidth="1"/>
    <col min="14" max="16" width="10" customWidth="1"/>
    <col min="17" max="17" width="9" customWidth="1"/>
    <col min="18" max="19" width="13" customWidth="1"/>
    <col min="20" max="20" width="22" customWidth="1"/>
  </cols>
  <sheetData>
    <row r="1" spans="1:20" ht="24" customHeight="1" x14ac:dyDescent="0.35">
      <c r="A1" s="51" t="str">
        <f>Facility_Name &amp; "  —  PHARMACY  —  JUNE 2026"</f>
        <v>MAMFE   —  PHARMACY  —  JUNE 2026</v>
      </c>
      <c r="B1" s="51"/>
      <c r="C1" s="51"/>
      <c r="D1" s="51"/>
      <c r="E1" s="51"/>
      <c r="F1" s="51"/>
      <c r="G1" s="51"/>
      <c r="H1" s="51"/>
      <c r="I1" s="51"/>
      <c r="J1" s="51"/>
      <c r="K1" s="51"/>
      <c r="L1" s="51"/>
      <c r="M1" s="51"/>
      <c r="N1" s="51"/>
      <c r="O1" s="51"/>
      <c r="P1" s="51"/>
      <c r="Q1" s="51"/>
      <c r="R1" s="51"/>
      <c r="S1" s="51"/>
      <c r="T1" s="51"/>
    </row>
    <row r="2" spans="1:20" ht="31.5" customHeight="1" x14ac:dyDescent="0.35">
      <c r="A2" s="45" t="s">
        <v>69</v>
      </c>
      <c r="B2" s="45" t="s">
        <v>70</v>
      </c>
      <c r="C2" s="45" t="s">
        <v>71</v>
      </c>
      <c r="D2" s="45" t="s">
        <v>72</v>
      </c>
      <c r="E2" s="45" t="s">
        <v>73</v>
      </c>
      <c r="F2" s="45" t="s">
        <v>74</v>
      </c>
      <c r="G2" s="45" t="s">
        <v>75</v>
      </c>
      <c r="H2" s="45" t="s">
        <v>76</v>
      </c>
      <c r="I2" s="45" t="s">
        <v>77</v>
      </c>
      <c r="J2" s="45" t="s">
        <v>78</v>
      </c>
      <c r="K2" s="45" t="s">
        <v>79</v>
      </c>
      <c r="L2" s="45" t="s">
        <v>80</v>
      </c>
      <c r="M2" s="45" t="s">
        <v>81</v>
      </c>
      <c r="N2" s="45" t="s">
        <v>82</v>
      </c>
      <c r="O2" s="45" t="s">
        <v>83</v>
      </c>
      <c r="P2" s="45" t="s">
        <v>84</v>
      </c>
      <c r="Q2" s="45" t="s">
        <v>85</v>
      </c>
      <c r="R2" s="45" t="s">
        <v>86</v>
      </c>
      <c r="S2" s="45" t="s">
        <v>87</v>
      </c>
      <c r="T2" s="45" t="s">
        <v>88</v>
      </c>
    </row>
    <row r="3" spans="1:20" ht="16.5" customHeight="1" x14ac:dyDescent="0.35">
      <c r="A3" s="71" t="str">
        <f>IF(JAN_26!A3="","",JAN_26!A3)</f>
        <v>Abendaxole</v>
      </c>
      <c r="B3" s="71" t="str">
        <f>IF(JAN_26!B3="","",JAN_26!B3)</f>
        <v>tablets</v>
      </c>
      <c r="C3" s="53">
        <f>IF(JAN_26!C3="","",JAN_26!C3)</f>
        <v>250</v>
      </c>
      <c r="D3" s="53">
        <f>IF(MAY_26!A3="","",MAY_26!F3)</f>
        <v>10</v>
      </c>
      <c r="E3" s="61"/>
      <c r="F3" s="53">
        <f t="shared" ref="F3:F66" si="0">IF(A3="","",D3+IF(ISNUMBER(E3),E3,0)-IF(ISNUMBER(G3),G3,0))</f>
        <v>10</v>
      </c>
      <c r="G3" s="61"/>
      <c r="H3" s="61"/>
      <c r="I3" s="53">
        <f t="shared" ref="I3:I66" si="1">IF(AND(ISNUMBER(G3),ISNUMBER(C3)),G3*C3,0)</f>
        <v>0</v>
      </c>
      <c r="J3" s="53" t="str">
        <f t="shared" ref="J3:J66" si="2">IF(AND(ISNUMBER(G3),ISNUMBER(H3)),H3-I3,"")</f>
        <v/>
      </c>
      <c r="K3" s="53">
        <f t="shared" ref="K3:K66" si="3">IF(OR(A3="",M3=0),0,MAX(O3-F3,0))</f>
        <v>0</v>
      </c>
      <c r="L3" s="53">
        <f t="shared" ref="L3:L66" si="4">IF(AND(ISNUMBER(C3),ISNUMBER(F3)),F3*C3,0)</f>
        <v>2500</v>
      </c>
      <c r="M3" s="64">
        <f>IF(A3="",0,(IF(ISNUMBER(APR_26!G3),APR_26!G3,0)+IF(ISNUMBER(MAY_26!G3),MAY_26!G3,0)+IF(ISNUMBER(JUN_26!G3),JUN_26!G3,0))/3)</f>
        <v>0</v>
      </c>
      <c r="N3" s="64">
        <f t="shared" ref="N3:N66" si="5">IF(M3=0,0,M3*Lead_Time_Months)</f>
        <v>0</v>
      </c>
      <c r="O3" s="64">
        <f t="shared" ref="O3:O66" si="6">IF(M3=0,0,M3*Max_Stock_Months)</f>
        <v>0</v>
      </c>
      <c r="P3" s="64">
        <f t="shared" ref="P3:P66" si="7">IF(M3=0,0,M3*Security_Stock_Months)</f>
        <v>0</v>
      </c>
      <c r="Q3" s="65" t="str">
        <f t="shared" ref="Q3:Q66" si="8">IF(OR(A3="",M3=0,F3&lt;=0),"",ROUND(F3/M3,1))</f>
        <v/>
      </c>
      <c r="R3" s="66" t="str">
        <f t="shared" ref="R3:R66" si="9">IF(A3="","",IF(F3&lt;=0,"STOCKOUT",IF(F3&lt;=P3,"LOW STOCK",IF(F3&gt;O3,"OVERSTOCK","ADEQUATE"))))</f>
        <v>OVERSTOCK</v>
      </c>
      <c r="S3" s="66" t="str">
        <f t="shared" ref="S3:S66" si="10">IF(AND(ISNUMBER(G3),ISNUMBER(H3)),IF(J3&gt;=0,"BALANCED","DEFICIT"),"N/A")</f>
        <v>N/A</v>
      </c>
      <c r="T3" s="60"/>
    </row>
    <row r="4" spans="1:20" ht="16.5" customHeight="1" x14ac:dyDescent="0.35">
      <c r="A4" s="72" t="str">
        <f>IF(JAN_26!A4="","",JAN_26!A4)</f>
        <v>Aciclovir 800mg tabs</v>
      </c>
      <c r="B4" s="72" t="str">
        <f>IF(JAN_26!B4="","",JAN_26!B4)</f>
        <v>tabs</v>
      </c>
      <c r="C4" s="55" t="str">
        <f>IF(JAN_26!C4="","",JAN_26!C4)</f>
        <v/>
      </c>
      <c r="D4" s="55">
        <f>IF(MAY_26!A4="","",MAY_26!F4)</f>
        <v>100</v>
      </c>
      <c r="E4" s="61"/>
      <c r="F4" s="55">
        <f t="shared" si="0"/>
        <v>100</v>
      </c>
      <c r="G4" s="61"/>
      <c r="H4" s="61"/>
      <c r="I4" s="55">
        <f t="shared" si="1"/>
        <v>0</v>
      </c>
      <c r="J4" s="55" t="str">
        <f t="shared" si="2"/>
        <v/>
      </c>
      <c r="K4" s="55">
        <f t="shared" si="3"/>
        <v>0</v>
      </c>
      <c r="L4" s="55">
        <f t="shared" si="4"/>
        <v>0</v>
      </c>
      <c r="M4" s="67">
        <f>IF(A4="",0,(IF(ISNUMBER(APR_26!G4),APR_26!G4,0)+IF(ISNUMBER(MAY_26!G4),MAY_26!G4,0)+IF(ISNUMBER(JUN_26!G4),JUN_26!G4,0))/3)</f>
        <v>0</v>
      </c>
      <c r="N4" s="67">
        <f t="shared" si="5"/>
        <v>0</v>
      </c>
      <c r="O4" s="67">
        <f t="shared" si="6"/>
        <v>0</v>
      </c>
      <c r="P4" s="67">
        <f t="shared" si="7"/>
        <v>0</v>
      </c>
      <c r="Q4" s="68" t="str">
        <f t="shared" si="8"/>
        <v/>
      </c>
      <c r="R4" s="69" t="str">
        <f t="shared" si="9"/>
        <v>OVERSTOCK</v>
      </c>
      <c r="S4" s="69" t="str">
        <f t="shared" si="10"/>
        <v>N/A</v>
      </c>
      <c r="T4" s="60"/>
    </row>
    <row r="5" spans="1:20" ht="16.5" customHeight="1" x14ac:dyDescent="0.35">
      <c r="A5" s="71" t="str">
        <f>IF(JAN_26!A5="","",JAN_26!A5)</f>
        <v>acyclovir 400mg</v>
      </c>
      <c r="B5" s="71" t="str">
        <f>IF(JAN_26!B5="","",JAN_26!B5)</f>
        <v>tablet</v>
      </c>
      <c r="C5" s="53">
        <f>IF(JAN_26!C5="","",JAN_26!C5)</f>
        <v>300</v>
      </c>
      <c r="D5" s="53">
        <f>IF(MAY_26!A5="","",MAY_26!F5)</f>
        <v>0</v>
      </c>
      <c r="E5" s="61"/>
      <c r="F5" s="53">
        <f t="shared" si="0"/>
        <v>0</v>
      </c>
      <c r="G5" s="61"/>
      <c r="H5" s="61"/>
      <c r="I5" s="53">
        <f t="shared" si="1"/>
        <v>0</v>
      </c>
      <c r="J5" s="53" t="str">
        <f t="shared" si="2"/>
        <v/>
      </c>
      <c r="K5" s="53">
        <f t="shared" si="3"/>
        <v>0</v>
      </c>
      <c r="L5" s="53">
        <f t="shared" si="4"/>
        <v>0</v>
      </c>
      <c r="M5" s="64">
        <f>IF(A5="",0,(IF(ISNUMBER(APR_26!G5),APR_26!G5,0)+IF(ISNUMBER(MAY_26!G5),MAY_26!G5,0)+IF(ISNUMBER(JUN_26!G5),JUN_26!G5,0))/3)</f>
        <v>0</v>
      </c>
      <c r="N5" s="64">
        <f t="shared" si="5"/>
        <v>0</v>
      </c>
      <c r="O5" s="64">
        <f t="shared" si="6"/>
        <v>0</v>
      </c>
      <c r="P5" s="64">
        <f t="shared" si="7"/>
        <v>0</v>
      </c>
      <c r="Q5" s="65" t="str">
        <f t="shared" si="8"/>
        <v/>
      </c>
      <c r="R5" s="66" t="str">
        <f t="shared" si="9"/>
        <v>STOCKOUT</v>
      </c>
      <c r="S5" s="66" t="str">
        <f t="shared" si="10"/>
        <v>N/A</v>
      </c>
      <c r="T5" s="60"/>
    </row>
    <row r="6" spans="1:20" ht="16.5" customHeight="1" x14ac:dyDescent="0.35">
      <c r="A6" s="72" t="str">
        <f>IF(JAN_26!A6="","",JAN_26!A6)</f>
        <v>ADRENALINE</v>
      </c>
      <c r="B6" s="72" t="str">
        <f>IF(JAN_26!B6="","",JAN_26!B6)</f>
        <v>amp</v>
      </c>
      <c r="C6" s="55">
        <f>IF(JAN_26!C6="","",JAN_26!C6)</f>
        <v>500</v>
      </c>
      <c r="D6" s="55">
        <f>IF(MAY_26!A6="","",MAY_26!F6)</f>
        <v>1</v>
      </c>
      <c r="E6" s="61"/>
      <c r="F6" s="55">
        <f t="shared" si="0"/>
        <v>1</v>
      </c>
      <c r="G6" s="61"/>
      <c r="H6" s="61"/>
      <c r="I6" s="55">
        <f t="shared" si="1"/>
        <v>0</v>
      </c>
      <c r="J6" s="55" t="str">
        <f t="shared" si="2"/>
        <v/>
      </c>
      <c r="K6" s="55">
        <f t="shared" si="3"/>
        <v>0</v>
      </c>
      <c r="L6" s="55">
        <f t="shared" si="4"/>
        <v>500</v>
      </c>
      <c r="M6" s="67">
        <f>IF(A6="",0,(IF(ISNUMBER(APR_26!G6),APR_26!G6,0)+IF(ISNUMBER(MAY_26!G6),MAY_26!G6,0)+IF(ISNUMBER(JUN_26!G6),JUN_26!G6,0))/3)</f>
        <v>0</v>
      </c>
      <c r="N6" s="67">
        <f t="shared" si="5"/>
        <v>0</v>
      </c>
      <c r="O6" s="67">
        <f t="shared" si="6"/>
        <v>0</v>
      </c>
      <c r="P6" s="67">
        <f t="shared" si="7"/>
        <v>0</v>
      </c>
      <c r="Q6" s="68" t="str">
        <f t="shared" si="8"/>
        <v/>
      </c>
      <c r="R6" s="69" t="str">
        <f t="shared" si="9"/>
        <v>OVERSTOCK</v>
      </c>
      <c r="S6" s="69" t="str">
        <f t="shared" si="10"/>
        <v>N/A</v>
      </c>
      <c r="T6" s="60"/>
    </row>
    <row r="7" spans="1:20" ht="16.5" customHeight="1" x14ac:dyDescent="0.35">
      <c r="A7" s="71" t="str">
        <f>IF(JAN_26!A7="","",JAN_26!A7)</f>
        <v>Alcohol 95% 1000ML</v>
      </c>
      <c r="B7" s="71" t="str">
        <f>IF(JAN_26!B7="","",JAN_26!B7)</f>
        <v/>
      </c>
      <c r="C7" s="53">
        <f>IF(JAN_26!C7="","",JAN_26!C7)</f>
        <v>500</v>
      </c>
      <c r="D7" s="53">
        <f>IF(MAY_26!A7="","",MAY_26!F7)</f>
        <v>1</v>
      </c>
      <c r="E7" s="61"/>
      <c r="F7" s="53">
        <f t="shared" si="0"/>
        <v>1</v>
      </c>
      <c r="G7" s="61"/>
      <c r="H7" s="61"/>
      <c r="I7" s="53">
        <f t="shared" si="1"/>
        <v>0</v>
      </c>
      <c r="J7" s="53" t="str">
        <f t="shared" si="2"/>
        <v/>
      </c>
      <c r="K7" s="53">
        <f t="shared" si="3"/>
        <v>0</v>
      </c>
      <c r="L7" s="53">
        <f t="shared" si="4"/>
        <v>500</v>
      </c>
      <c r="M7" s="64">
        <f>IF(A7="",0,(IF(ISNUMBER(APR_26!G7),APR_26!G7,0)+IF(ISNUMBER(MAY_26!G7),MAY_26!G7,0)+IF(ISNUMBER(JUN_26!G7),JUN_26!G7,0))/3)</f>
        <v>0</v>
      </c>
      <c r="N7" s="64">
        <f t="shared" si="5"/>
        <v>0</v>
      </c>
      <c r="O7" s="64">
        <f t="shared" si="6"/>
        <v>0</v>
      </c>
      <c r="P7" s="64">
        <f t="shared" si="7"/>
        <v>0</v>
      </c>
      <c r="Q7" s="65" t="str">
        <f t="shared" si="8"/>
        <v/>
      </c>
      <c r="R7" s="66" t="str">
        <f t="shared" si="9"/>
        <v>OVERSTOCK</v>
      </c>
      <c r="S7" s="66" t="str">
        <f t="shared" si="10"/>
        <v>N/A</v>
      </c>
      <c r="T7" s="60"/>
    </row>
    <row r="8" spans="1:20" ht="16.5" customHeight="1" x14ac:dyDescent="0.35">
      <c r="A8" s="72" t="str">
        <f>IF(JAN_26!A8="","",JAN_26!A8)</f>
        <v>Aluminium hydroxide 500mg tabs</v>
      </c>
      <c r="B8" s="72" t="str">
        <f>IF(JAN_26!B8="","",JAN_26!B8)</f>
        <v>tabs</v>
      </c>
      <c r="C8" s="55" t="str">
        <f>IF(JAN_26!C8="","",JAN_26!C8)</f>
        <v/>
      </c>
      <c r="D8" s="55">
        <f>IF(MAY_26!A8="","",MAY_26!F8)</f>
        <v>0</v>
      </c>
      <c r="E8" s="61"/>
      <c r="F8" s="55">
        <f t="shared" si="0"/>
        <v>0</v>
      </c>
      <c r="G8" s="61"/>
      <c r="H8" s="61"/>
      <c r="I8" s="55">
        <f t="shared" si="1"/>
        <v>0</v>
      </c>
      <c r="J8" s="55" t="str">
        <f t="shared" si="2"/>
        <v/>
      </c>
      <c r="K8" s="55">
        <f t="shared" si="3"/>
        <v>0</v>
      </c>
      <c r="L8" s="55">
        <f t="shared" si="4"/>
        <v>0</v>
      </c>
      <c r="M8" s="67">
        <f>IF(A8="",0,(IF(ISNUMBER(APR_26!G8),APR_26!G8,0)+IF(ISNUMBER(MAY_26!G8),MAY_26!G8,0)+IF(ISNUMBER(JUN_26!G8),JUN_26!G8,0))/3)</f>
        <v>0</v>
      </c>
      <c r="N8" s="67">
        <f t="shared" si="5"/>
        <v>0</v>
      </c>
      <c r="O8" s="67">
        <f t="shared" si="6"/>
        <v>0</v>
      </c>
      <c r="P8" s="67">
        <f t="shared" si="7"/>
        <v>0</v>
      </c>
      <c r="Q8" s="68" t="str">
        <f t="shared" si="8"/>
        <v/>
      </c>
      <c r="R8" s="69" t="str">
        <f t="shared" si="9"/>
        <v>STOCKOUT</v>
      </c>
      <c r="S8" s="69" t="str">
        <f t="shared" si="10"/>
        <v>N/A</v>
      </c>
      <c r="T8" s="60"/>
    </row>
    <row r="9" spans="1:20" ht="16.5" customHeight="1" x14ac:dyDescent="0.35">
      <c r="A9" s="71" t="str">
        <f>IF(JAN_26!A9="","",JAN_26!A9)</f>
        <v>aminophillin ing</v>
      </c>
      <c r="B9" s="71" t="str">
        <f>IF(JAN_26!B9="","",JAN_26!B9)</f>
        <v>amp</v>
      </c>
      <c r="C9" s="53">
        <f>IF(JAN_26!C9="","",JAN_26!C9)</f>
        <v>500</v>
      </c>
      <c r="D9" s="53">
        <f>IF(MAY_26!A9="","",MAY_26!F9)</f>
        <v>0</v>
      </c>
      <c r="E9" s="61"/>
      <c r="F9" s="53">
        <f t="shared" si="0"/>
        <v>0</v>
      </c>
      <c r="G9" s="61"/>
      <c r="H9" s="61"/>
      <c r="I9" s="53">
        <f t="shared" si="1"/>
        <v>0</v>
      </c>
      <c r="J9" s="53" t="str">
        <f t="shared" si="2"/>
        <v/>
      </c>
      <c r="K9" s="53">
        <f t="shared" si="3"/>
        <v>0</v>
      </c>
      <c r="L9" s="53">
        <f t="shared" si="4"/>
        <v>0</v>
      </c>
      <c r="M9" s="64">
        <f>IF(A9="",0,(IF(ISNUMBER(APR_26!G9),APR_26!G9,0)+IF(ISNUMBER(MAY_26!G9),MAY_26!G9,0)+IF(ISNUMBER(JUN_26!G9),JUN_26!G9,0))/3)</f>
        <v>0</v>
      </c>
      <c r="N9" s="64">
        <f t="shared" si="5"/>
        <v>0</v>
      </c>
      <c r="O9" s="64">
        <f t="shared" si="6"/>
        <v>0</v>
      </c>
      <c r="P9" s="64">
        <f t="shared" si="7"/>
        <v>0</v>
      </c>
      <c r="Q9" s="65" t="str">
        <f t="shared" si="8"/>
        <v/>
      </c>
      <c r="R9" s="66" t="str">
        <f t="shared" si="9"/>
        <v>STOCKOUT</v>
      </c>
      <c r="S9" s="66" t="str">
        <f t="shared" si="10"/>
        <v>N/A</v>
      </c>
      <c r="T9" s="60"/>
    </row>
    <row r="10" spans="1:20" ht="16.5" customHeight="1" x14ac:dyDescent="0.35">
      <c r="A10" s="72" t="str">
        <f>IF(JAN_26!A10="","",JAN_26!A10)</f>
        <v>Aminophylline 100mg tabs</v>
      </c>
      <c r="B10" s="72" t="str">
        <f>IF(JAN_26!B10="","",JAN_26!B10)</f>
        <v>tabs</v>
      </c>
      <c r="C10" s="55" t="str">
        <f>IF(JAN_26!C10="","",JAN_26!C10)</f>
        <v/>
      </c>
      <c r="D10" s="55">
        <f>IF(MAY_26!A10="","",MAY_26!F10)</f>
        <v>0</v>
      </c>
      <c r="E10" s="61"/>
      <c r="F10" s="55">
        <f t="shared" si="0"/>
        <v>0</v>
      </c>
      <c r="G10" s="61"/>
      <c r="H10" s="61"/>
      <c r="I10" s="55">
        <f t="shared" si="1"/>
        <v>0</v>
      </c>
      <c r="J10" s="55" t="str">
        <f t="shared" si="2"/>
        <v/>
      </c>
      <c r="K10" s="55">
        <f t="shared" si="3"/>
        <v>0</v>
      </c>
      <c r="L10" s="55">
        <f t="shared" si="4"/>
        <v>0</v>
      </c>
      <c r="M10" s="67">
        <f>IF(A10="",0,(IF(ISNUMBER(APR_26!G10),APR_26!G10,0)+IF(ISNUMBER(MAY_26!G10),MAY_26!G10,0)+IF(ISNUMBER(JUN_26!G10),JUN_26!G10,0))/3)</f>
        <v>0</v>
      </c>
      <c r="N10" s="67">
        <f t="shared" si="5"/>
        <v>0</v>
      </c>
      <c r="O10" s="67">
        <f t="shared" si="6"/>
        <v>0</v>
      </c>
      <c r="P10" s="67">
        <f t="shared" si="7"/>
        <v>0</v>
      </c>
      <c r="Q10" s="68" t="str">
        <f t="shared" si="8"/>
        <v/>
      </c>
      <c r="R10" s="69" t="str">
        <f t="shared" si="9"/>
        <v>STOCKOUT</v>
      </c>
      <c r="S10" s="69" t="str">
        <f t="shared" si="10"/>
        <v>N/A</v>
      </c>
      <c r="T10" s="60"/>
    </row>
    <row r="11" spans="1:20" ht="16.5" customHeight="1" x14ac:dyDescent="0.35">
      <c r="A11" s="71" t="str">
        <f>IF(JAN_26!A11="","",JAN_26!A11)</f>
        <v>amitriptyline 25mg</v>
      </c>
      <c r="B11" s="71" t="str">
        <f>IF(JAN_26!B11="","",JAN_26!B11)</f>
        <v>tablets</v>
      </c>
      <c r="C11" s="53">
        <f>IF(JAN_26!C11="","",JAN_26!C11)</f>
        <v>25</v>
      </c>
      <c r="D11" s="53">
        <f>IF(MAY_26!A11="","",MAY_26!F11)</f>
        <v>0</v>
      </c>
      <c r="E11" s="61"/>
      <c r="F11" s="53">
        <f t="shared" si="0"/>
        <v>0</v>
      </c>
      <c r="G11" s="61"/>
      <c r="H11" s="61"/>
      <c r="I11" s="53">
        <f t="shared" si="1"/>
        <v>0</v>
      </c>
      <c r="J11" s="53" t="str">
        <f t="shared" si="2"/>
        <v/>
      </c>
      <c r="K11" s="53">
        <f t="shared" si="3"/>
        <v>0</v>
      </c>
      <c r="L11" s="53">
        <f t="shared" si="4"/>
        <v>0</v>
      </c>
      <c r="M11" s="64">
        <f>IF(A11="",0,(IF(ISNUMBER(APR_26!G11),APR_26!G11,0)+IF(ISNUMBER(MAY_26!G11),MAY_26!G11,0)+IF(ISNUMBER(JUN_26!G11),JUN_26!G11,0))/3)</f>
        <v>0</v>
      </c>
      <c r="N11" s="64">
        <f t="shared" si="5"/>
        <v>0</v>
      </c>
      <c r="O11" s="64">
        <f t="shared" si="6"/>
        <v>0</v>
      </c>
      <c r="P11" s="64">
        <f t="shared" si="7"/>
        <v>0</v>
      </c>
      <c r="Q11" s="65" t="str">
        <f t="shared" si="8"/>
        <v/>
      </c>
      <c r="R11" s="66" t="str">
        <f t="shared" si="9"/>
        <v>STOCKOUT</v>
      </c>
      <c r="S11" s="66" t="str">
        <f t="shared" si="10"/>
        <v>N/A</v>
      </c>
      <c r="T11" s="60"/>
    </row>
    <row r="12" spans="1:20" ht="16.5" customHeight="1" x14ac:dyDescent="0.35">
      <c r="A12" s="72" t="str">
        <f>IF(JAN_26!A12="","",JAN_26!A12)</f>
        <v>AMOXICILLIN 250 mg tab</v>
      </c>
      <c r="B12" s="72" t="str">
        <f>IF(JAN_26!B12="","",JAN_26!B12)</f>
        <v>tablets</v>
      </c>
      <c r="C12" s="55">
        <f>IF(JAN_26!C12="","",JAN_26!C12)</f>
        <v>30</v>
      </c>
      <c r="D12" s="55">
        <f>IF(MAY_26!A12="","",MAY_26!F12)</f>
        <v>0</v>
      </c>
      <c r="E12" s="61"/>
      <c r="F12" s="55">
        <f t="shared" si="0"/>
        <v>0</v>
      </c>
      <c r="G12" s="61"/>
      <c r="H12" s="61"/>
      <c r="I12" s="55">
        <f t="shared" si="1"/>
        <v>0</v>
      </c>
      <c r="J12" s="55" t="str">
        <f t="shared" si="2"/>
        <v/>
      </c>
      <c r="K12" s="55">
        <f t="shared" si="3"/>
        <v>0</v>
      </c>
      <c r="L12" s="55">
        <f t="shared" si="4"/>
        <v>0</v>
      </c>
      <c r="M12" s="67">
        <f>IF(A12="",0,(IF(ISNUMBER(APR_26!G12),APR_26!G12,0)+IF(ISNUMBER(MAY_26!G12),MAY_26!G12,0)+IF(ISNUMBER(JUN_26!G12),JUN_26!G12,0))/3)</f>
        <v>0</v>
      </c>
      <c r="N12" s="67">
        <f t="shared" si="5"/>
        <v>0</v>
      </c>
      <c r="O12" s="67">
        <f t="shared" si="6"/>
        <v>0</v>
      </c>
      <c r="P12" s="67">
        <f t="shared" si="7"/>
        <v>0</v>
      </c>
      <c r="Q12" s="68" t="str">
        <f t="shared" si="8"/>
        <v/>
      </c>
      <c r="R12" s="69" t="str">
        <f t="shared" si="9"/>
        <v>STOCKOUT</v>
      </c>
      <c r="S12" s="69" t="str">
        <f t="shared" si="10"/>
        <v>N/A</v>
      </c>
      <c r="T12" s="60"/>
    </row>
    <row r="13" spans="1:20" ht="16.5" customHeight="1" x14ac:dyDescent="0.35">
      <c r="A13" s="71" t="str">
        <f>IF(JAN_26!A13="","",JAN_26!A13)</f>
        <v>Amoxicilline 500</v>
      </c>
      <c r="B13" s="71" t="str">
        <f>IF(JAN_26!B13="","",JAN_26!B13)</f>
        <v>tablets</v>
      </c>
      <c r="C13" s="53">
        <f>IF(JAN_26!C13="","",JAN_26!C13)</f>
        <v>50</v>
      </c>
      <c r="D13" s="53">
        <f>IF(MAY_26!A13="","",MAY_26!F13)</f>
        <v>600</v>
      </c>
      <c r="E13" s="61"/>
      <c r="F13" s="53">
        <f t="shared" si="0"/>
        <v>600</v>
      </c>
      <c r="G13" s="61"/>
      <c r="H13" s="61"/>
      <c r="I13" s="53">
        <f t="shared" si="1"/>
        <v>0</v>
      </c>
      <c r="J13" s="53" t="str">
        <f t="shared" si="2"/>
        <v/>
      </c>
      <c r="K13" s="53">
        <f t="shared" si="3"/>
        <v>0</v>
      </c>
      <c r="L13" s="53">
        <f t="shared" si="4"/>
        <v>30000</v>
      </c>
      <c r="M13" s="64">
        <f>IF(A13="",0,(IF(ISNUMBER(APR_26!G13),APR_26!G13,0)+IF(ISNUMBER(MAY_26!G13),MAY_26!G13,0)+IF(ISNUMBER(JUN_26!G13),JUN_26!G13,0))/3)</f>
        <v>0</v>
      </c>
      <c r="N13" s="64">
        <f t="shared" si="5"/>
        <v>0</v>
      </c>
      <c r="O13" s="64">
        <f t="shared" si="6"/>
        <v>0</v>
      </c>
      <c r="P13" s="64">
        <f t="shared" si="7"/>
        <v>0</v>
      </c>
      <c r="Q13" s="65" t="str">
        <f t="shared" si="8"/>
        <v/>
      </c>
      <c r="R13" s="66" t="str">
        <f t="shared" si="9"/>
        <v>OVERSTOCK</v>
      </c>
      <c r="S13" s="66" t="str">
        <f t="shared" si="10"/>
        <v>N/A</v>
      </c>
      <c r="T13" s="60"/>
    </row>
    <row r="14" spans="1:20" ht="16.5" customHeight="1" x14ac:dyDescent="0.35">
      <c r="A14" s="72" t="str">
        <f>IF(JAN_26!A14="","",JAN_26!A14)</f>
        <v>Amoxicilline syrup 125 mg</v>
      </c>
      <c r="B14" s="72" t="str">
        <f>IF(JAN_26!B14="","",JAN_26!B14)</f>
        <v>bottle</v>
      </c>
      <c r="C14" s="55">
        <f>IF(JAN_26!C14="","",JAN_26!C14)</f>
        <v>1000</v>
      </c>
      <c r="D14" s="55">
        <f>IF(MAY_26!A14="","",MAY_26!F14)</f>
        <v>0</v>
      </c>
      <c r="E14" s="61"/>
      <c r="F14" s="55">
        <f t="shared" si="0"/>
        <v>0</v>
      </c>
      <c r="G14" s="61"/>
      <c r="H14" s="61"/>
      <c r="I14" s="55">
        <f t="shared" si="1"/>
        <v>0</v>
      </c>
      <c r="J14" s="55" t="str">
        <f t="shared" si="2"/>
        <v/>
      </c>
      <c r="K14" s="55">
        <f t="shared" si="3"/>
        <v>0</v>
      </c>
      <c r="L14" s="55">
        <f t="shared" si="4"/>
        <v>0</v>
      </c>
      <c r="M14" s="67">
        <f>IF(A14="",0,(IF(ISNUMBER(APR_26!G14),APR_26!G14,0)+IF(ISNUMBER(MAY_26!G14),MAY_26!G14,0)+IF(ISNUMBER(JUN_26!G14),JUN_26!G14,0))/3)</f>
        <v>0</v>
      </c>
      <c r="N14" s="67">
        <f t="shared" si="5"/>
        <v>0</v>
      </c>
      <c r="O14" s="67">
        <f t="shared" si="6"/>
        <v>0</v>
      </c>
      <c r="P14" s="67">
        <f t="shared" si="7"/>
        <v>0</v>
      </c>
      <c r="Q14" s="68" t="str">
        <f t="shared" si="8"/>
        <v/>
      </c>
      <c r="R14" s="69" t="str">
        <f t="shared" si="9"/>
        <v>STOCKOUT</v>
      </c>
      <c r="S14" s="69" t="str">
        <f t="shared" si="10"/>
        <v>N/A</v>
      </c>
      <c r="T14" s="60"/>
    </row>
    <row r="15" spans="1:20" ht="16.5" customHeight="1" x14ac:dyDescent="0.35">
      <c r="A15" s="71" t="str">
        <f>IF(JAN_26!A15="","",JAN_26!A15)</f>
        <v>Amoxicilline syrup 250mg</v>
      </c>
      <c r="B15" s="71" t="str">
        <f>IF(JAN_26!B15="","",JAN_26!B15)</f>
        <v>bottle</v>
      </c>
      <c r="C15" s="53">
        <f>IF(JAN_26!C15="","",JAN_26!C15)</f>
        <v>1000</v>
      </c>
      <c r="D15" s="53">
        <f>IF(MAY_26!A15="","",MAY_26!F15)</f>
        <v>6</v>
      </c>
      <c r="E15" s="61"/>
      <c r="F15" s="53">
        <f t="shared" si="0"/>
        <v>6</v>
      </c>
      <c r="G15" s="61"/>
      <c r="H15" s="61"/>
      <c r="I15" s="53">
        <f t="shared" si="1"/>
        <v>0</v>
      </c>
      <c r="J15" s="53" t="str">
        <f t="shared" si="2"/>
        <v/>
      </c>
      <c r="K15" s="53">
        <f t="shared" si="3"/>
        <v>0</v>
      </c>
      <c r="L15" s="53">
        <f t="shared" si="4"/>
        <v>6000</v>
      </c>
      <c r="M15" s="64">
        <f>IF(A15="",0,(IF(ISNUMBER(APR_26!G15),APR_26!G15,0)+IF(ISNUMBER(MAY_26!G15),MAY_26!G15,0)+IF(ISNUMBER(JUN_26!G15),JUN_26!G15,0))/3)</f>
        <v>0</v>
      </c>
      <c r="N15" s="64">
        <f t="shared" si="5"/>
        <v>0</v>
      </c>
      <c r="O15" s="64">
        <f t="shared" si="6"/>
        <v>0</v>
      </c>
      <c r="P15" s="64">
        <f t="shared" si="7"/>
        <v>0</v>
      </c>
      <c r="Q15" s="65" t="str">
        <f t="shared" si="8"/>
        <v/>
      </c>
      <c r="R15" s="66" t="str">
        <f t="shared" si="9"/>
        <v>OVERSTOCK</v>
      </c>
      <c r="S15" s="66" t="str">
        <f t="shared" si="10"/>
        <v>N/A</v>
      </c>
      <c r="T15" s="60"/>
    </row>
    <row r="16" spans="1:20" ht="16.5" customHeight="1" x14ac:dyDescent="0.35">
      <c r="A16" s="72" t="str">
        <f>IF(JAN_26!A16="","",JAN_26!A16)</f>
        <v>Amoxiclav tabs</v>
      </c>
      <c r="B16" s="72" t="str">
        <f>IF(JAN_26!B16="","",JAN_26!B16)</f>
        <v>tablets</v>
      </c>
      <c r="C16" s="55">
        <f>IF(JAN_26!C16="","",JAN_26!C16)</f>
        <v>280</v>
      </c>
      <c r="D16" s="55">
        <f>IF(MAY_26!A16="","",MAY_26!F16)</f>
        <v>0</v>
      </c>
      <c r="E16" s="61"/>
      <c r="F16" s="55">
        <f t="shared" si="0"/>
        <v>0</v>
      </c>
      <c r="G16" s="61"/>
      <c r="H16" s="61"/>
      <c r="I16" s="55">
        <f t="shared" si="1"/>
        <v>0</v>
      </c>
      <c r="J16" s="55" t="str">
        <f t="shared" si="2"/>
        <v/>
      </c>
      <c r="K16" s="55">
        <f t="shared" si="3"/>
        <v>0</v>
      </c>
      <c r="L16" s="55">
        <f t="shared" si="4"/>
        <v>0</v>
      </c>
      <c r="M16" s="67">
        <f>IF(A16="",0,(IF(ISNUMBER(APR_26!G16),APR_26!G16,0)+IF(ISNUMBER(MAY_26!G16),MAY_26!G16,0)+IF(ISNUMBER(JUN_26!G16),JUN_26!G16,0))/3)</f>
        <v>0</v>
      </c>
      <c r="N16" s="67">
        <f t="shared" si="5"/>
        <v>0</v>
      </c>
      <c r="O16" s="67">
        <f t="shared" si="6"/>
        <v>0</v>
      </c>
      <c r="P16" s="67">
        <f t="shared" si="7"/>
        <v>0</v>
      </c>
      <c r="Q16" s="68" t="str">
        <f t="shared" si="8"/>
        <v/>
      </c>
      <c r="R16" s="69" t="str">
        <f t="shared" si="9"/>
        <v>STOCKOUT</v>
      </c>
      <c r="S16" s="69" t="str">
        <f t="shared" si="10"/>
        <v>N/A</v>
      </c>
      <c r="T16" s="60"/>
    </row>
    <row r="17" spans="1:20" ht="16.5" customHeight="1" x14ac:dyDescent="0.35">
      <c r="A17" s="71" t="str">
        <f>IF(JAN_26!A17="","",JAN_26!A17)</f>
        <v>Ampicilline injection</v>
      </c>
      <c r="B17" s="71" t="str">
        <f>IF(JAN_26!B17="","",JAN_26!B17)</f>
        <v>box</v>
      </c>
      <c r="C17" s="53">
        <f>IF(JAN_26!C17="","",JAN_26!C17)</f>
        <v>500</v>
      </c>
      <c r="D17" s="53">
        <f>IF(MAY_26!A17="","",MAY_26!F17)</f>
        <v>176</v>
      </c>
      <c r="E17" s="61"/>
      <c r="F17" s="53">
        <f t="shared" si="0"/>
        <v>176</v>
      </c>
      <c r="G17" s="61"/>
      <c r="H17" s="61"/>
      <c r="I17" s="53">
        <f t="shared" si="1"/>
        <v>0</v>
      </c>
      <c r="J17" s="53" t="str">
        <f t="shared" si="2"/>
        <v/>
      </c>
      <c r="K17" s="53">
        <f t="shared" si="3"/>
        <v>0</v>
      </c>
      <c r="L17" s="53">
        <f t="shared" si="4"/>
        <v>88000</v>
      </c>
      <c r="M17" s="64">
        <f>IF(A17="",0,(IF(ISNUMBER(APR_26!G17),APR_26!G17,0)+IF(ISNUMBER(MAY_26!G17),MAY_26!G17,0)+IF(ISNUMBER(JUN_26!G17),JUN_26!G17,0))/3)</f>
        <v>0</v>
      </c>
      <c r="N17" s="64">
        <f t="shared" si="5"/>
        <v>0</v>
      </c>
      <c r="O17" s="64">
        <f t="shared" si="6"/>
        <v>0</v>
      </c>
      <c r="P17" s="64">
        <f t="shared" si="7"/>
        <v>0</v>
      </c>
      <c r="Q17" s="65" t="str">
        <f t="shared" si="8"/>
        <v/>
      </c>
      <c r="R17" s="66" t="str">
        <f t="shared" si="9"/>
        <v>OVERSTOCK</v>
      </c>
      <c r="S17" s="66" t="str">
        <f t="shared" si="10"/>
        <v>N/A</v>
      </c>
      <c r="T17" s="60"/>
    </row>
    <row r="18" spans="1:20" ht="16.5" customHeight="1" x14ac:dyDescent="0.35">
      <c r="A18" s="72" t="str">
        <f>IF(JAN_26!A18="","",JAN_26!A18)</f>
        <v>Ampiclox capsules</v>
      </c>
      <c r="B18" s="72" t="str">
        <f>IF(JAN_26!B18="","",JAN_26!B18)</f>
        <v>box</v>
      </c>
      <c r="C18" s="55">
        <f>IF(JAN_26!C18="","",JAN_26!C18)</f>
        <v>60</v>
      </c>
      <c r="D18" s="55">
        <f>IF(MAY_26!A18="","",MAY_26!F18)</f>
        <v>0</v>
      </c>
      <c r="E18" s="61"/>
      <c r="F18" s="55">
        <f t="shared" si="0"/>
        <v>0</v>
      </c>
      <c r="G18" s="61"/>
      <c r="H18" s="61"/>
      <c r="I18" s="55">
        <f t="shared" si="1"/>
        <v>0</v>
      </c>
      <c r="J18" s="55" t="str">
        <f t="shared" si="2"/>
        <v/>
      </c>
      <c r="K18" s="55">
        <f t="shared" si="3"/>
        <v>0</v>
      </c>
      <c r="L18" s="55">
        <f t="shared" si="4"/>
        <v>0</v>
      </c>
      <c r="M18" s="67">
        <f>IF(A18="",0,(IF(ISNUMBER(APR_26!G18),APR_26!G18,0)+IF(ISNUMBER(MAY_26!G18),MAY_26!G18,0)+IF(ISNUMBER(JUN_26!G18),JUN_26!G18,0))/3)</f>
        <v>0</v>
      </c>
      <c r="N18" s="67">
        <f t="shared" si="5"/>
        <v>0</v>
      </c>
      <c r="O18" s="67">
        <f t="shared" si="6"/>
        <v>0</v>
      </c>
      <c r="P18" s="67">
        <f t="shared" si="7"/>
        <v>0</v>
      </c>
      <c r="Q18" s="68" t="str">
        <f t="shared" si="8"/>
        <v/>
      </c>
      <c r="R18" s="69" t="str">
        <f t="shared" si="9"/>
        <v>STOCKOUT</v>
      </c>
      <c r="S18" s="69" t="str">
        <f t="shared" si="10"/>
        <v>N/A</v>
      </c>
      <c r="T18" s="60"/>
    </row>
    <row r="19" spans="1:20" ht="16.5" customHeight="1" x14ac:dyDescent="0.35">
      <c r="A19" s="71" t="str">
        <f>IF(JAN_26!A19="","",JAN_26!A19)</f>
        <v>Ampiclox syrup</v>
      </c>
      <c r="B19" s="71" t="str">
        <f>IF(JAN_26!B19="","",JAN_26!B19)</f>
        <v>bottle</v>
      </c>
      <c r="C19" s="53">
        <f>IF(JAN_26!C19="","",JAN_26!C19)</f>
        <v>1200</v>
      </c>
      <c r="D19" s="53">
        <f>IF(MAY_26!A19="","",MAY_26!F19)</f>
        <v>0</v>
      </c>
      <c r="E19" s="61"/>
      <c r="F19" s="53">
        <f t="shared" si="0"/>
        <v>0</v>
      </c>
      <c r="G19" s="61"/>
      <c r="H19" s="61"/>
      <c r="I19" s="53">
        <f t="shared" si="1"/>
        <v>0</v>
      </c>
      <c r="J19" s="53" t="str">
        <f t="shared" si="2"/>
        <v/>
      </c>
      <c r="K19" s="53">
        <f t="shared" si="3"/>
        <v>0</v>
      </c>
      <c r="L19" s="53">
        <f t="shared" si="4"/>
        <v>0</v>
      </c>
      <c r="M19" s="64">
        <f>IF(A19="",0,(IF(ISNUMBER(APR_26!G19),APR_26!G19,0)+IF(ISNUMBER(MAY_26!G19),MAY_26!G19,0)+IF(ISNUMBER(JUN_26!G19),JUN_26!G19,0))/3)</f>
        <v>0</v>
      </c>
      <c r="N19" s="64">
        <f t="shared" si="5"/>
        <v>0</v>
      </c>
      <c r="O19" s="64">
        <f t="shared" si="6"/>
        <v>0</v>
      </c>
      <c r="P19" s="64">
        <f t="shared" si="7"/>
        <v>0</v>
      </c>
      <c r="Q19" s="65" t="str">
        <f t="shared" si="8"/>
        <v/>
      </c>
      <c r="R19" s="66" t="str">
        <f t="shared" si="9"/>
        <v>STOCKOUT</v>
      </c>
      <c r="S19" s="66" t="str">
        <f t="shared" si="10"/>
        <v>N/A</v>
      </c>
      <c r="T19" s="60"/>
    </row>
    <row r="20" spans="1:20" ht="16.5" customHeight="1" x14ac:dyDescent="0.35">
      <c r="A20" s="72" t="str">
        <f>IF(JAN_26!A20="","",JAN_26!A20)</f>
        <v>Analgin Inj</v>
      </c>
      <c r="B20" s="72" t="str">
        <f>IF(JAN_26!B20="","",JAN_26!B20)</f>
        <v>Packet</v>
      </c>
      <c r="C20" s="55">
        <f>IF(JAN_26!C20="","",JAN_26!C20)</f>
        <v>500</v>
      </c>
      <c r="D20" s="55">
        <f>IF(MAY_26!A20="","",MAY_26!F20)</f>
        <v>0</v>
      </c>
      <c r="E20" s="61"/>
      <c r="F20" s="55">
        <f t="shared" si="0"/>
        <v>0</v>
      </c>
      <c r="G20" s="61"/>
      <c r="H20" s="61"/>
      <c r="I20" s="55">
        <f t="shared" si="1"/>
        <v>0</v>
      </c>
      <c r="J20" s="55" t="str">
        <f t="shared" si="2"/>
        <v/>
      </c>
      <c r="K20" s="55">
        <f t="shared" si="3"/>
        <v>0</v>
      </c>
      <c r="L20" s="55">
        <f t="shared" si="4"/>
        <v>0</v>
      </c>
      <c r="M20" s="67">
        <f>IF(A20="",0,(IF(ISNUMBER(APR_26!G20),APR_26!G20,0)+IF(ISNUMBER(MAY_26!G20),MAY_26!G20,0)+IF(ISNUMBER(JUN_26!G20),JUN_26!G20,0))/3)</f>
        <v>0</v>
      </c>
      <c r="N20" s="67">
        <f t="shared" si="5"/>
        <v>0</v>
      </c>
      <c r="O20" s="67">
        <f t="shared" si="6"/>
        <v>0</v>
      </c>
      <c r="P20" s="67">
        <f t="shared" si="7"/>
        <v>0</v>
      </c>
      <c r="Q20" s="68" t="str">
        <f t="shared" si="8"/>
        <v/>
      </c>
      <c r="R20" s="69" t="str">
        <f t="shared" si="9"/>
        <v>STOCKOUT</v>
      </c>
      <c r="S20" s="69" t="str">
        <f t="shared" si="10"/>
        <v>N/A</v>
      </c>
      <c r="T20" s="60"/>
    </row>
    <row r="21" spans="1:20" ht="16.5" customHeight="1" x14ac:dyDescent="0.35">
      <c r="A21" s="71" t="str">
        <f>IF(JAN_26!A21="","",JAN_26!A21)</f>
        <v>antacid</v>
      </c>
      <c r="B21" s="71" t="str">
        <f>IF(JAN_26!B21="","",JAN_26!B21)</f>
        <v>tab</v>
      </c>
      <c r="C21" s="53">
        <f>IF(JAN_26!C21="","",JAN_26!C21)</f>
        <v>25</v>
      </c>
      <c r="D21" s="53">
        <f>IF(MAY_26!A21="","",MAY_26!F21)</f>
        <v>0</v>
      </c>
      <c r="E21" s="61"/>
      <c r="F21" s="53">
        <f t="shared" si="0"/>
        <v>0</v>
      </c>
      <c r="G21" s="61"/>
      <c r="H21" s="61"/>
      <c r="I21" s="53">
        <f t="shared" si="1"/>
        <v>0</v>
      </c>
      <c r="J21" s="53" t="str">
        <f t="shared" si="2"/>
        <v/>
      </c>
      <c r="K21" s="53">
        <f t="shared" si="3"/>
        <v>0</v>
      </c>
      <c r="L21" s="53">
        <f t="shared" si="4"/>
        <v>0</v>
      </c>
      <c r="M21" s="64">
        <f>IF(A21="",0,(IF(ISNUMBER(APR_26!G21),APR_26!G21,0)+IF(ISNUMBER(MAY_26!G21),MAY_26!G21,0)+IF(ISNUMBER(JUN_26!G21),JUN_26!G21,0))/3)</f>
        <v>0</v>
      </c>
      <c r="N21" s="64">
        <f t="shared" si="5"/>
        <v>0</v>
      </c>
      <c r="O21" s="64">
        <f t="shared" si="6"/>
        <v>0</v>
      </c>
      <c r="P21" s="64">
        <f t="shared" si="7"/>
        <v>0</v>
      </c>
      <c r="Q21" s="65" t="str">
        <f t="shared" si="8"/>
        <v/>
      </c>
      <c r="R21" s="66" t="str">
        <f t="shared" si="9"/>
        <v>STOCKOUT</v>
      </c>
      <c r="S21" s="66" t="str">
        <f t="shared" si="10"/>
        <v>N/A</v>
      </c>
      <c r="T21" s="60"/>
    </row>
    <row r="22" spans="1:20" ht="16.5" customHeight="1" x14ac:dyDescent="0.35">
      <c r="A22" s="72" t="str">
        <f>IF(JAN_26!A22="","",JAN_26!A22)</f>
        <v>Antagex (para+tramadol)</v>
      </c>
      <c r="B22" s="72" t="str">
        <f>IF(JAN_26!B22="","",JAN_26!B22)</f>
        <v>tablets</v>
      </c>
      <c r="C22" s="55">
        <f>IF(JAN_26!C22="","",JAN_26!C22)</f>
        <v>140</v>
      </c>
      <c r="D22" s="55">
        <f>IF(MAY_26!A22="","",MAY_26!F22)</f>
        <v>0</v>
      </c>
      <c r="E22" s="61"/>
      <c r="F22" s="55">
        <f t="shared" si="0"/>
        <v>0</v>
      </c>
      <c r="G22" s="61"/>
      <c r="H22" s="61"/>
      <c r="I22" s="55">
        <f t="shared" si="1"/>
        <v>0</v>
      </c>
      <c r="J22" s="55" t="str">
        <f t="shared" si="2"/>
        <v/>
      </c>
      <c r="K22" s="55">
        <f t="shared" si="3"/>
        <v>0</v>
      </c>
      <c r="L22" s="55">
        <f t="shared" si="4"/>
        <v>0</v>
      </c>
      <c r="M22" s="67">
        <f>IF(A22="",0,(IF(ISNUMBER(APR_26!G22),APR_26!G22,0)+IF(ISNUMBER(MAY_26!G22),MAY_26!G22,0)+IF(ISNUMBER(JUN_26!G22),JUN_26!G22,0))/3)</f>
        <v>0</v>
      </c>
      <c r="N22" s="67">
        <f t="shared" si="5"/>
        <v>0</v>
      </c>
      <c r="O22" s="67">
        <f t="shared" si="6"/>
        <v>0</v>
      </c>
      <c r="P22" s="67">
        <f t="shared" si="7"/>
        <v>0</v>
      </c>
      <c r="Q22" s="68" t="str">
        <f t="shared" si="8"/>
        <v/>
      </c>
      <c r="R22" s="69" t="str">
        <f t="shared" si="9"/>
        <v>STOCKOUT</v>
      </c>
      <c r="S22" s="69" t="str">
        <f t="shared" si="10"/>
        <v>N/A</v>
      </c>
      <c r="T22" s="60"/>
    </row>
    <row r="23" spans="1:20" ht="16.5" customHeight="1" x14ac:dyDescent="0.35">
      <c r="A23" s="71" t="str">
        <f>IF(JAN_26!A23="","",JAN_26!A23)</f>
        <v>apfer</v>
      </c>
      <c r="B23" s="71" t="str">
        <f>IF(JAN_26!B23="","",JAN_26!B23)</f>
        <v>syrup</v>
      </c>
      <c r="C23" s="53">
        <f>IF(JAN_26!C23="","",JAN_26!C23)</f>
        <v>1500</v>
      </c>
      <c r="D23" s="53">
        <f>IF(MAY_26!A23="","",MAY_26!F23)</f>
        <v>0</v>
      </c>
      <c r="E23" s="61"/>
      <c r="F23" s="53">
        <f t="shared" si="0"/>
        <v>0</v>
      </c>
      <c r="G23" s="61"/>
      <c r="H23" s="61"/>
      <c r="I23" s="53">
        <f t="shared" si="1"/>
        <v>0</v>
      </c>
      <c r="J23" s="53" t="str">
        <f t="shared" si="2"/>
        <v/>
      </c>
      <c r="K23" s="53">
        <f t="shared" si="3"/>
        <v>0</v>
      </c>
      <c r="L23" s="53">
        <f t="shared" si="4"/>
        <v>0</v>
      </c>
      <c r="M23" s="64">
        <f>IF(A23="",0,(IF(ISNUMBER(APR_26!G23),APR_26!G23,0)+IF(ISNUMBER(MAY_26!G23),MAY_26!G23,0)+IF(ISNUMBER(JUN_26!G23),JUN_26!G23,0))/3)</f>
        <v>0</v>
      </c>
      <c r="N23" s="64">
        <f t="shared" si="5"/>
        <v>0</v>
      </c>
      <c r="O23" s="64">
        <f t="shared" si="6"/>
        <v>0</v>
      </c>
      <c r="P23" s="64">
        <f t="shared" si="7"/>
        <v>0</v>
      </c>
      <c r="Q23" s="65" t="str">
        <f t="shared" si="8"/>
        <v/>
      </c>
      <c r="R23" s="66" t="str">
        <f t="shared" si="9"/>
        <v>STOCKOUT</v>
      </c>
      <c r="S23" s="66" t="str">
        <f t="shared" si="10"/>
        <v>N/A</v>
      </c>
      <c r="T23" s="60"/>
    </row>
    <row r="24" spans="1:20" ht="16.5" customHeight="1" x14ac:dyDescent="0.35">
      <c r="A24" s="72" t="str">
        <f>IF(JAN_26!A24="","",JAN_26!A24)</f>
        <v>artemether 80mg</v>
      </c>
      <c r="B24" s="72" t="str">
        <f>IF(JAN_26!B24="","",JAN_26!B24)</f>
        <v>amp</v>
      </c>
      <c r="C24" s="55">
        <f>IF(JAN_26!C24="","",JAN_26!C24)</f>
        <v>600</v>
      </c>
      <c r="D24" s="55">
        <f>IF(MAY_26!A24="","",MAY_26!F24)</f>
        <v>72</v>
      </c>
      <c r="E24" s="61"/>
      <c r="F24" s="55">
        <f t="shared" si="0"/>
        <v>72</v>
      </c>
      <c r="G24" s="61"/>
      <c r="H24" s="61"/>
      <c r="I24" s="55">
        <f t="shared" si="1"/>
        <v>0</v>
      </c>
      <c r="J24" s="55" t="str">
        <f t="shared" si="2"/>
        <v/>
      </c>
      <c r="K24" s="55">
        <f t="shared" si="3"/>
        <v>0</v>
      </c>
      <c r="L24" s="55">
        <f t="shared" si="4"/>
        <v>43200</v>
      </c>
      <c r="M24" s="67">
        <f>IF(A24="",0,(IF(ISNUMBER(APR_26!G24),APR_26!G24,0)+IF(ISNUMBER(MAY_26!G24),MAY_26!G24,0)+IF(ISNUMBER(JUN_26!G24),JUN_26!G24,0))/3)</f>
        <v>0</v>
      </c>
      <c r="N24" s="67">
        <f t="shared" si="5"/>
        <v>0</v>
      </c>
      <c r="O24" s="67">
        <f t="shared" si="6"/>
        <v>0</v>
      </c>
      <c r="P24" s="67">
        <f t="shared" si="7"/>
        <v>0</v>
      </c>
      <c r="Q24" s="68" t="str">
        <f t="shared" si="8"/>
        <v/>
      </c>
      <c r="R24" s="69" t="str">
        <f t="shared" si="9"/>
        <v>OVERSTOCK</v>
      </c>
      <c r="S24" s="69" t="str">
        <f t="shared" si="10"/>
        <v>N/A</v>
      </c>
      <c r="T24" s="60"/>
    </row>
    <row r="25" spans="1:20" ht="16.5" customHeight="1" x14ac:dyDescent="0.35">
      <c r="A25" s="71" t="str">
        <f>IF(JAN_26!A25="","",JAN_26!A25)</f>
        <v>Artemether/lum  syrup</v>
      </c>
      <c r="B25" s="71" t="str">
        <f>IF(JAN_26!B25="","",JAN_26!B25)</f>
        <v>bottle</v>
      </c>
      <c r="C25" s="53">
        <f>IF(JAN_26!C25="","",JAN_26!C25)</f>
        <v>1700</v>
      </c>
      <c r="D25" s="53">
        <f>IF(MAY_26!A25="","",MAY_26!F25)</f>
        <v>94</v>
      </c>
      <c r="E25" s="61"/>
      <c r="F25" s="53">
        <f t="shared" si="0"/>
        <v>94</v>
      </c>
      <c r="G25" s="61"/>
      <c r="H25" s="61"/>
      <c r="I25" s="53">
        <f t="shared" si="1"/>
        <v>0</v>
      </c>
      <c r="J25" s="53" t="str">
        <f t="shared" si="2"/>
        <v/>
      </c>
      <c r="K25" s="53">
        <f t="shared" si="3"/>
        <v>0</v>
      </c>
      <c r="L25" s="53">
        <f t="shared" si="4"/>
        <v>159800</v>
      </c>
      <c r="M25" s="64">
        <f>IF(A25="",0,(IF(ISNUMBER(APR_26!G25),APR_26!G25,0)+IF(ISNUMBER(MAY_26!G25),MAY_26!G25,0)+IF(ISNUMBER(JUN_26!G25),JUN_26!G25,0))/3)</f>
        <v>0</v>
      </c>
      <c r="N25" s="64">
        <f t="shared" si="5"/>
        <v>0</v>
      </c>
      <c r="O25" s="64">
        <f t="shared" si="6"/>
        <v>0</v>
      </c>
      <c r="P25" s="64">
        <f t="shared" si="7"/>
        <v>0</v>
      </c>
      <c r="Q25" s="65" t="str">
        <f t="shared" si="8"/>
        <v/>
      </c>
      <c r="R25" s="66" t="str">
        <f t="shared" si="9"/>
        <v>OVERSTOCK</v>
      </c>
      <c r="S25" s="66" t="str">
        <f t="shared" si="10"/>
        <v>N/A</v>
      </c>
      <c r="T25" s="60"/>
    </row>
    <row r="26" spans="1:20" ht="16.5" customHeight="1" x14ac:dyDescent="0.35">
      <c r="A26" s="72" t="str">
        <f>IF(JAN_26!A26="","",JAN_26!A26)</f>
        <v>artesunate inj 60mg</v>
      </c>
      <c r="B26" s="72" t="str">
        <f>IF(JAN_26!B26="","",JAN_26!B26)</f>
        <v>vial</v>
      </c>
      <c r="C26" s="55">
        <f>IF(JAN_26!C26="","",JAN_26!C26)</f>
        <v>1000</v>
      </c>
      <c r="D26" s="55">
        <f>IF(MAY_26!A26="","",MAY_26!F26)</f>
        <v>848</v>
      </c>
      <c r="E26" s="61"/>
      <c r="F26" s="55">
        <f t="shared" si="0"/>
        <v>848</v>
      </c>
      <c r="G26" s="61"/>
      <c r="H26" s="61"/>
      <c r="I26" s="55">
        <f t="shared" si="1"/>
        <v>0</v>
      </c>
      <c r="J26" s="55" t="str">
        <f t="shared" si="2"/>
        <v/>
      </c>
      <c r="K26" s="55">
        <f t="shared" si="3"/>
        <v>0</v>
      </c>
      <c r="L26" s="55">
        <f t="shared" si="4"/>
        <v>848000</v>
      </c>
      <c r="M26" s="67">
        <f>IF(A26="",0,(IF(ISNUMBER(APR_26!G26),APR_26!G26,0)+IF(ISNUMBER(MAY_26!G26),MAY_26!G26,0)+IF(ISNUMBER(JUN_26!G26),JUN_26!G26,0))/3)</f>
        <v>0</v>
      </c>
      <c r="N26" s="67">
        <f t="shared" si="5"/>
        <v>0</v>
      </c>
      <c r="O26" s="67">
        <f t="shared" si="6"/>
        <v>0</v>
      </c>
      <c r="P26" s="67">
        <f t="shared" si="7"/>
        <v>0</v>
      </c>
      <c r="Q26" s="68" t="str">
        <f t="shared" si="8"/>
        <v/>
      </c>
      <c r="R26" s="69" t="str">
        <f t="shared" si="9"/>
        <v>OVERSTOCK</v>
      </c>
      <c r="S26" s="69" t="str">
        <f t="shared" si="10"/>
        <v>N/A</v>
      </c>
      <c r="T26" s="60"/>
    </row>
    <row r="27" spans="1:20" ht="16.5" customHeight="1" x14ac:dyDescent="0.35">
      <c r="A27" s="71" t="str">
        <f>IF(JAN_26!A27="","",JAN_26!A27)</f>
        <v>ASAQ 100/270mg) - 3</v>
      </c>
      <c r="B27" s="71" t="str">
        <f>IF(JAN_26!B27="","",JAN_26!B27)</f>
        <v>tablet</v>
      </c>
      <c r="C27" s="53">
        <f>IF(JAN_26!C27="","",JAN_26!C27)</f>
        <v>160</v>
      </c>
      <c r="D27" s="53">
        <f>IF(MAY_26!A27="","",MAY_26!F27)</f>
        <v>0</v>
      </c>
      <c r="E27" s="61"/>
      <c r="F27" s="53">
        <f t="shared" si="0"/>
        <v>0</v>
      </c>
      <c r="G27" s="61"/>
      <c r="H27" s="61"/>
      <c r="I27" s="53">
        <f t="shared" si="1"/>
        <v>0</v>
      </c>
      <c r="J27" s="53" t="str">
        <f t="shared" si="2"/>
        <v/>
      </c>
      <c r="K27" s="53">
        <f t="shared" si="3"/>
        <v>0</v>
      </c>
      <c r="L27" s="53">
        <f t="shared" si="4"/>
        <v>0</v>
      </c>
      <c r="M27" s="64">
        <f>IF(A27="",0,(IF(ISNUMBER(APR_26!G27),APR_26!G27,0)+IF(ISNUMBER(MAY_26!G27),MAY_26!G27,0)+IF(ISNUMBER(JUN_26!G27),JUN_26!G27,0))/3)</f>
        <v>0</v>
      </c>
      <c r="N27" s="64">
        <f t="shared" si="5"/>
        <v>0</v>
      </c>
      <c r="O27" s="64">
        <f t="shared" si="6"/>
        <v>0</v>
      </c>
      <c r="P27" s="64">
        <f t="shared" si="7"/>
        <v>0</v>
      </c>
      <c r="Q27" s="65" t="str">
        <f t="shared" si="8"/>
        <v/>
      </c>
      <c r="R27" s="66" t="str">
        <f t="shared" si="9"/>
        <v>STOCKOUT</v>
      </c>
      <c r="S27" s="66" t="str">
        <f t="shared" si="10"/>
        <v>N/A</v>
      </c>
      <c r="T27" s="60"/>
    </row>
    <row r="28" spans="1:20" ht="16.5" customHeight="1" x14ac:dyDescent="0.35">
      <c r="A28" s="72" t="str">
        <f>IF(JAN_26!A28="","",JAN_26!A28)</f>
        <v>ASAQ 100/270mg) - 6</v>
      </c>
      <c r="B28" s="72" t="str">
        <f>IF(JAN_26!B28="","",JAN_26!B28)</f>
        <v>tablet</v>
      </c>
      <c r="C28" s="55">
        <f>IF(JAN_26!C28="","",JAN_26!C28)</f>
        <v>160</v>
      </c>
      <c r="D28" s="55">
        <f>IF(MAY_26!A28="","",MAY_26!F28)</f>
        <v>0</v>
      </c>
      <c r="E28" s="61"/>
      <c r="F28" s="55">
        <f t="shared" si="0"/>
        <v>0</v>
      </c>
      <c r="G28" s="61"/>
      <c r="H28" s="61"/>
      <c r="I28" s="55">
        <f t="shared" si="1"/>
        <v>0</v>
      </c>
      <c r="J28" s="55" t="str">
        <f t="shared" si="2"/>
        <v/>
      </c>
      <c r="K28" s="55">
        <f t="shared" si="3"/>
        <v>0</v>
      </c>
      <c r="L28" s="55">
        <f t="shared" si="4"/>
        <v>0</v>
      </c>
      <c r="M28" s="67">
        <f>IF(A28="",0,(IF(ISNUMBER(APR_26!G28),APR_26!G28,0)+IF(ISNUMBER(MAY_26!G28),MAY_26!G28,0)+IF(ISNUMBER(JUN_26!G28),JUN_26!G28,0))/3)</f>
        <v>0</v>
      </c>
      <c r="N28" s="67">
        <f t="shared" si="5"/>
        <v>0</v>
      </c>
      <c r="O28" s="67">
        <f t="shared" si="6"/>
        <v>0</v>
      </c>
      <c r="P28" s="67">
        <f t="shared" si="7"/>
        <v>0</v>
      </c>
      <c r="Q28" s="68" t="str">
        <f t="shared" si="8"/>
        <v/>
      </c>
      <c r="R28" s="69" t="str">
        <f t="shared" si="9"/>
        <v>STOCKOUT</v>
      </c>
      <c r="S28" s="69" t="str">
        <f t="shared" si="10"/>
        <v>N/A</v>
      </c>
      <c r="T28" s="60"/>
    </row>
    <row r="29" spans="1:20" ht="16.5" customHeight="1" x14ac:dyDescent="0.35">
      <c r="A29" s="71" t="str">
        <f>IF(JAN_26!A29="","",JAN_26!A29)</f>
        <v>asaq(25/62.5) - 3</v>
      </c>
      <c r="B29" s="71" t="str">
        <f>IF(JAN_26!B29="","",JAN_26!B29)</f>
        <v>tablet</v>
      </c>
      <c r="C29" s="53" t="str">
        <f>IF(JAN_26!C29="","",JAN_26!C29)</f>
        <v/>
      </c>
      <c r="D29" s="53">
        <f>IF(MAY_26!A29="","",MAY_26!F29)</f>
        <v>0</v>
      </c>
      <c r="E29" s="61"/>
      <c r="F29" s="53">
        <f t="shared" si="0"/>
        <v>0</v>
      </c>
      <c r="G29" s="61"/>
      <c r="H29" s="61"/>
      <c r="I29" s="53">
        <f t="shared" si="1"/>
        <v>0</v>
      </c>
      <c r="J29" s="53" t="str">
        <f t="shared" si="2"/>
        <v/>
      </c>
      <c r="K29" s="53">
        <f t="shared" si="3"/>
        <v>0</v>
      </c>
      <c r="L29" s="53">
        <f t="shared" si="4"/>
        <v>0</v>
      </c>
      <c r="M29" s="64">
        <f>IF(A29="",0,(IF(ISNUMBER(APR_26!G29),APR_26!G29,0)+IF(ISNUMBER(MAY_26!G29),MAY_26!G29,0)+IF(ISNUMBER(JUN_26!G29),JUN_26!G29,0))/3)</f>
        <v>0</v>
      </c>
      <c r="N29" s="64">
        <f t="shared" si="5"/>
        <v>0</v>
      </c>
      <c r="O29" s="64">
        <f t="shared" si="6"/>
        <v>0</v>
      </c>
      <c r="P29" s="64">
        <f t="shared" si="7"/>
        <v>0</v>
      </c>
      <c r="Q29" s="65" t="str">
        <f t="shared" si="8"/>
        <v/>
      </c>
      <c r="R29" s="66" t="str">
        <f t="shared" si="9"/>
        <v>STOCKOUT</v>
      </c>
      <c r="S29" s="66" t="str">
        <f t="shared" si="10"/>
        <v>N/A</v>
      </c>
      <c r="T29" s="60"/>
    </row>
    <row r="30" spans="1:20" ht="16.5" customHeight="1" x14ac:dyDescent="0.35">
      <c r="A30" s="72" t="str">
        <f>IF(JAN_26!A30="","",JAN_26!A30)</f>
        <v>asaq(50/135) - 3</v>
      </c>
      <c r="B30" s="72" t="str">
        <f>IF(JAN_26!B30="","",JAN_26!B30)</f>
        <v>tablet</v>
      </c>
      <c r="C30" s="55" t="str">
        <f>IF(JAN_26!C30="","",JAN_26!C30)</f>
        <v/>
      </c>
      <c r="D30" s="55">
        <f>IF(MAY_26!A30="","",MAY_26!F30)</f>
        <v>0</v>
      </c>
      <c r="E30" s="61"/>
      <c r="F30" s="55">
        <f t="shared" si="0"/>
        <v>0</v>
      </c>
      <c r="G30" s="61"/>
      <c r="H30" s="61"/>
      <c r="I30" s="55">
        <f t="shared" si="1"/>
        <v>0</v>
      </c>
      <c r="J30" s="55" t="str">
        <f t="shared" si="2"/>
        <v/>
      </c>
      <c r="K30" s="55">
        <f t="shared" si="3"/>
        <v>0</v>
      </c>
      <c r="L30" s="55">
        <f t="shared" si="4"/>
        <v>0</v>
      </c>
      <c r="M30" s="67">
        <f>IF(A30="",0,(IF(ISNUMBER(APR_26!G30),APR_26!G30,0)+IF(ISNUMBER(MAY_26!G30),MAY_26!G30,0)+IF(ISNUMBER(JUN_26!G30),JUN_26!G30,0))/3)</f>
        <v>0</v>
      </c>
      <c r="N30" s="67">
        <f t="shared" si="5"/>
        <v>0</v>
      </c>
      <c r="O30" s="67">
        <f t="shared" si="6"/>
        <v>0</v>
      </c>
      <c r="P30" s="67">
        <f t="shared" si="7"/>
        <v>0</v>
      </c>
      <c r="Q30" s="68" t="str">
        <f t="shared" si="8"/>
        <v/>
      </c>
      <c r="R30" s="69" t="str">
        <f t="shared" si="9"/>
        <v>STOCKOUT</v>
      </c>
      <c r="S30" s="69" t="str">
        <f t="shared" si="10"/>
        <v>N/A</v>
      </c>
      <c r="T30" s="60"/>
    </row>
    <row r="31" spans="1:20" ht="16.5" customHeight="1" x14ac:dyDescent="0.35">
      <c r="A31" s="71" t="str">
        <f>IF(JAN_26!A31="","",JAN_26!A31)</f>
        <v>ascabiol</v>
      </c>
      <c r="B31" s="71" t="str">
        <f>IF(JAN_26!B31="","",JAN_26!B31)</f>
        <v>bottle</v>
      </c>
      <c r="C31" s="53">
        <f>IF(JAN_26!C31="","",JAN_26!C31)</f>
        <v>1000</v>
      </c>
      <c r="D31" s="53">
        <f>IF(MAY_26!A31="","",MAY_26!F31)</f>
        <v>0</v>
      </c>
      <c r="E31" s="61"/>
      <c r="F31" s="53">
        <f t="shared" si="0"/>
        <v>0</v>
      </c>
      <c r="G31" s="61"/>
      <c r="H31" s="61"/>
      <c r="I31" s="53">
        <f t="shared" si="1"/>
        <v>0</v>
      </c>
      <c r="J31" s="53" t="str">
        <f t="shared" si="2"/>
        <v/>
      </c>
      <c r="K31" s="53">
        <f t="shared" si="3"/>
        <v>0</v>
      </c>
      <c r="L31" s="53">
        <f t="shared" si="4"/>
        <v>0</v>
      </c>
      <c r="M31" s="64">
        <f>IF(A31="",0,(IF(ISNUMBER(APR_26!G31),APR_26!G31,0)+IF(ISNUMBER(MAY_26!G31),MAY_26!G31,0)+IF(ISNUMBER(JUN_26!G31),JUN_26!G31,0))/3)</f>
        <v>0</v>
      </c>
      <c r="N31" s="64">
        <f t="shared" si="5"/>
        <v>0</v>
      </c>
      <c r="O31" s="64">
        <f t="shared" si="6"/>
        <v>0</v>
      </c>
      <c r="P31" s="64">
        <f t="shared" si="7"/>
        <v>0</v>
      </c>
      <c r="Q31" s="65" t="str">
        <f t="shared" si="8"/>
        <v/>
      </c>
      <c r="R31" s="66" t="str">
        <f t="shared" si="9"/>
        <v>STOCKOUT</v>
      </c>
      <c r="S31" s="66" t="str">
        <f t="shared" si="10"/>
        <v>N/A</v>
      </c>
      <c r="T31" s="60"/>
    </row>
    <row r="32" spans="1:20" ht="16.5" customHeight="1" x14ac:dyDescent="0.35">
      <c r="A32" s="72" t="str">
        <f>IF(JAN_26!A32="","",JAN_26!A32)</f>
        <v>Aspirin 81mg</v>
      </c>
      <c r="B32" s="72" t="str">
        <f>IF(JAN_26!B32="","",JAN_26!B32)</f>
        <v>tablet</v>
      </c>
      <c r="C32" s="55">
        <f>IF(JAN_26!C32="","",JAN_26!C32)</f>
        <v>25</v>
      </c>
      <c r="D32" s="55">
        <f>IF(MAY_26!A32="","",MAY_26!F32)</f>
        <v>0</v>
      </c>
      <c r="E32" s="61"/>
      <c r="F32" s="55">
        <f t="shared" si="0"/>
        <v>0</v>
      </c>
      <c r="G32" s="61"/>
      <c r="H32" s="61"/>
      <c r="I32" s="55">
        <f t="shared" si="1"/>
        <v>0</v>
      </c>
      <c r="J32" s="55" t="str">
        <f t="shared" si="2"/>
        <v/>
      </c>
      <c r="K32" s="55">
        <f t="shared" si="3"/>
        <v>0</v>
      </c>
      <c r="L32" s="55">
        <f t="shared" si="4"/>
        <v>0</v>
      </c>
      <c r="M32" s="67">
        <f>IF(A32="",0,(IF(ISNUMBER(APR_26!G32),APR_26!G32,0)+IF(ISNUMBER(MAY_26!G32),MAY_26!G32,0)+IF(ISNUMBER(JUN_26!G32),JUN_26!G32,0))/3)</f>
        <v>0</v>
      </c>
      <c r="N32" s="67">
        <f t="shared" si="5"/>
        <v>0</v>
      </c>
      <c r="O32" s="67">
        <f t="shared" si="6"/>
        <v>0</v>
      </c>
      <c r="P32" s="67">
        <f t="shared" si="7"/>
        <v>0</v>
      </c>
      <c r="Q32" s="68" t="str">
        <f t="shared" si="8"/>
        <v/>
      </c>
      <c r="R32" s="69" t="str">
        <f t="shared" si="9"/>
        <v>STOCKOUT</v>
      </c>
      <c r="S32" s="69" t="str">
        <f t="shared" si="10"/>
        <v>N/A</v>
      </c>
      <c r="T32" s="60"/>
    </row>
    <row r="33" spans="1:20" ht="16.5" customHeight="1" x14ac:dyDescent="0.35">
      <c r="A33" s="71" t="str">
        <f>IF(JAN_26!A33="","",JAN_26!A33)</f>
        <v>atropine</v>
      </c>
      <c r="B33" s="71" t="str">
        <f>IF(JAN_26!B33="","",JAN_26!B33)</f>
        <v>amp</v>
      </c>
      <c r="C33" s="53">
        <f>IF(JAN_26!C33="","",JAN_26!C33)</f>
        <v>500</v>
      </c>
      <c r="D33" s="53">
        <f>IF(MAY_26!A33="","",MAY_26!F33)</f>
        <v>0</v>
      </c>
      <c r="E33" s="61"/>
      <c r="F33" s="53">
        <f t="shared" si="0"/>
        <v>0</v>
      </c>
      <c r="G33" s="61"/>
      <c r="H33" s="61"/>
      <c r="I33" s="53">
        <f t="shared" si="1"/>
        <v>0</v>
      </c>
      <c r="J33" s="53" t="str">
        <f t="shared" si="2"/>
        <v/>
      </c>
      <c r="K33" s="53">
        <f t="shared" si="3"/>
        <v>0</v>
      </c>
      <c r="L33" s="53">
        <f t="shared" si="4"/>
        <v>0</v>
      </c>
      <c r="M33" s="64">
        <f>IF(A33="",0,(IF(ISNUMBER(APR_26!G33),APR_26!G33,0)+IF(ISNUMBER(MAY_26!G33),MAY_26!G33,0)+IF(ISNUMBER(JUN_26!G33),JUN_26!G33,0))/3)</f>
        <v>0</v>
      </c>
      <c r="N33" s="64">
        <f t="shared" si="5"/>
        <v>0</v>
      </c>
      <c r="O33" s="64">
        <f t="shared" si="6"/>
        <v>0</v>
      </c>
      <c r="P33" s="64">
        <f t="shared" si="7"/>
        <v>0</v>
      </c>
      <c r="Q33" s="65" t="str">
        <f t="shared" si="8"/>
        <v/>
      </c>
      <c r="R33" s="66" t="str">
        <f t="shared" si="9"/>
        <v>STOCKOUT</v>
      </c>
      <c r="S33" s="66" t="str">
        <f t="shared" si="10"/>
        <v>N/A</v>
      </c>
      <c r="T33" s="60"/>
    </row>
    <row r="34" spans="1:20" ht="16.5" customHeight="1" x14ac:dyDescent="0.35">
      <c r="A34" s="72" t="str">
        <f>IF(JAN_26!A34="","",JAN_26!A34)</f>
        <v>ATS</v>
      </c>
      <c r="B34" s="72" t="str">
        <f>IF(JAN_26!B34="","",JAN_26!B34)</f>
        <v>amp</v>
      </c>
      <c r="C34" s="55">
        <f>IF(JAN_26!C34="","",JAN_26!C34)</f>
        <v>1500</v>
      </c>
      <c r="D34" s="55">
        <f>IF(MAY_26!A34="","",MAY_26!F34)</f>
        <v>0</v>
      </c>
      <c r="E34" s="61"/>
      <c r="F34" s="55">
        <f t="shared" si="0"/>
        <v>0</v>
      </c>
      <c r="G34" s="61"/>
      <c r="H34" s="61"/>
      <c r="I34" s="55">
        <f t="shared" si="1"/>
        <v>0</v>
      </c>
      <c r="J34" s="55" t="str">
        <f t="shared" si="2"/>
        <v/>
      </c>
      <c r="K34" s="55">
        <f t="shared" si="3"/>
        <v>0</v>
      </c>
      <c r="L34" s="55">
        <f t="shared" si="4"/>
        <v>0</v>
      </c>
      <c r="M34" s="67">
        <f>IF(A34="",0,(IF(ISNUMBER(APR_26!G34),APR_26!G34,0)+IF(ISNUMBER(MAY_26!G34),MAY_26!G34,0)+IF(ISNUMBER(JUN_26!G34),JUN_26!G34,0))/3)</f>
        <v>0</v>
      </c>
      <c r="N34" s="67">
        <f t="shared" si="5"/>
        <v>0</v>
      </c>
      <c r="O34" s="67">
        <f t="shared" si="6"/>
        <v>0</v>
      </c>
      <c r="P34" s="67">
        <f t="shared" si="7"/>
        <v>0</v>
      </c>
      <c r="Q34" s="68" t="str">
        <f t="shared" si="8"/>
        <v/>
      </c>
      <c r="R34" s="69" t="str">
        <f t="shared" si="9"/>
        <v>STOCKOUT</v>
      </c>
      <c r="S34" s="69" t="str">
        <f t="shared" si="10"/>
        <v>N/A</v>
      </c>
      <c r="T34" s="60"/>
    </row>
    <row r="35" spans="1:20" ht="16.5" customHeight="1" x14ac:dyDescent="0.35">
      <c r="A35" s="71" t="str">
        <f>IF(JAN_26!A35="","",JAN_26!A35)</f>
        <v>AUGMENTIN INJ</v>
      </c>
      <c r="B35" s="71" t="str">
        <f>IF(JAN_26!B35="","",JAN_26!B35)</f>
        <v>amp</v>
      </c>
      <c r="C35" s="53">
        <f>IF(JAN_26!C35="","",JAN_26!C35)</f>
        <v>1000</v>
      </c>
      <c r="D35" s="53">
        <f>IF(MAY_26!A35="","",MAY_26!F35)</f>
        <v>0</v>
      </c>
      <c r="E35" s="61"/>
      <c r="F35" s="53">
        <f t="shared" si="0"/>
        <v>0</v>
      </c>
      <c r="G35" s="61"/>
      <c r="H35" s="61"/>
      <c r="I35" s="53">
        <f t="shared" si="1"/>
        <v>0</v>
      </c>
      <c r="J35" s="53" t="str">
        <f t="shared" si="2"/>
        <v/>
      </c>
      <c r="K35" s="53">
        <f t="shared" si="3"/>
        <v>0</v>
      </c>
      <c r="L35" s="53">
        <f t="shared" si="4"/>
        <v>0</v>
      </c>
      <c r="M35" s="64">
        <f>IF(A35="",0,(IF(ISNUMBER(APR_26!G35),APR_26!G35,0)+IF(ISNUMBER(MAY_26!G35),MAY_26!G35,0)+IF(ISNUMBER(JUN_26!G35),JUN_26!G35,0))/3)</f>
        <v>0</v>
      </c>
      <c r="N35" s="64">
        <f t="shared" si="5"/>
        <v>0</v>
      </c>
      <c r="O35" s="64">
        <f t="shared" si="6"/>
        <v>0</v>
      </c>
      <c r="P35" s="64">
        <f t="shared" si="7"/>
        <v>0</v>
      </c>
      <c r="Q35" s="65" t="str">
        <f t="shared" si="8"/>
        <v/>
      </c>
      <c r="R35" s="66" t="str">
        <f t="shared" si="9"/>
        <v>STOCKOUT</v>
      </c>
      <c r="S35" s="66" t="str">
        <f t="shared" si="10"/>
        <v>N/A</v>
      </c>
      <c r="T35" s="60"/>
    </row>
    <row r="36" spans="1:20" ht="16.5" customHeight="1" x14ac:dyDescent="0.35">
      <c r="A36" s="72" t="str">
        <f>IF(JAN_26!A36="","",JAN_26!A36)</f>
        <v>augmentin sp 0-15kg</v>
      </c>
      <c r="B36" s="72" t="str">
        <f>IF(JAN_26!B36="","",JAN_26!B36)</f>
        <v>bottle</v>
      </c>
      <c r="C36" s="55">
        <f>IF(JAN_26!C36="","",JAN_26!C36)</f>
        <v>4000</v>
      </c>
      <c r="D36" s="55">
        <f>IF(MAY_26!A36="","",MAY_26!F36)</f>
        <v>0</v>
      </c>
      <c r="E36" s="61"/>
      <c r="F36" s="55">
        <f t="shared" si="0"/>
        <v>0</v>
      </c>
      <c r="G36" s="61"/>
      <c r="H36" s="61"/>
      <c r="I36" s="55">
        <f t="shared" si="1"/>
        <v>0</v>
      </c>
      <c r="J36" s="55" t="str">
        <f t="shared" si="2"/>
        <v/>
      </c>
      <c r="K36" s="55">
        <f t="shared" si="3"/>
        <v>0</v>
      </c>
      <c r="L36" s="55">
        <f t="shared" si="4"/>
        <v>0</v>
      </c>
      <c r="M36" s="67">
        <f>IF(A36="",0,(IF(ISNUMBER(APR_26!G36),APR_26!G36,0)+IF(ISNUMBER(MAY_26!G36),MAY_26!G36,0)+IF(ISNUMBER(JUN_26!G36),JUN_26!G36,0))/3)</f>
        <v>0</v>
      </c>
      <c r="N36" s="67">
        <f t="shared" si="5"/>
        <v>0</v>
      </c>
      <c r="O36" s="67">
        <f t="shared" si="6"/>
        <v>0</v>
      </c>
      <c r="P36" s="67">
        <f t="shared" si="7"/>
        <v>0</v>
      </c>
      <c r="Q36" s="68" t="str">
        <f t="shared" si="8"/>
        <v/>
      </c>
      <c r="R36" s="69" t="str">
        <f t="shared" si="9"/>
        <v>STOCKOUT</v>
      </c>
      <c r="S36" s="69" t="str">
        <f t="shared" si="10"/>
        <v>N/A</v>
      </c>
      <c r="T36" s="60"/>
    </row>
    <row r="37" spans="1:20" ht="16.5" customHeight="1" x14ac:dyDescent="0.35">
      <c r="A37" s="71" t="str">
        <f>IF(JAN_26!A37="","",JAN_26!A37)</f>
        <v>augmentin sp 15- 30kg</v>
      </c>
      <c r="B37" s="71" t="str">
        <f>IF(JAN_26!B37="","",JAN_26!B37)</f>
        <v>bottle</v>
      </c>
      <c r="C37" s="53">
        <f>IF(JAN_26!C37="","",JAN_26!C37)</f>
        <v>4500</v>
      </c>
      <c r="D37" s="53">
        <f>IF(MAY_26!A37="","",MAY_26!F37)</f>
        <v>0</v>
      </c>
      <c r="E37" s="61"/>
      <c r="F37" s="53">
        <f t="shared" si="0"/>
        <v>0</v>
      </c>
      <c r="G37" s="61"/>
      <c r="H37" s="61"/>
      <c r="I37" s="53">
        <f t="shared" si="1"/>
        <v>0</v>
      </c>
      <c r="J37" s="53" t="str">
        <f t="shared" si="2"/>
        <v/>
      </c>
      <c r="K37" s="53">
        <f t="shared" si="3"/>
        <v>0</v>
      </c>
      <c r="L37" s="53">
        <f t="shared" si="4"/>
        <v>0</v>
      </c>
      <c r="M37" s="64">
        <f>IF(A37="",0,(IF(ISNUMBER(APR_26!G37),APR_26!G37,0)+IF(ISNUMBER(MAY_26!G37),MAY_26!G37,0)+IF(ISNUMBER(JUN_26!G37),JUN_26!G37,0))/3)</f>
        <v>0</v>
      </c>
      <c r="N37" s="64">
        <f t="shared" si="5"/>
        <v>0</v>
      </c>
      <c r="O37" s="64">
        <f t="shared" si="6"/>
        <v>0</v>
      </c>
      <c r="P37" s="64">
        <f t="shared" si="7"/>
        <v>0</v>
      </c>
      <c r="Q37" s="65" t="str">
        <f t="shared" si="8"/>
        <v/>
      </c>
      <c r="R37" s="66" t="str">
        <f t="shared" si="9"/>
        <v>STOCKOUT</v>
      </c>
      <c r="S37" s="66" t="str">
        <f t="shared" si="10"/>
        <v>N/A</v>
      </c>
      <c r="T37" s="60"/>
    </row>
    <row r="38" spans="1:20" ht="16.5" customHeight="1" x14ac:dyDescent="0.35">
      <c r="A38" s="72" t="str">
        <f>IF(JAN_26!A38="","",JAN_26!A38)</f>
        <v>Azithromycin 500mg</v>
      </c>
      <c r="B38" s="72" t="str">
        <f>IF(JAN_26!B38="","",JAN_26!B38)</f>
        <v>tabs</v>
      </c>
      <c r="C38" s="55">
        <f>IF(JAN_26!C38="","",JAN_26!C38)</f>
        <v>500</v>
      </c>
      <c r="D38" s="55">
        <f>IF(MAY_26!A38="","",MAY_26!F38)</f>
        <v>0</v>
      </c>
      <c r="E38" s="61"/>
      <c r="F38" s="55">
        <f t="shared" si="0"/>
        <v>0</v>
      </c>
      <c r="G38" s="61"/>
      <c r="H38" s="61"/>
      <c r="I38" s="55">
        <f t="shared" si="1"/>
        <v>0</v>
      </c>
      <c r="J38" s="55" t="str">
        <f t="shared" si="2"/>
        <v/>
      </c>
      <c r="K38" s="55">
        <f t="shared" si="3"/>
        <v>0</v>
      </c>
      <c r="L38" s="55">
        <f t="shared" si="4"/>
        <v>0</v>
      </c>
      <c r="M38" s="67">
        <f>IF(A38="",0,(IF(ISNUMBER(APR_26!G38),APR_26!G38,0)+IF(ISNUMBER(MAY_26!G38),MAY_26!G38,0)+IF(ISNUMBER(JUN_26!G38),JUN_26!G38,0))/3)</f>
        <v>0</v>
      </c>
      <c r="N38" s="67">
        <f t="shared" si="5"/>
        <v>0</v>
      </c>
      <c r="O38" s="67">
        <f t="shared" si="6"/>
        <v>0</v>
      </c>
      <c r="P38" s="67">
        <f t="shared" si="7"/>
        <v>0</v>
      </c>
      <c r="Q38" s="68" t="str">
        <f t="shared" si="8"/>
        <v/>
      </c>
      <c r="R38" s="69" t="str">
        <f t="shared" si="9"/>
        <v>STOCKOUT</v>
      </c>
      <c r="S38" s="69" t="str">
        <f t="shared" si="10"/>
        <v>N/A</v>
      </c>
      <c r="T38" s="60"/>
    </row>
    <row r="39" spans="1:20" ht="16.5" customHeight="1" x14ac:dyDescent="0.35">
      <c r="A39" s="71" t="str">
        <f>IF(JAN_26!A39="","",JAN_26!A39)</f>
        <v>azithromycine 250mg</v>
      </c>
      <c r="B39" s="71" t="str">
        <f>IF(JAN_26!B39="","",JAN_26!B39)</f>
        <v>tabs</v>
      </c>
      <c r="C39" s="53">
        <f>IF(JAN_26!C39="","",JAN_26!C39)</f>
        <v>300</v>
      </c>
      <c r="D39" s="53">
        <f>IF(MAY_26!A39="","",MAY_26!F39)</f>
        <v>0</v>
      </c>
      <c r="E39" s="61"/>
      <c r="F39" s="53">
        <f t="shared" si="0"/>
        <v>0</v>
      </c>
      <c r="G39" s="61"/>
      <c r="H39" s="61"/>
      <c r="I39" s="53">
        <f t="shared" si="1"/>
        <v>0</v>
      </c>
      <c r="J39" s="53" t="str">
        <f t="shared" si="2"/>
        <v/>
      </c>
      <c r="K39" s="53">
        <f t="shared" si="3"/>
        <v>0</v>
      </c>
      <c r="L39" s="53">
        <f t="shared" si="4"/>
        <v>0</v>
      </c>
      <c r="M39" s="64">
        <f>IF(A39="",0,(IF(ISNUMBER(APR_26!G39),APR_26!G39,0)+IF(ISNUMBER(MAY_26!G39),MAY_26!G39,0)+IF(ISNUMBER(JUN_26!G39),JUN_26!G39,0))/3)</f>
        <v>0</v>
      </c>
      <c r="N39" s="64">
        <f t="shared" si="5"/>
        <v>0</v>
      </c>
      <c r="O39" s="64">
        <f t="shared" si="6"/>
        <v>0</v>
      </c>
      <c r="P39" s="64">
        <f t="shared" si="7"/>
        <v>0</v>
      </c>
      <c r="Q39" s="65" t="str">
        <f t="shared" si="8"/>
        <v/>
      </c>
      <c r="R39" s="66" t="str">
        <f t="shared" si="9"/>
        <v>STOCKOUT</v>
      </c>
      <c r="S39" s="66" t="str">
        <f t="shared" si="10"/>
        <v>N/A</v>
      </c>
      <c r="T39" s="60"/>
    </row>
    <row r="40" spans="1:20" ht="16.5" customHeight="1" x14ac:dyDescent="0.35">
      <c r="A40" s="72" t="str">
        <f>IF(JAN_26!A40="","",JAN_26!A40)</f>
        <v>Bactrim syrup</v>
      </c>
      <c r="B40" s="72" t="str">
        <f>IF(JAN_26!B40="","",JAN_26!B40)</f>
        <v>bottle</v>
      </c>
      <c r="C40" s="55">
        <f>IF(JAN_26!C40="","",JAN_26!C40)</f>
        <v>1000</v>
      </c>
      <c r="D40" s="55">
        <f>IF(MAY_26!A40="","",MAY_26!F40)</f>
        <v>0</v>
      </c>
      <c r="E40" s="61"/>
      <c r="F40" s="55">
        <f t="shared" si="0"/>
        <v>0</v>
      </c>
      <c r="G40" s="61"/>
      <c r="H40" s="61"/>
      <c r="I40" s="55">
        <f t="shared" si="1"/>
        <v>0</v>
      </c>
      <c r="J40" s="55" t="str">
        <f t="shared" si="2"/>
        <v/>
      </c>
      <c r="K40" s="55">
        <f t="shared" si="3"/>
        <v>0</v>
      </c>
      <c r="L40" s="55">
        <f t="shared" si="4"/>
        <v>0</v>
      </c>
      <c r="M40" s="67">
        <f>IF(A40="",0,(IF(ISNUMBER(APR_26!G40),APR_26!G40,0)+IF(ISNUMBER(MAY_26!G40),MAY_26!G40,0)+IF(ISNUMBER(JUN_26!G40),JUN_26!G40,0))/3)</f>
        <v>0</v>
      </c>
      <c r="N40" s="67">
        <f t="shared" si="5"/>
        <v>0</v>
      </c>
      <c r="O40" s="67">
        <f t="shared" si="6"/>
        <v>0</v>
      </c>
      <c r="P40" s="67">
        <f t="shared" si="7"/>
        <v>0</v>
      </c>
      <c r="Q40" s="68" t="str">
        <f t="shared" si="8"/>
        <v/>
      </c>
      <c r="R40" s="69" t="str">
        <f t="shared" si="9"/>
        <v>STOCKOUT</v>
      </c>
      <c r="S40" s="69" t="str">
        <f t="shared" si="10"/>
        <v>N/A</v>
      </c>
      <c r="T40" s="60"/>
    </row>
    <row r="41" spans="1:20" ht="16.5" customHeight="1" x14ac:dyDescent="0.35">
      <c r="A41" s="71" t="str">
        <f>IF(JAN_26!A41="","",JAN_26!A41)</f>
        <v>Bandage</v>
      </c>
      <c r="B41" s="71" t="str">
        <f>IF(JAN_26!B41="","",JAN_26!B41)</f>
        <v>item</v>
      </c>
      <c r="C41" s="53">
        <f>IF(JAN_26!C41="","",JAN_26!C41)</f>
        <v>500</v>
      </c>
      <c r="D41" s="53">
        <f>IF(MAY_26!A41="","",MAY_26!F41)</f>
        <v>0</v>
      </c>
      <c r="E41" s="61"/>
      <c r="F41" s="53">
        <f t="shared" si="0"/>
        <v>0</v>
      </c>
      <c r="G41" s="61"/>
      <c r="H41" s="61"/>
      <c r="I41" s="53">
        <f t="shared" si="1"/>
        <v>0</v>
      </c>
      <c r="J41" s="53" t="str">
        <f t="shared" si="2"/>
        <v/>
      </c>
      <c r="K41" s="53">
        <f t="shared" si="3"/>
        <v>0</v>
      </c>
      <c r="L41" s="53">
        <f t="shared" si="4"/>
        <v>0</v>
      </c>
      <c r="M41" s="64">
        <f>IF(A41="",0,(IF(ISNUMBER(APR_26!G41),APR_26!G41,0)+IF(ISNUMBER(MAY_26!G41),MAY_26!G41,0)+IF(ISNUMBER(JUN_26!G41),JUN_26!G41,0))/3)</f>
        <v>0</v>
      </c>
      <c r="N41" s="64">
        <f t="shared" si="5"/>
        <v>0</v>
      </c>
      <c r="O41" s="64">
        <f t="shared" si="6"/>
        <v>0</v>
      </c>
      <c r="P41" s="64">
        <f t="shared" si="7"/>
        <v>0</v>
      </c>
      <c r="Q41" s="65" t="str">
        <f t="shared" si="8"/>
        <v/>
      </c>
      <c r="R41" s="66" t="str">
        <f t="shared" si="9"/>
        <v>STOCKOUT</v>
      </c>
      <c r="S41" s="66" t="str">
        <f t="shared" si="10"/>
        <v>N/A</v>
      </c>
      <c r="T41" s="60"/>
    </row>
    <row r="42" spans="1:20" ht="16.5" customHeight="1" x14ac:dyDescent="0.35">
      <c r="A42" s="72" t="str">
        <f>IF(JAN_26!A42="","",JAN_26!A42)</f>
        <v>Baneocin (Neomycin + Bacitracin)</v>
      </c>
      <c r="B42" s="72" t="str">
        <f>IF(JAN_26!B42="","",JAN_26!B42)</f>
        <v>box</v>
      </c>
      <c r="C42" s="55">
        <f>IF(JAN_26!C42="","",JAN_26!C42)</f>
        <v>1000</v>
      </c>
      <c r="D42" s="55">
        <f>IF(MAY_26!A42="","",MAY_26!F42)</f>
        <v>100</v>
      </c>
      <c r="E42" s="61"/>
      <c r="F42" s="55">
        <f t="shared" si="0"/>
        <v>100</v>
      </c>
      <c r="G42" s="61"/>
      <c r="H42" s="61"/>
      <c r="I42" s="55">
        <f t="shared" si="1"/>
        <v>0</v>
      </c>
      <c r="J42" s="55" t="str">
        <f t="shared" si="2"/>
        <v/>
      </c>
      <c r="K42" s="55">
        <f t="shared" si="3"/>
        <v>0</v>
      </c>
      <c r="L42" s="55">
        <f t="shared" si="4"/>
        <v>100000</v>
      </c>
      <c r="M42" s="67">
        <f>IF(A42="",0,(IF(ISNUMBER(APR_26!G42),APR_26!G42,0)+IF(ISNUMBER(MAY_26!G42),MAY_26!G42,0)+IF(ISNUMBER(JUN_26!G42),JUN_26!G42,0))/3)</f>
        <v>0</v>
      </c>
      <c r="N42" s="67">
        <f t="shared" si="5"/>
        <v>0</v>
      </c>
      <c r="O42" s="67">
        <f t="shared" si="6"/>
        <v>0</v>
      </c>
      <c r="P42" s="67">
        <f t="shared" si="7"/>
        <v>0</v>
      </c>
      <c r="Q42" s="68" t="str">
        <f t="shared" si="8"/>
        <v/>
      </c>
      <c r="R42" s="69" t="str">
        <f t="shared" si="9"/>
        <v>OVERSTOCK</v>
      </c>
      <c r="S42" s="69" t="str">
        <f t="shared" si="10"/>
        <v>N/A</v>
      </c>
      <c r="T42" s="60"/>
    </row>
    <row r="43" spans="1:20" ht="16.5" customHeight="1" x14ac:dyDescent="0.35">
      <c r="A43" s="71" t="str">
        <f>IF(JAN_26!A43="","",JAN_26!A43)</f>
        <v>Benzathine</v>
      </c>
      <c r="B43" s="71" t="str">
        <f>IF(JAN_26!B43="","",JAN_26!B43)</f>
        <v>vial</v>
      </c>
      <c r="C43" s="53">
        <f>IF(JAN_26!C43="","",JAN_26!C43)</f>
        <v>500</v>
      </c>
      <c r="D43" s="53">
        <f>IF(MAY_26!A43="","",MAY_26!F43)</f>
        <v>190</v>
      </c>
      <c r="E43" s="61"/>
      <c r="F43" s="53">
        <f t="shared" si="0"/>
        <v>190</v>
      </c>
      <c r="G43" s="61"/>
      <c r="H43" s="61"/>
      <c r="I43" s="53">
        <f t="shared" si="1"/>
        <v>0</v>
      </c>
      <c r="J43" s="53" t="str">
        <f t="shared" si="2"/>
        <v/>
      </c>
      <c r="K43" s="53">
        <f t="shared" si="3"/>
        <v>0</v>
      </c>
      <c r="L43" s="53">
        <f t="shared" si="4"/>
        <v>95000</v>
      </c>
      <c r="M43" s="64">
        <f>IF(A43="",0,(IF(ISNUMBER(APR_26!G43),APR_26!G43,0)+IF(ISNUMBER(MAY_26!G43),MAY_26!G43,0)+IF(ISNUMBER(JUN_26!G43),JUN_26!G43,0))/3)</f>
        <v>0</v>
      </c>
      <c r="N43" s="64">
        <f t="shared" si="5"/>
        <v>0</v>
      </c>
      <c r="O43" s="64">
        <f t="shared" si="6"/>
        <v>0</v>
      </c>
      <c r="P43" s="64">
        <f t="shared" si="7"/>
        <v>0</v>
      </c>
      <c r="Q43" s="65" t="str">
        <f t="shared" si="8"/>
        <v/>
      </c>
      <c r="R43" s="66" t="str">
        <f t="shared" si="9"/>
        <v>OVERSTOCK</v>
      </c>
      <c r="S43" s="66" t="str">
        <f t="shared" si="10"/>
        <v>N/A</v>
      </c>
      <c r="T43" s="60"/>
    </row>
    <row r="44" spans="1:20" ht="16.5" customHeight="1" x14ac:dyDescent="0.35">
      <c r="A44" s="72" t="str">
        <f>IF(JAN_26!A44="","",JAN_26!A44)</f>
        <v>Benzyl Beziode lotion</v>
      </c>
      <c r="B44" s="72" t="str">
        <f>IF(JAN_26!B44="","",JAN_26!B44)</f>
        <v>box</v>
      </c>
      <c r="C44" s="55">
        <f>IF(JAN_26!C44="","",JAN_26!C44)</f>
        <v>1000</v>
      </c>
      <c r="D44" s="55">
        <f>IF(MAY_26!A44="","",MAY_26!F44)</f>
        <v>10</v>
      </c>
      <c r="E44" s="61"/>
      <c r="F44" s="55">
        <f t="shared" si="0"/>
        <v>10</v>
      </c>
      <c r="G44" s="61"/>
      <c r="H44" s="61"/>
      <c r="I44" s="55">
        <f t="shared" si="1"/>
        <v>0</v>
      </c>
      <c r="J44" s="55" t="str">
        <f t="shared" si="2"/>
        <v/>
      </c>
      <c r="K44" s="55">
        <f t="shared" si="3"/>
        <v>0</v>
      </c>
      <c r="L44" s="55">
        <f t="shared" si="4"/>
        <v>10000</v>
      </c>
      <c r="M44" s="67">
        <f>IF(A44="",0,(IF(ISNUMBER(APR_26!G44),APR_26!G44,0)+IF(ISNUMBER(MAY_26!G44),MAY_26!G44,0)+IF(ISNUMBER(JUN_26!G44),JUN_26!G44,0))/3)</f>
        <v>0</v>
      </c>
      <c r="N44" s="67">
        <f t="shared" si="5"/>
        <v>0</v>
      </c>
      <c r="O44" s="67">
        <f t="shared" si="6"/>
        <v>0</v>
      </c>
      <c r="P44" s="67">
        <f t="shared" si="7"/>
        <v>0</v>
      </c>
      <c r="Q44" s="68" t="str">
        <f t="shared" si="8"/>
        <v/>
      </c>
      <c r="R44" s="69" t="str">
        <f t="shared" si="9"/>
        <v>OVERSTOCK</v>
      </c>
      <c r="S44" s="69" t="str">
        <f t="shared" si="10"/>
        <v>N/A</v>
      </c>
      <c r="T44" s="60"/>
    </row>
    <row r="45" spans="1:20" ht="16.5" customHeight="1" x14ac:dyDescent="0.35">
      <c r="A45" s="71" t="str">
        <f>IF(JAN_26!A45="","",JAN_26!A45)</f>
        <v>Bisoprolol</v>
      </c>
      <c r="B45" s="71" t="str">
        <f>IF(JAN_26!B45="","",JAN_26!B45)</f>
        <v>tab</v>
      </c>
      <c r="C45" s="53">
        <f>IF(JAN_26!C45="","",JAN_26!C45)</f>
        <v>25</v>
      </c>
      <c r="D45" s="53">
        <f>IF(MAY_26!A45="","",MAY_26!F45)</f>
        <v>0</v>
      </c>
      <c r="E45" s="61"/>
      <c r="F45" s="53">
        <f t="shared" si="0"/>
        <v>0</v>
      </c>
      <c r="G45" s="61"/>
      <c r="H45" s="61"/>
      <c r="I45" s="53">
        <f t="shared" si="1"/>
        <v>0</v>
      </c>
      <c r="J45" s="53" t="str">
        <f t="shared" si="2"/>
        <v/>
      </c>
      <c r="K45" s="53">
        <f t="shared" si="3"/>
        <v>0</v>
      </c>
      <c r="L45" s="53">
        <f t="shared" si="4"/>
        <v>0</v>
      </c>
      <c r="M45" s="64">
        <f>IF(A45="",0,(IF(ISNUMBER(APR_26!G45),APR_26!G45,0)+IF(ISNUMBER(MAY_26!G45),MAY_26!G45,0)+IF(ISNUMBER(JUN_26!G45),JUN_26!G45,0))/3)</f>
        <v>0</v>
      </c>
      <c r="N45" s="64">
        <f t="shared" si="5"/>
        <v>0</v>
      </c>
      <c r="O45" s="64">
        <f t="shared" si="6"/>
        <v>0</v>
      </c>
      <c r="P45" s="64">
        <f t="shared" si="7"/>
        <v>0</v>
      </c>
      <c r="Q45" s="65" t="str">
        <f t="shared" si="8"/>
        <v/>
      </c>
      <c r="R45" s="66" t="str">
        <f t="shared" si="9"/>
        <v>STOCKOUT</v>
      </c>
      <c r="S45" s="66" t="str">
        <f t="shared" si="10"/>
        <v>N/A</v>
      </c>
      <c r="T45" s="60"/>
    </row>
    <row r="46" spans="1:20" ht="16.5" customHeight="1" x14ac:dyDescent="0.35">
      <c r="A46" s="72" t="str">
        <f>IF(JAN_26!A46="","",JAN_26!A46)</f>
        <v>Blood bag 250ml</v>
      </c>
      <c r="B46" s="72" t="str">
        <f>IF(JAN_26!B46="","",JAN_26!B46)</f>
        <v>piece</v>
      </c>
      <c r="C46" s="55" t="str">
        <f>IF(JAN_26!C46="","",JAN_26!C46)</f>
        <v/>
      </c>
      <c r="D46" s="55">
        <f>IF(MAY_26!A46="","",MAY_26!F46)</f>
        <v>30</v>
      </c>
      <c r="E46" s="61"/>
      <c r="F46" s="55">
        <f t="shared" si="0"/>
        <v>30</v>
      </c>
      <c r="G46" s="61"/>
      <c r="H46" s="61"/>
      <c r="I46" s="55">
        <f t="shared" si="1"/>
        <v>0</v>
      </c>
      <c r="J46" s="55" t="str">
        <f t="shared" si="2"/>
        <v/>
      </c>
      <c r="K46" s="55">
        <f t="shared" si="3"/>
        <v>0</v>
      </c>
      <c r="L46" s="55">
        <f t="shared" si="4"/>
        <v>0</v>
      </c>
      <c r="M46" s="67">
        <f>IF(A46="",0,(IF(ISNUMBER(APR_26!G46),APR_26!G46,0)+IF(ISNUMBER(MAY_26!G46),MAY_26!G46,0)+IF(ISNUMBER(JUN_26!G46),JUN_26!G46,0))/3)</f>
        <v>0</v>
      </c>
      <c r="N46" s="67">
        <f t="shared" si="5"/>
        <v>0</v>
      </c>
      <c r="O46" s="67">
        <f t="shared" si="6"/>
        <v>0</v>
      </c>
      <c r="P46" s="67">
        <f t="shared" si="7"/>
        <v>0</v>
      </c>
      <c r="Q46" s="68" t="str">
        <f t="shared" si="8"/>
        <v/>
      </c>
      <c r="R46" s="69" t="str">
        <f t="shared" si="9"/>
        <v>OVERSTOCK</v>
      </c>
      <c r="S46" s="69" t="str">
        <f t="shared" si="10"/>
        <v>N/A</v>
      </c>
      <c r="T46" s="60"/>
    </row>
    <row r="47" spans="1:20" ht="16.5" customHeight="1" x14ac:dyDescent="0.35">
      <c r="A47" s="71" t="str">
        <f>IF(JAN_26!A47="","",JAN_26!A47)</f>
        <v>Blood bag 450ml</v>
      </c>
      <c r="B47" s="71" t="str">
        <f>IF(JAN_26!B47="","",JAN_26!B47)</f>
        <v>piece</v>
      </c>
      <c r="C47" s="53" t="str">
        <f>IF(JAN_26!C47="","",JAN_26!C47)</f>
        <v/>
      </c>
      <c r="D47" s="53">
        <f>IF(MAY_26!A47="","",MAY_26!F47)</f>
        <v>25</v>
      </c>
      <c r="E47" s="61"/>
      <c r="F47" s="53">
        <f t="shared" si="0"/>
        <v>25</v>
      </c>
      <c r="G47" s="61"/>
      <c r="H47" s="61"/>
      <c r="I47" s="53">
        <f t="shared" si="1"/>
        <v>0</v>
      </c>
      <c r="J47" s="53" t="str">
        <f t="shared" si="2"/>
        <v/>
      </c>
      <c r="K47" s="53">
        <f t="shared" si="3"/>
        <v>0</v>
      </c>
      <c r="L47" s="53">
        <f t="shared" si="4"/>
        <v>0</v>
      </c>
      <c r="M47" s="64">
        <f>IF(A47="",0,(IF(ISNUMBER(APR_26!G47),APR_26!G47,0)+IF(ISNUMBER(MAY_26!G47),MAY_26!G47,0)+IF(ISNUMBER(JUN_26!G47),JUN_26!G47,0))/3)</f>
        <v>0</v>
      </c>
      <c r="N47" s="64">
        <f t="shared" si="5"/>
        <v>0</v>
      </c>
      <c r="O47" s="64">
        <f t="shared" si="6"/>
        <v>0</v>
      </c>
      <c r="P47" s="64">
        <f t="shared" si="7"/>
        <v>0</v>
      </c>
      <c r="Q47" s="65" t="str">
        <f t="shared" si="8"/>
        <v/>
      </c>
      <c r="R47" s="66" t="str">
        <f t="shared" si="9"/>
        <v>OVERSTOCK</v>
      </c>
      <c r="S47" s="66" t="str">
        <f t="shared" si="10"/>
        <v>N/A</v>
      </c>
      <c r="T47" s="60"/>
    </row>
    <row r="48" spans="1:20" ht="16.5" customHeight="1" x14ac:dyDescent="0.35">
      <c r="A48" s="72" t="str">
        <f>IF(JAN_26!A48="","",JAN_26!A48)</f>
        <v>Blood transfusion set</v>
      </c>
      <c r="B48" s="72" t="str">
        <f>IF(JAN_26!B48="","",JAN_26!B48)</f>
        <v>set</v>
      </c>
      <c r="C48" s="55" t="str">
        <f>IF(JAN_26!C48="","",JAN_26!C48)</f>
        <v/>
      </c>
      <c r="D48" s="55">
        <f>IF(MAY_26!A48="","",MAY_26!F48)</f>
        <v>80</v>
      </c>
      <c r="E48" s="61"/>
      <c r="F48" s="55">
        <f t="shared" si="0"/>
        <v>80</v>
      </c>
      <c r="G48" s="61"/>
      <c r="H48" s="61"/>
      <c r="I48" s="55">
        <f t="shared" si="1"/>
        <v>0</v>
      </c>
      <c r="J48" s="55" t="str">
        <f t="shared" si="2"/>
        <v/>
      </c>
      <c r="K48" s="55">
        <f t="shared" si="3"/>
        <v>0</v>
      </c>
      <c r="L48" s="55">
        <f t="shared" si="4"/>
        <v>0</v>
      </c>
      <c r="M48" s="67">
        <f>IF(A48="",0,(IF(ISNUMBER(APR_26!G48),APR_26!G48,0)+IF(ISNUMBER(MAY_26!G48),MAY_26!G48,0)+IF(ISNUMBER(JUN_26!G48),JUN_26!G48,0))/3)</f>
        <v>0</v>
      </c>
      <c r="N48" s="67">
        <f t="shared" si="5"/>
        <v>0</v>
      </c>
      <c r="O48" s="67">
        <f t="shared" si="6"/>
        <v>0</v>
      </c>
      <c r="P48" s="67">
        <f t="shared" si="7"/>
        <v>0</v>
      </c>
      <c r="Q48" s="68" t="str">
        <f t="shared" si="8"/>
        <v/>
      </c>
      <c r="R48" s="69" t="str">
        <f t="shared" si="9"/>
        <v>OVERSTOCK</v>
      </c>
      <c r="S48" s="69" t="str">
        <f t="shared" si="10"/>
        <v>N/A</v>
      </c>
      <c r="T48" s="60"/>
    </row>
    <row r="49" spans="1:20" ht="16.5" customHeight="1" x14ac:dyDescent="0.35">
      <c r="A49" s="71" t="str">
        <f>IF(JAN_26!A49="","",JAN_26!A49)</f>
        <v>book</v>
      </c>
      <c r="B49" s="71" t="str">
        <f>IF(JAN_26!B49="","",JAN_26!B49)</f>
        <v>item</v>
      </c>
      <c r="C49" s="53">
        <f>IF(JAN_26!C49="","",JAN_26!C49)</f>
        <v>500</v>
      </c>
      <c r="D49" s="53">
        <f>IF(MAY_26!A49="","",MAY_26!F49)</f>
        <v>0</v>
      </c>
      <c r="E49" s="61"/>
      <c r="F49" s="53">
        <f t="shared" si="0"/>
        <v>0</v>
      </c>
      <c r="G49" s="61"/>
      <c r="H49" s="61"/>
      <c r="I49" s="53">
        <f t="shared" si="1"/>
        <v>0</v>
      </c>
      <c r="J49" s="53" t="str">
        <f t="shared" si="2"/>
        <v/>
      </c>
      <c r="K49" s="53">
        <f t="shared" si="3"/>
        <v>0</v>
      </c>
      <c r="L49" s="53">
        <f t="shared" si="4"/>
        <v>0</v>
      </c>
      <c r="M49" s="64">
        <f>IF(A49="",0,(IF(ISNUMBER(APR_26!G49),APR_26!G49,0)+IF(ISNUMBER(MAY_26!G49),MAY_26!G49,0)+IF(ISNUMBER(JUN_26!G49),JUN_26!G49,0))/3)</f>
        <v>0</v>
      </c>
      <c r="N49" s="64">
        <f t="shared" si="5"/>
        <v>0</v>
      </c>
      <c r="O49" s="64">
        <f t="shared" si="6"/>
        <v>0</v>
      </c>
      <c r="P49" s="64">
        <f t="shared" si="7"/>
        <v>0</v>
      </c>
      <c r="Q49" s="65" t="str">
        <f t="shared" si="8"/>
        <v/>
      </c>
      <c r="R49" s="66" t="str">
        <f t="shared" si="9"/>
        <v>STOCKOUT</v>
      </c>
      <c r="S49" s="66" t="str">
        <f t="shared" si="10"/>
        <v>N/A</v>
      </c>
      <c r="T49" s="60"/>
    </row>
    <row r="50" spans="1:20" ht="16.5" customHeight="1" x14ac:dyDescent="0.35">
      <c r="A50" s="72" t="str">
        <f>IF(JAN_26!A50="","",JAN_26!A50)</f>
        <v>bronquidiazana</v>
      </c>
      <c r="B50" s="72" t="str">
        <f>IF(JAN_26!B50="","",JAN_26!B50)</f>
        <v>bottle</v>
      </c>
      <c r="C50" s="55">
        <f>IF(JAN_26!C50="","",JAN_26!C50)</f>
        <v>3000</v>
      </c>
      <c r="D50" s="55">
        <f>IF(MAY_26!A50="","",MAY_26!F50)</f>
        <v>0</v>
      </c>
      <c r="E50" s="61"/>
      <c r="F50" s="55">
        <f t="shared" si="0"/>
        <v>0</v>
      </c>
      <c r="G50" s="61"/>
      <c r="H50" s="61"/>
      <c r="I50" s="55">
        <f t="shared" si="1"/>
        <v>0</v>
      </c>
      <c r="J50" s="55" t="str">
        <f t="shared" si="2"/>
        <v/>
      </c>
      <c r="K50" s="55">
        <f t="shared" si="3"/>
        <v>0</v>
      </c>
      <c r="L50" s="55">
        <f t="shared" si="4"/>
        <v>0</v>
      </c>
      <c r="M50" s="67">
        <f>IF(A50="",0,(IF(ISNUMBER(APR_26!G50),APR_26!G50,0)+IF(ISNUMBER(MAY_26!G50),MAY_26!G50,0)+IF(ISNUMBER(JUN_26!G50),JUN_26!G50,0))/3)</f>
        <v>0</v>
      </c>
      <c r="N50" s="67">
        <f t="shared" si="5"/>
        <v>0</v>
      </c>
      <c r="O50" s="67">
        <f t="shared" si="6"/>
        <v>0</v>
      </c>
      <c r="P50" s="67">
        <f t="shared" si="7"/>
        <v>0</v>
      </c>
      <c r="Q50" s="68" t="str">
        <f t="shared" si="8"/>
        <v/>
      </c>
      <c r="R50" s="69" t="str">
        <f t="shared" si="9"/>
        <v>STOCKOUT</v>
      </c>
      <c r="S50" s="69" t="str">
        <f t="shared" si="10"/>
        <v>N/A</v>
      </c>
      <c r="T50" s="60"/>
    </row>
    <row r="51" spans="1:20" ht="16.5" customHeight="1" x14ac:dyDescent="0.35">
      <c r="A51" s="71" t="str">
        <f>IF(JAN_26!A51="","",JAN_26!A51)</f>
        <v>butterfly needle</v>
      </c>
      <c r="B51" s="71" t="str">
        <f>IF(JAN_26!B51="","",JAN_26!B51)</f>
        <v>item</v>
      </c>
      <c r="C51" s="53">
        <f>IF(JAN_26!C51="","",JAN_26!C51)</f>
        <v>100</v>
      </c>
      <c r="D51" s="53">
        <f>IF(MAY_26!A51="","",MAY_26!F51)</f>
        <v>135</v>
      </c>
      <c r="E51" s="61"/>
      <c r="F51" s="53">
        <f t="shared" si="0"/>
        <v>135</v>
      </c>
      <c r="G51" s="61"/>
      <c r="H51" s="61"/>
      <c r="I51" s="53">
        <f t="shared" si="1"/>
        <v>0</v>
      </c>
      <c r="J51" s="53" t="str">
        <f t="shared" si="2"/>
        <v/>
      </c>
      <c r="K51" s="53">
        <f t="shared" si="3"/>
        <v>0</v>
      </c>
      <c r="L51" s="53">
        <f t="shared" si="4"/>
        <v>13500</v>
      </c>
      <c r="M51" s="64">
        <f>IF(A51="",0,(IF(ISNUMBER(APR_26!G51),APR_26!G51,0)+IF(ISNUMBER(MAY_26!G51),MAY_26!G51,0)+IF(ISNUMBER(JUN_26!G51),JUN_26!G51,0))/3)</f>
        <v>0</v>
      </c>
      <c r="N51" s="64">
        <f t="shared" si="5"/>
        <v>0</v>
      </c>
      <c r="O51" s="64">
        <f t="shared" si="6"/>
        <v>0</v>
      </c>
      <c r="P51" s="64">
        <f t="shared" si="7"/>
        <v>0</v>
      </c>
      <c r="Q51" s="65" t="str">
        <f t="shared" si="8"/>
        <v/>
      </c>
      <c r="R51" s="66" t="str">
        <f t="shared" si="9"/>
        <v>OVERSTOCK</v>
      </c>
      <c r="S51" s="66" t="str">
        <f t="shared" si="10"/>
        <v>N/A</v>
      </c>
      <c r="T51" s="60"/>
    </row>
    <row r="52" spans="1:20" ht="16.5" customHeight="1" x14ac:dyDescent="0.35">
      <c r="A52" s="72" t="str">
        <f>IF(JAN_26!A52="","",JAN_26!A52)</f>
        <v>Calcium + vit D3  tablets</v>
      </c>
      <c r="B52" s="72" t="str">
        <f>IF(JAN_26!B52="","",JAN_26!B52)</f>
        <v>tablet</v>
      </c>
      <c r="C52" s="55">
        <f>IF(JAN_26!C52="","",JAN_26!C52)</f>
        <v>130</v>
      </c>
      <c r="D52" s="55">
        <f>IF(MAY_26!A52="","",MAY_26!F52)</f>
        <v>0</v>
      </c>
      <c r="E52" s="61"/>
      <c r="F52" s="55">
        <f t="shared" si="0"/>
        <v>0</v>
      </c>
      <c r="G52" s="61"/>
      <c r="H52" s="61"/>
      <c r="I52" s="55">
        <f t="shared" si="1"/>
        <v>0</v>
      </c>
      <c r="J52" s="55" t="str">
        <f t="shared" si="2"/>
        <v/>
      </c>
      <c r="K52" s="55">
        <f t="shared" si="3"/>
        <v>0</v>
      </c>
      <c r="L52" s="55">
        <f t="shared" si="4"/>
        <v>0</v>
      </c>
      <c r="M52" s="67">
        <f>IF(A52="",0,(IF(ISNUMBER(APR_26!G52),APR_26!G52,0)+IF(ISNUMBER(MAY_26!G52),MAY_26!G52,0)+IF(ISNUMBER(JUN_26!G52),JUN_26!G52,0))/3)</f>
        <v>0</v>
      </c>
      <c r="N52" s="67">
        <f t="shared" si="5"/>
        <v>0</v>
      </c>
      <c r="O52" s="67">
        <f t="shared" si="6"/>
        <v>0</v>
      </c>
      <c r="P52" s="67">
        <f t="shared" si="7"/>
        <v>0</v>
      </c>
      <c r="Q52" s="68" t="str">
        <f t="shared" si="8"/>
        <v/>
      </c>
      <c r="R52" s="69" t="str">
        <f t="shared" si="9"/>
        <v>STOCKOUT</v>
      </c>
      <c r="S52" s="69" t="str">
        <f t="shared" si="10"/>
        <v>N/A</v>
      </c>
      <c r="T52" s="60"/>
    </row>
    <row r="53" spans="1:20" ht="16.5" customHeight="1" x14ac:dyDescent="0.35">
      <c r="A53" s="71" t="str">
        <f>IF(JAN_26!A53="","",JAN_26!A53)</f>
        <v>calcium 300mg</v>
      </c>
      <c r="B53" s="71" t="str">
        <f>IF(JAN_26!B53="","",JAN_26!B53)</f>
        <v>tablet</v>
      </c>
      <c r="C53" s="53">
        <f>IF(JAN_26!C53="","",JAN_26!C53)</f>
        <v>25</v>
      </c>
      <c r="D53" s="53">
        <f>IF(MAY_26!A53="","",MAY_26!F53)</f>
        <v>0</v>
      </c>
      <c r="E53" s="61"/>
      <c r="F53" s="53">
        <f t="shared" si="0"/>
        <v>0</v>
      </c>
      <c r="G53" s="61"/>
      <c r="H53" s="61"/>
      <c r="I53" s="53">
        <f t="shared" si="1"/>
        <v>0</v>
      </c>
      <c r="J53" s="53" t="str">
        <f t="shared" si="2"/>
        <v/>
      </c>
      <c r="K53" s="53">
        <f t="shared" si="3"/>
        <v>0</v>
      </c>
      <c r="L53" s="53">
        <f t="shared" si="4"/>
        <v>0</v>
      </c>
      <c r="M53" s="64">
        <f>IF(A53="",0,(IF(ISNUMBER(APR_26!G53),APR_26!G53,0)+IF(ISNUMBER(MAY_26!G53),MAY_26!G53,0)+IF(ISNUMBER(JUN_26!G53),JUN_26!G53,0))/3)</f>
        <v>0</v>
      </c>
      <c r="N53" s="64">
        <f t="shared" si="5"/>
        <v>0</v>
      </c>
      <c r="O53" s="64">
        <f t="shared" si="6"/>
        <v>0</v>
      </c>
      <c r="P53" s="64">
        <f t="shared" si="7"/>
        <v>0</v>
      </c>
      <c r="Q53" s="65" t="str">
        <f t="shared" si="8"/>
        <v/>
      </c>
      <c r="R53" s="66" t="str">
        <f t="shared" si="9"/>
        <v>STOCKOUT</v>
      </c>
      <c r="S53" s="66" t="str">
        <f t="shared" si="10"/>
        <v>N/A</v>
      </c>
      <c r="T53" s="60"/>
    </row>
    <row r="54" spans="1:20" ht="16.5" customHeight="1" x14ac:dyDescent="0.35">
      <c r="A54" s="72" t="str">
        <f>IF(JAN_26!A54="","",JAN_26!A54)</f>
        <v>Cannulers</v>
      </c>
      <c r="B54" s="72" t="str">
        <f>IF(JAN_26!B54="","",JAN_26!B54)</f>
        <v>Item</v>
      </c>
      <c r="C54" s="55">
        <f>IF(JAN_26!C54="","",JAN_26!C54)</f>
        <v>500</v>
      </c>
      <c r="D54" s="55">
        <f>IF(MAY_26!A54="","",MAY_26!F54)</f>
        <v>42</v>
      </c>
      <c r="E54" s="61"/>
      <c r="F54" s="55">
        <f t="shared" si="0"/>
        <v>42</v>
      </c>
      <c r="G54" s="61"/>
      <c r="H54" s="61"/>
      <c r="I54" s="55">
        <f t="shared" si="1"/>
        <v>0</v>
      </c>
      <c r="J54" s="55" t="str">
        <f t="shared" si="2"/>
        <v/>
      </c>
      <c r="K54" s="55">
        <f t="shared" si="3"/>
        <v>0</v>
      </c>
      <c r="L54" s="55">
        <f t="shared" si="4"/>
        <v>21000</v>
      </c>
      <c r="M54" s="67">
        <f>IF(A54="",0,(IF(ISNUMBER(APR_26!G54),APR_26!G54,0)+IF(ISNUMBER(MAY_26!G54),MAY_26!G54,0)+IF(ISNUMBER(JUN_26!G54),JUN_26!G54,0))/3)</f>
        <v>0</v>
      </c>
      <c r="N54" s="67">
        <f t="shared" si="5"/>
        <v>0</v>
      </c>
      <c r="O54" s="67">
        <f t="shared" si="6"/>
        <v>0</v>
      </c>
      <c r="P54" s="67">
        <f t="shared" si="7"/>
        <v>0</v>
      </c>
      <c r="Q54" s="68" t="str">
        <f t="shared" si="8"/>
        <v/>
      </c>
      <c r="R54" s="69" t="str">
        <f t="shared" si="9"/>
        <v>OVERSTOCK</v>
      </c>
      <c r="S54" s="69" t="str">
        <f t="shared" si="10"/>
        <v>N/A</v>
      </c>
      <c r="T54" s="60"/>
    </row>
    <row r="55" spans="1:20" ht="16.5" customHeight="1" x14ac:dyDescent="0.35">
      <c r="A55" s="71" t="str">
        <f>IF(JAN_26!A55="","",JAN_26!A55)</f>
        <v>Captopril</v>
      </c>
      <c r="B55" s="71" t="str">
        <f>IF(JAN_26!B55="","",JAN_26!B55)</f>
        <v>tablet</v>
      </c>
      <c r="C55" s="53">
        <f>IF(JAN_26!C55="","",JAN_26!C55)</f>
        <v>25</v>
      </c>
      <c r="D55" s="53">
        <f>IF(MAY_26!A55="","",MAY_26!F55)</f>
        <v>0</v>
      </c>
      <c r="E55" s="61"/>
      <c r="F55" s="53">
        <f t="shared" si="0"/>
        <v>0</v>
      </c>
      <c r="G55" s="61"/>
      <c r="H55" s="61"/>
      <c r="I55" s="53">
        <f t="shared" si="1"/>
        <v>0</v>
      </c>
      <c r="J55" s="53" t="str">
        <f t="shared" si="2"/>
        <v/>
      </c>
      <c r="K55" s="53">
        <f t="shared" si="3"/>
        <v>0</v>
      </c>
      <c r="L55" s="53">
        <f t="shared" si="4"/>
        <v>0</v>
      </c>
      <c r="M55" s="64">
        <f>IF(A55="",0,(IF(ISNUMBER(APR_26!G55),APR_26!G55,0)+IF(ISNUMBER(MAY_26!G55),MAY_26!G55,0)+IF(ISNUMBER(JUN_26!G55),JUN_26!G55,0))/3)</f>
        <v>0</v>
      </c>
      <c r="N55" s="64">
        <f t="shared" si="5"/>
        <v>0</v>
      </c>
      <c r="O55" s="64">
        <f t="shared" si="6"/>
        <v>0</v>
      </c>
      <c r="P55" s="64">
        <f t="shared" si="7"/>
        <v>0</v>
      </c>
      <c r="Q55" s="65" t="str">
        <f t="shared" si="8"/>
        <v/>
      </c>
      <c r="R55" s="66" t="str">
        <f t="shared" si="9"/>
        <v>STOCKOUT</v>
      </c>
      <c r="S55" s="66" t="str">
        <f t="shared" si="10"/>
        <v>N/A</v>
      </c>
      <c r="T55" s="60"/>
    </row>
    <row r="56" spans="1:20" ht="16.5" customHeight="1" x14ac:dyDescent="0.35">
      <c r="A56" s="72" t="str">
        <f>IF(JAN_26!A56="","",JAN_26!A56)</f>
        <v>Carbocystein syrup 2%</v>
      </c>
      <c r="B56" s="72" t="str">
        <f>IF(JAN_26!B56="","",JAN_26!B56)</f>
        <v>bottle</v>
      </c>
      <c r="C56" s="55">
        <f>IF(JAN_26!C56="","",JAN_26!C56)</f>
        <v>1000</v>
      </c>
      <c r="D56" s="55">
        <f>IF(MAY_26!A56="","",MAY_26!F56)</f>
        <v>0</v>
      </c>
      <c r="E56" s="61"/>
      <c r="F56" s="55">
        <f t="shared" si="0"/>
        <v>0</v>
      </c>
      <c r="G56" s="61"/>
      <c r="H56" s="61"/>
      <c r="I56" s="55">
        <f t="shared" si="1"/>
        <v>0</v>
      </c>
      <c r="J56" s="55" t="str">
        <f t="shared" si="2"/>
        <v/>
      </c>
      <c r="K56" s="55">
        <f t="shared" si="3"/>
        <v>0</v>
      </c>
      <c r="L56" s="55">
        <f t="shared" si="4"/>
        <v>0</v>
      </c>
      <c r="M56" s="67">
        <f>IF(A56="",0,(IF(ISNUMBER(APR_26!G56),APR_26!G56,0)+IF(ISNUMBER(MAY_26!G56),MAY_26!G56,0)+IF(ISNUMBER(JUN_26!G56),JUN_26!G56,0))/3)</f>
        <v>0</v>
      </c>
      <c r="N56" s="67">
        <f t="shared" si="5"/>
        <v>0</v>
      </c>
      <c r="O56" s="67">
        <f t="shared" si="6"/>
        <v>0</v>
      </c>
      <c r="P56" s="67">
        <f t="shared" si="7"/>
        <v>0</v>
      </c>
      <c r="Q56" s="68" t="str">
        <f t="shared" si="8"/>
        <v/>
      </c>
      <c r="R56" s="69" t="str">
        <f t="shared" si="9"/>
        <v>STOCKOUT</v>
      </c>
      <c r="S56" s="69" t="str">
        <f t="shared" si="10"/>
        <v>N/A</v>
      </c>
      <c r="T56" s="60"/>
    </row>
    <row r="57" spans="1:20" ht="16.5" customHeight="1" x14ac:dyDescent="0.35">
      <c r="A57" s="71" t="str">
        <f>IF(JAN_26!A57="","",JAN_26!A57)</f>
        <v>Carbocystein syrup 5 %</v>
      </c>
      <c r="B57" s="71" t="str">
        <f>IF(JAN_26!B57="","",JAN_26!B57)</f>
        <v>bottle</v>
      </c>
      <c r="C57" s="53">
        <f>IF(JAN_26!C57="","",JAN_26!C57)</f>
        <v>1300</v>
      </c>
      <c r="D57" s="53">
        <f>IF(MAY_26!A57="","",MAY_26!F57)</f>
        <v>0</v>
      </c>
      <c r="E57" s="61"/>
      <c r="F57" s="53">
        <f t="shared" si="0"/>
        <v>0</v>
      </c>
      <c r="G57" s="61"/>
      <c r="H57" s="61"/>
      <c r="I57" s="53">
        <f t="shared" si="1"/>
        <v>0</v>
      </c>
      <c r="J57" s="53" t="str">
        <f t="shared" si="2"/>
        <v/>
      </c>
      <c r="K57" s="53">
        <f t="shared" si="3"/>
        <v>0</v>
      </c>
      <c r="L57" s="53">
        <f t="shared" si="4"/>
        <v>0</v>
      </c>
      <c r="M57" s="64">
        <f>IF(A57="",0,(IF(ISNUMBER(APR_26!G57),APR_26!G57,0)+IF(ISNUMBER(MAY_26!G57),MAY_26!G57,0)+IF(ISNUMBER(JUN_26!G57),JUN_26!G57,0))/3)</f>
        <v>0</v>
      </c>
      <c r="N57" s="64">
        <f t="shared" si="5"/>
        <v>0</v>
      </c>
      <c r="O57" s="64">
        <f t="shared" si="6"/>
        <v>0</v>
      </c>
      <c r="P57" s="64">
        <f t="shared" si="7"/>
        <v>0</v>
      </c>
      <c r="Q57" s="65" t="str">
        <f t="shared" si="8"/>
        <v/>
      </c>
      <c r="R57" s="66" t="str">
        <f t="shared" si="9"/>
        <v>STOCKOUT</v>
      </c>
      <c r="S57" s="66" t="str">
        <f t="shared" si="10"/>
        <v>N/A</v>
      </c>
      <c r="T57" s="60"/>
    </row>
    <row r="58" spans="1:20" ht="16.5" customHeight="1" x14ac:dyDescent="0.35">
      <c r="A58" s="72" t="str">
        <f>IF(JAN_26!A58="","",JAN_26!A58)</f>
        <v>Catheter</v>
      </c>
      <c r="B58" s="72" t="str">
        <f>IF(JAN_26!B58="","",JAN_26!B58)</f>
        <v>item</v>
      </c>
      <c r="C58" s="55">
        <f>IF(JAN_26!C58="","",JAN_26!C58)</f>
        <v>1500</v>
      </c>
      <c r="D58" s="55">
        <f>IF(MAY_26!A58="","",MAY_26!F58)</f>
        <v>0</v>
      </c>
      <c r="E58" s="61"/>
      <c r="F58" s="55">
        <f t="shared" si="0"/>
        <v>0</v>
      </c>
      <c r="G58" s="61"/>
      <c r="H58" s="61"/>
      <c r="I58" s="55">
        <f t="shared" si="1"/>
        <v>0</v>
      </c>
      <c r="J58" s="55" t="str">
        <f t="shared" si="2"/>
        <v/>
      </c>
      <c r="K58" s="55">
        <f t="shared" si="3"/>
        <v>0</v>
      </c>
      <c r="L58" s="55">
        <f t="shared" si="4"/>
        <v>0</v>
      </c>
      <c r="M58" s="67">
        <f>IF(A58="",0,(IF(ISNUMBER(APR_26!G58),APR_26!G58,0)+IF(ISNUMBER(MAY_26!G58),MAY_26!G58,0)+IF(ISNUMBER(JUN_26!G58),JUN_26!G58,0))/3)</f>
        <v>0</v>
      </c>
      <c r="N58" s="67">
        <f t="shared" si="5"/>
        <v>0</v>
      </c>
      <c r="O58" s="67">
        <f t="shared" si="6"/>
        <v>0</v>
      </c>
      <c r="P58" s="67">
        <f t="shared" si="7"/>
        <v>0</v>
      </c>
      <c r="Q58" s="68" t="str">
        <f t="shared" si="8"/>
        <v/>
      </c>
      <c r="R58" s="69" t="str">
        <f t="shared" si="9"/>
        <v>STOCKOUT</v>
      </c>
      <c r="S58" s="69" t="str">
        <f t="shared" si="10"/>
        <v>N/A</v>
      </c>
      <c r="T58" s="60"/>
    </row>
    <row r="59" spans="1:20" ht="16.5" customHeight="1" x14ac:dyDescent="0.35">
      <c r="A59" s="71" t="str">
        <f>IF(JAN_26!A59="","",JAN_26!A59)</f>
        <v>cefazoline</v>
      </c>
      <c r="B59" s="71" t="str">
        <f>IF(JAN_26!B59="","",JAN_26!B59)</f>
        <v>amp</v>
      </c>
      <c r="C59" s="53">
        <f>IF(JAN_26!C59="","",JAN_26!C59)</f>
        <v>500</v>
      </c>
      <c r="D59" s="53">
        <f>IF(MAY_26!A59="","",MAY_26!F59)</f>
        <v>0</v>
      </c>
      <c r="E59" s="61"/>
      <c r="F59" s="53">
        <f t="shared" si="0"/>
        <v>0</v>
      </c>
      <c r="G59" s="61"/>
      <c r="H59" s="61"/>
      <c r="I59" s="53">
        <f t="shared" si="1"/>
        <v>0</v>
      </c>
      <c r="J59" s="53" t="str">
        <f t="shared" si="2"/>
        <v/>
      </c>
      <c r="K59" s="53">
        <f t="shared" si="3"/>
        <v>0</v>
      </c>
      <c r="L59" s="53">
        <f t="shared" si="4"/>
        <v>0</v>
      </c>
      <c r="M59" s="64">
        <f>IF(A59="",0,(IF(ISNUMBER(APR_26!G59),APR_26!G59,0)+IF(ISNUMBER(MAY_26!G59),MAY_26!G59,0)+IF(ISNUMBER(JUN_26!G59),JUN_26!G59,0))/3)</f>
        <v>0</v>
      </c>
      <c r="N59" s="64">
        <f t="shared" si="5"/>
        <v>0</v>
      </c>
      <c r="O59" s="64">
        <f t="shared" si="6"/>
        <v>0</v>
      </c>
      <c r="P59" s="64">
        <f t="shared" si="7"/>
        <v>0</v>
      </c>
      <c r="Q59" s="65" t="str">
        <f t="shared" si="8"/>
        <v/>
      </c>
      <c r="R59" s="66" t="str">
        <f t="shared" si="9"/>
        <v>STOCKOUT</v>
      </c>
      <c r="S59" s="66" t="str">
        <f t="shared" si="10"/>
        <v>N/A</v>
      </c>
      <c r="T59" s="60"/>
    </row>
    <row r="60" spans="1:20" ht="16.5" customHeight="1" x14ac:dyDescent="0.35">
      <c r="A60" s="72" t="str">
        <f>IF(JAN_26!A60="","",JAN_26!A60)</f>
        <v>cefixime sp</v>
      </c>
      <c r="B60" s="72" t="str">
        <f>IF(JAN_26!B60="","",JAN_26!B60)</f>
        <v>bottle</v>
      </c>
      <c r="C60" s="55">
        <f>IF(JAN_26!C60="","",JAN_26!C60)</f>
        <v>6000</v>
      </c>
      <c r="D60" s="55">
        <f>IF(MAY_26!A60="","",MAY_26!F60)</f>
        <v>0</v>
      </c>
      <c r="E60" s="61"/>
      <c r="F60" s="55">
        <f t="shared" si="0"/>
        <v>0</v>
      </c>
      <c r="G60" s="61"/>
      <c r="H60" s="61"/>
      <c r="I60" s="55">
        <f t="shared" si="1"/>
        <v>0</v>
      </c>
      <c r="J60" s="55" t="str">
        <f t="shared" si="2"/>
        <v/>
      </c>
      <c r="K60" s="55">
        <f t="shared" si="3"/>
        <v>0</v>
      </c>
      <c r="L60" s="55">
        <f t="shared" si="4"/>
        <v>0</v>
      </c>
      <c r="M60" s="67">
        <f>IF(A60="",0,(IF(ISNUMBER(APR_26!G60),APR_26!G60,0)+IF(ISNUMBER(MAY_26!G60),MAY_26!G60,0)+IF(ISNUMBER(JUN_26!G60),JUN_26!G60,0))/3)</f>
        <v>0</v>
      </c>
      <c r="N60" s="67">
        <f t="shared" si="5"/>
        <v>0</v>
      </c>
      <c r="O60" s="67">
        <f t="shared" si="6"/>
        <v>0</v>
      </c>
      <c r="P60" s="67">
        <f t="shared" si="7"/>
        <v>0</v>
      </c>
      <c r="Q60" s="68" t="str">
        <f t="shared" si="8"/>
        <v/>
      </c>
      <c r="R60" s="69" t="str">
        <f t="shared" si="9"/>
        <v>STOCKOUT</v>
      </c>
      <c r="S60" s="69" t="str">
        <f t="shared" si="10"/>
        <v>N/A</v>
      </c>
      <c r="T60" s="60"/>
    </row>
    <row r="61" spans="1:20" ht="16.5" customHeight="1" x14ac:dyDescent="0.35">
      <c r="A61" s="71" t="str">
        <f>IF(JAN_26!A61="","",JAN_26!A61)</f>
        <v>Cefixime tabs</v>
      </c>
      <c r="B61" s="71" t="str">
        <f>IF(JAN_26!B61="","",JAN_26!B61)</f>
        <v>tablet</v>
      </c>
      <c r="C61" s="53">
        <f>IF(JAN_26!C61="","",JAN_26!C61)</f>
        <v>600</v>
      </c>
      <c r="D61" s="53">
        <f>IF(MAY_26!A61="","",MAY_26!F61)</f>
        <v>0</v>
      </c>
      <c r="E61" s="61"/>
      <c r="F61" s="53">
        <f t="shared" si="0"/>
        <v>0</v>
      </c>
      <c r="G61" s="61"/>
      <c r="H61" s="61"/>
      <c r="I61" s="53">
        <f t="shared" si="1"/>
        <v>0</v>
      </c>
      <c r="J61" s="53" t="str">
        <f t="shared" si="2"/>
        <v/>
      </c>
      <c r="K61" s="53">
        <f t="shared" si="3"/>
        <v>0</v>
      </c>
      <c r="L61" s="53">
        <f t="shared" si="4"/>
        <v>0</v>
      </c>
      <c r="M61" s="64">
        <f>IF(A61="",0,(IF(ISNUMBER(APR_26!G61),APR_26!G61,0)+IF(ISNUMBER(MAY_26!G61),MAY_26!G61,0)+IF(ISNUMBER(JUN_26!G61),JUN_26!G61,0))/3)</f>
        <v>0</v>
      </c>
      <c r="N61" s="64">
        <f t="shared" si="5"/>
        <v>0</v>
      </c>
      <c r="O61" s="64">
        <f t="shared" si="6"/>
        <v>0</v>
      </c>
      <c r="P61" s="64">
        <f t="shared" si="7"/>
        <v>0</v>
      </c>
      <c r="Q61" s="65" t="str">
        <f t="shared" si="8"/>
        <v/>
      </c>
      <c r="R61" s="66" t="str">
        <f t="shared" si="9"/>
        <v>STOCKOUT</v>
      </c>
      <c r="S61" s="66" t="str">
        <f t="shared" si="10"/>
        <v>N/A</v>
      </c>
      <c r="T61" s="60"/>
    </row>
    <row r="62" spans="1:20" ht="16.5" customHeight="1" x14ac:dyDescent="0.35">
      <c r="A62" s="72" t="str">
        <f>IF(JAN_26!A62="","",JAN_26!A62)</f>
        <v>Ceftriaxone inj</v>
      </c>
      <c r="B62" s="72" t="str">
        <f>IF(JAN_26!B62="","",JAN_26!B62)</f>
        <v>vial</v>
      </c>
      <c r="C62" s="55">
        <f>IF(JAN_26!C62="","",JAN_26!C62)</f>
        <v>600</v>
      </c>
      <c r="D62" s="55">
        <f>IF(MAY_26!A62="","",MAY_26!F62)</f>
        <v>151</v>
      </c>
      <c r="E62" s="61"/>
      <c r="F62" s="55">
        <f t="shared" si="0"/>
        <v>151</v>
      </c>
      <c r="G62" s="61"/>
      <c r="H62" s="61"/>
      <c r="I62" s="55">
        <f t="shared" si="1"/>
        <v>0</v>
      </c>
      <c r="J62" s="55" t="str">
        <f t="shared" si="2"/>
        <v/>
      </c>
      <c r="K62" s="55">
        <f t="shared" si="3"/>
        <v>0</v>
      </c>
      <c r="L62" s="55">
        <f t="shared" si="4"/>
        <v>90600</v>
      </c>
      <c r="M62" s="67">
        <f>IF(A62="",0,(IF(ISNUMBER(APR_26!G62),APR_26!G62,0)+IF(ISNUMBER(MAY_26!G62),MAY_26!G62,0)+IF(ISNUMBER(JUN_26!G62),JUN_26!G62,0))/3)</f>
        <v>0</v>
      </c>
      <c r="N62" s="67">
        <f t="shared" si="5"/>
        <v>0</v>
      </c>
      <c r="O62" s="67">
        <f t="shared" si="6"/>
        <v>0</v>
      </c>
      <c r="P62" s="67">
        <f t="shared" si="7"/>
        <v>0</v>
      </c>
      <c r="Q62" s="68" t="str">
        <f t="shared" si="8"/>
        <v/>
      </c>
      <c r="R62" s="69" t="str">
        <f t="shared" si="9"/>
        <v>OVERSTOCK</v>
      </c>
      <c r="S62" s="69" t="str">
        <f t="shared" si="10"/>
        <v>N/A</v>
      </c>
      <c r="T62" s="60"/>
    </row>
    <row r="63" spans="1:20" ht="16.5" customHeight="1" x14ac:dyDescent="0.35">
      <c r="A63" s="71" t="str">
        <f>IF(JAN_26!A63="","",JAN_26!A63)</f>
        <v>Chlorpheniramine tablets</v>
      </c>
      <c r="B63" s="71" t="str">
        <f>IF(JAN_26!B63="","",JAN_26!B63)</f>
        <v>tablet</v>
      </c>
      <c r="C63" s="53">
        <f>IF(JAN_26!C63="","",JAN_26!C63)</f>
        <v>15</v>
      </c>
      <c r="D63" s="53">
        <f>IF(MAY_26!A63="","",MAY_26!F63)</f>
        <v>1330</v>
      </c>
      <c r="E63" s="61"/>
      <c r="F63" s="53">
        <f t="shared" si="0"/>
        <v>1330</v>
      </c>
      <c r="G63" s="61"/>
      <c r="H63" s="61"/>
      <c r="I63" s="53">
        <f t="shared" si="1"/>
        <v>0</v>
      </c>
      <c r="J63" s="53" t="str">
        <f t="shared" si="2"/>
        <v/>
      </c>
      <c r="K63" s="53">
        <f t="shared" si="3"/>
        <v>0</v>
      </c>
      <c r="L63" s="53">
        <f t="shared" si="4"/>
        <v>19950</v>
      </c>
      <c r="M63" s="64">
        <f>IF(A63="",0,(IF(ISNUMBER(APR_26!G63),APR_26!G63,0)+IF(ISNUMBER(MAY_26!G63),MAY_26!G63,0)+IF(ISNUMBER(JUN_26!G63),JUN_26!G63,0))/3)</f>
        <v>0</v>
      </c>
      <c r="N63" s="64">
        <f t="shared" si="5"/>
        <v>0</v>
      </c>
      <c r="O63" s="64">
        <f t="shared" si="6"/>
        <v>0</v>
      </c>
      <c r="P63" s="64">
        <f t="shared" si="7"/>
        <v>0</v>
      </c>
      <c r="Q63" s="65" t="str">
        <f t="shared" si="8"/>
        <v/>
      </c>
      <c r="R63" s="66" t="str">
        <f t="shared" si="9"/>
        <v>OVERSTOCK</v>
      </c>
      <c r="S63" s="66" t="str">
        <f t="shared" si="10"/>
        <v>N/A</v>
      </c>
      <c r="T63" s="60"/>
    </row>
    <row r="64" spans="1:20" ht="16.5" customHeight="1" x14ac:dyDescent="0.35">
      <c r="A64" s="72" t="str">
        <f>IF(JAN_26!A64="","",JAN_26!A64)</f>
        <v>Cimetidine Injection</v>
      </c>
      <c r="B64" s="72" t="str">
        <f>IF(JAN_26!B64="","",JAN_26!B64)</f>
        <v>box</v>
      </c>
      <c r="C64" s="55">
        <f>IF(JAN_26!C64="","",JAN_26!C64)</f>
        <v>500</v>
      </c>
      <c r="D64" s="55">
        <f>IF(MAY_26!A64="","",MAY_26!F64)</f>
        <v>0</v>
      </c>
      <c r="E64" s="61"/>
      <c r="F64" s="55">
        <f t="shared" si="0"/>
        <v>0</v>
      </c>
      <c r="G64" s="61"/>
      <c r="H64" s="61"/>
      <c r="I64" s="55">
        <f t="shared" si="1"/>
        <v>0</v>
      </c>
      <c r="J64" s="55" t="str">
        <f t="shared" si="2"/>
        <v/>
      </c>
      <c r="K64" s="55">
        <f t="shared" si="3"/>
        <v>0</v>
      </c>
      <c r="L64" s="55">
        <f t="shared" si="4"/>
        <v>0</v>
      </c>
      <c r="M64" s="67">
        <f>IF(A64="",0,(IF(ISNUMBER(APR_26!G64),APR_26!G64,0)+IF(ISNUMBER(MAY_26!G64),MAY_26!G64,0)+IF(ISNUMBER(JUN_26!G64),JUN_26!G64,0))/3)</f>
        <v>0</v>
      </c>
      <c r="N64" s="67">
        <f t="shared" si="5"/>
        <v>0</v>
      </c>
      <c r="O64" s="67">
        <f t="shared" si="6"/>
        <v>0</v>
      </c>
      <c r="P64" s="67">
        <f t="shared" si="7"/>
        <v>0</v>
      </c>
      <c r="Q64" s="68" t="str">
        <f t="shared" si="8"/>
        <v/>
      </c>
      <c r="R64" s="69" t="str">
        <f t="shared" si="9"/>
        <v>STOCKOUT</v>
      </c>
      <c r="S64" s="69" t="str">
        <f t="shared" si="10"/>
        <v>N/A</v>
      </c>
      <c r="T64" s="60"/>
    </row>
    <row r="65" spans="1:20" ht="16.5" customHeight="1" x14ac:dyDescent="0.35">
      <c r="A65" s="71" t="str">
        <f>IF(JAN_26!A65="","",JAN_26!A65)</f>
        <v>cinclamox tabs</v>
      </c>
      <c r="B65" s="71" t="str">
        <f>IF(JAN_26!B65="","",JAN_26!B65)</f>
        <v>tablet</v>
      </c>
      <c r="C65" s="53">
        <f>IF(JAN_26!C65="","",JAN_26!C65)</f>
        <v>340</v>
      </c>
      <c r="D65" s="53">
        <f>IF(MAY_26!A65="","",MAY_26!F65)</f>
        <v>0</v>
      </c>
      <c r="E65" s="61"/>
      <c r="F65" s="53">
        <f t="shared" si="0"/>
        <v>0</v>
      </c>
      <c r="G65" s="61"/>
      <c r="H65" s="61"/>
      <c r="I65" s="53">
        <f t="shared" si="1"/>
        <v>0</v>
      </c>
      <c r="J65" s="53" t="str">
        <f t="shared" si="2"/>
        <v/>
      </c>
      <c r="K65" s="53">
        <f t="shared" si="3"/>
        <v>0</v>
      </c>
      <c r="L65" s="53">
        <f t="shared" si="4"/>
        <v>0</v>
      </c>
      <c r="M65" s="64">
        <f>IF(A65="",0,(IF(ISNUMBER(APR_26!G65),APR_26!G65,0)+IF(ISNUMBER(MAY_26!G65),MAY_26!G65,0)+IF(ISNUMBER(JUN_26!G65),JUN_26!G65,0))/3)</f>
        <v>0</v>
      </c>
      <c r="N65" s="64">
        <f t="shared" si="5"/>
        <v>0</v>
      </c>
      <c r="O65" s="64">
        <f t="shared" si="6"/>
        <v>0</v>
      </c>
      <c r="P65" s="64">
        <f t="shared" si="7"/>
        <v>0</v>
      </c>
      <c r="Q65" s="65" t="str">
        <f t="shared" si="8"/>
        <v/>
      </c>
      <c r="R65" s="66" t="str">
        <f t="shared" si="9"/>
        <v>STOCKOUT</v>
      </c>
      <c r="S65" s="66" t="str">
        <f t="shared" si="10"/>
        <v>N/A</v>
      </c>
      <c r="T65" s="60"/>
    </row>
    <row r="66" spans="1:20" ht="16.5" customHeight="1" x14ac:dyDescent="0.35">
      <c r="A66" s="72" t="str">
        <f>IF(JAN_26!A66="","",JAN_26!A66)</f>
        <v>Ciprofloxacine (500 mg)</v>
      </c>
      <c r="B66" s="72" t="str">
        <f>IF(JAN_26!B66="","",JAN_26!B66)</f>
        <v>tablet</v>
      </c>
      <c r="C66" s="55">
        <f>IF(JAN_26!C66="","",JAN_26!C66)</f>
        <v>80</v>
      </c>
      <c r="D66" s="55">
        <f>IF(MAY_26!A66="","",MAY_26!F66)</f>
        <v>480</v>
      </c>
      <c r="E66" s="61"/>
      <c r="F66" s="55">
        <f t="shared" si="0"/>
        <v>480</v>
      </c>
      <c r="G66" s="61"/>
      <c r="H66" s="61"/>
      <c r="I66" s="55">
        <f t="shared" si="1"/>
        <v>0</v>
      </c>
      <c r="J66" s="55" t="str">
        <f t="shared" si="2"/>
        <v/>
      </c>
      <c r="K66" s="55">
        <f t="shared" si="3"/>
        <v>0</v>
      </c>
      <c r="L66" s="55">
        <f t="shared" si="4"/>
        <v>38400</v>
      </c>
      <c r="M66" s="67">
        <f>IF(A66="",0,(IF(ISNUMBER(APR_26!G66),APR_26!G66,0)+IF(ISNUMBER(MAY_26!G66),MAY_26!G66,0)+IF(ISNUMBER(JUN_26!G66),JUN_26!G66,0))/3)</f>
        <v>0</v>
      </c>
      <c r="N66" s="67">
        <f t="shared" si="5"/>
        <v>0</v>
      </c>
      <c r="O66" s="67">
        <f t="shared" si="6"/>
        <v>0</v>
      </c>
      <c r="P66" s="67">
        <f t="shared" si="7"/>
        <v>0</v>
      </c>
      <c r="Q66" s="68" t="str">
        <f t="shared" si="8"/>
        <v/>
      </c>
      <c r="R66" s="69" t="str">
        <f t="shared" si="9"/>
        <v>OVERSTOCK</v>
      </c>
      <c r="S66" s="69" t="str">
        <f t="shared" si="10"/>
        <v>N/A</v>
      </c>
      <c r="T66" s="60"/>
    </row>
    <row r="67" spans="1:20" ht="16.5" customHeight="1" x14ac:dyDescent="0.35">
      <c r="A67" s="71" t="str">
        <f>IF(JAN_26!A67="","",JAN_26!A67)</f>
        <v>Clacium gluconate inj</v>
      </c>
      <c r="B67" s="71" t="str">
        <f>IF(JAN_26!B67="","",JAN_26!B67)</f>
        <v>amp</v>
      </c>
      <c r="C67" s="53">
        <f>IF(JAN_26!C67="","",JAN_26!C67)</f>
        <v>100</v>
      </c>
      <c r="D67" s="53">
        <f>IF(MAY_26!A67="","",MAY_26!F67)</f>
        <v>100</v>
      </c>
      <c r="E67" s="61"/>
      <c r="F67" s="53">
        <f t="shared" ref="F67:F130" si="11">IF(A67="","",D67+IF(ISNUMBER(E67),E67,0)-IF(ISNUMBER(G67),G67,0))</f>
        <v>100</v>
      </c>
      <c r="G67" s="61"/>
      <c r="H67" s="61"/>
      <c r="I67" s="53">
        <f t="shared" ref="I67:I130" si="12">IF(AND(ISNUMBER(G67),ISNUMBER(C67)),G67*C67,0)</f>
        <v>0</v>
      </c>
      <c r="J67" s="53" t="str">
        <f t="shared" ref="J67:J130" si="13">IF(AND(ISNUMBER(G67),ISNUMBER(H67)),H67-I67,"")</f>
        <v/>
      </c>
      <c r="K67" s="53">
        <f t="shared" ref="K67:K130" si="14">IF(OR(A67="",M67=0),0,MAX(O67-F67,0))</f>
        <v>0</v>
      </c>
      <c r="L67" s="53">
        <f t="shared" ref="L67:L130" si="15">IF(AND(ISNUMBER(C67),ISNUMBER(F67)),F67*C67,0)</f>
        <v>10000</v>
      </c>
      <c r="M67" s="64">
        <f>IF(A67="",0,(IF(ISNUMBER(APR_26!G67),APR_26!G67,0)+IF(ISNUMBER(MAY_26!G67),MAY_26!G67,0)+IF(ISNUMBER(JUN_26!G67),JUN_26!G67,0))/3)</f>
        <v>0</v>
      </c>
      <c r="N67" s="64">
        <f t="shared" ref="N67:N130" si="16">IF(M67=0,0,M67*Lead_Time_Months)</f>
        <v>0</v>
      </c>
      <c r="O67" s="64">
        <f t="shared" ref="O67:O130" si="17">IF(M67=0,0,M67*Max_Stock_Months)</f>
        <v>0</v>
      </c>
      <c r="P67" s="64">
        <f t="shared" ref="P67:P130" si="18">IF(M67=0,0,M67*Security_Stock_Months)</f>
        <v>0</v>
      </c>
      <c r="Q67" s="65" t="str">
        <f t="shared" ref="Q67:Q130" si="19">IF(OR(A67="",M67=0,F67&lt;=0),"",ROUND(F67/M67,1))</f>
        <v/>
      </c>
      <c r="R67" s="66" t="str">
        <f t="shared" ref="R67:R130" si="20">IF(A67="","",IF(F67&lt;=0,"STOCKOUT",IF(F67&lt;=P67,"LOW STOCK",IF(F67&gt;O67,"OVERSTOCK","ADEQUATE"))))</f>
        <v>OVERSTOCK</v>
      </c>
      <c r="S67" s="66" t="str">
        <f t="shared" ref="S67:S130" si="21">IF(AND(ISNUMBER(G67),ISNUMBER(H67)),IF(J67&gt;=0,"BALANCED","DEFICIT"),"N/A")</f>
        <v>N/A</v>
      </c>
      <c r="T67" s="60"/>
    </row>
    <row r="68" spans="1:20" ht="16.5" customHeight="1" x14ac:dyDescent="0.35">
      <c r="A68" s="72" t="str">
        <f>IF(JAN_26!A68="","",JAN_26!A68)</f>
        <v>Clarinex  adult</v>
      </c>
      <c r="B68" s="72" t="str">
        <f>IF(JAN_26!B68="","",JAN_26!B68)</f>
        <v>bottle</v>
      </c>
      <c r="C68" s="55">
        <f>IF(JAN_26!C68="","",JAN_26!C68)</f>
        <v>1500</v>
      </c>
      <c r="D68" s="55">
        <f>IF(MAY_26!A68="","",MAY_26!F68)</f>
        <v>0</v>
      </c>
      <c r="E68" s="61"/>
      <c r="F68" s="55">
        <f t="shared" si="11"/>
        <v>0</v>
      </c>
      <c r="G68" s="61"/>
      <c r="H68" s="61"/>
      <c r="I68" s="55">
        <f t="shared" si="12"/>
        <v>0</v>
      </c>
      <c r="J68" s="55" t="str">
        <f t="shared" si="13"/>
        <v/>
      </c>
      <c r="K68" s="55">
        <f t="shared" si="14"/>
        <v>0</v>
      </c>
      <c r="L68" s="55">
        <f t="shared" si="15"/>
        <v>0</v>
      </c>
      <c r="M68" s="67">
        <f>IF(A68="",0,(IF(ISNUMBER(APR_26!G68),APR_26!G68,0)+IF(ISNUMBER(MAY_26!G68),MAY_26!G68,0)+IF(ISNUMBER(JUN_26!G68),JUN_26!G68,0))/3)</f>
        <v>0</v>
      </c>
      <c r="N68" s="67">
        <f t="shared" si="16"/>
        <v>0</v>
      </c>
      <c r="O68" s="67">
        <f t="shared" si="17"/>
        <v>0</v>
      </c>
      <c r="P68" s="67">
        <f t="shared" si="18"/>
        <v>0</v>
      </c>
      <c r="Q68" s="68" t="str">
        <f t="shared" si="19"/>
        <v/>
      </c>
      <c r="R68" s="69" t="str">
        <f t="shared" si="20"/>
        <v>STOCKOUT</v>
      </c>
      <c r="S68" s="69" t="str">
        <f t="shared" si="21"/>
        <v>N/A</v>
      </c>
      <c r="T68" s="60"/>
    </row>
    <row r="69" spans="1:20" ht="16.5" customHeight="1" x14ac:dyDescent="0.35">
      <c r="A69" s="71" t="str">
        <f>IF(JAN_26!A69="","",JAN_26!A69)</f>
        <v>Clarinex  infant</v>
      </c>
      <c r="B69" s="71" t="str">
        <f>IF(JAN_26!B69="","",JAN_26!B69)</f>
        <v>bottle</v>
      </c>
      <c r="C69" s="53">
        <f>IF(JAN_26!C69="","",JAN_26!C69)</f>
        <v>1000</v>
      </c>
      <c r="D69" s="53">
        <f>IF(MAY_26!A69="","",MAY_26!F69)</f>
        <v>0</v>
      </c>
      <c r="E69" s="61"/>
      <c r="F69" s="53">
        <f t="shared" si="11"/>
        <v>0</v>
      </c>
      <c r="G69" s="61"/>
      <c r="H69" s="61"/>
      <c r="I69" s="53">
        <f t="shared" si="12"/>
        <v>0</v>
      </c>
      <c r="J69" s="53" t="str">
        <f t="shared" si="13"/>
        <v/>
      </c>
      <c r="K69" s="53">
        <f t="shared" si="14"/>
        <v>0</v>
      </c>
      <c r="L69" s="53">
        <f t="shared" si="15"/>
        <v>0</v>
      </c>
      <c r="M69" s="64">
        <f>IF(A69="",0,(IF(ISNUMBER(APR_26!G69),APR_26!G69,0)+IF(ISNUMBER(MAY_26!G69),MAY_26!G69,0)+IF(ISNUMBER(JUN_26!G69),JUN_26!G69,0))/3)</f>
        <v>0</v>
      </c>
      <c r="N69" s="64">
        <f t="shared" si="16"/>
        <v>0</v>
      </c>
      <c r="O69" s="64">
        <f t="shared" si="17"/>
        <v>0</v>
      </c>
      <c r="P69" s="64">
        <f t="shared" si="18"/>
        <v>0</v>
      </c>
      <c r="Q69" s="65" t="str">
        <f t="shared" si="19"/>
        <v/>
      </c>
      <c r="R69" s="66" t="str">
        <f t="shared" si="20"/>
        <v>STOCKOUT</v>
      </c>
      <c r="S69" s="66" t="str">
        <f t="shared" si="21"/>
        <v>N/A</v>
      </c>
      <c r="T69" s="60"/>
    </row>
    <row r="70" spans="1:20" ht="16.5" customHeight="1" x14ac:dyDescent="0.35">
      <c r="A70" s="72" t="str">
        <f>IF(JAN_26!A70="","",JAN_26!A70)</f>
        <v>CLAVICIN</v>
      </c>
      <c r="B70" s="72" t="str">
        <f>IF(JAN_26!B70="","",JAN_26!B70)</f>
        <v>infusion</v>
      </c>
      <c r="C70" s="55">
        <f>IF(JAN_26!C70="","",JAN_26!C70)</f>
        <v>1000</v>
      </c>
      <c r="D70" s="55">
        <f>IF(MAY_26!A70="","",MAY_26!F70)</f>
        <v>0</v>
      </c>
      <c r="E70" s="61"/>
      <c r="F70" s="55">
        <f t="shared" si="11"/>
        <v>0</v>
      </c>
      <c r="G70" s="61"/>
      <c r="H70" s="61"/>
      <c r="I70" s="55">
        <f t="shared" si="12"/>
        <v>0</v>
      </c>
      <c r="J70" s="55" t="str">
        <f t="shared" si="13"/>
        <v/>
      </c>
      <c r="K70" s="55">
        <f t="shared" si="14"/>
        <v>0</v>
      </c>
      <c r="L70" s="55">
        <f t="shared" si="15"/>
        <v>0</v>
      </c>
      <c r="M70" s="67">
        <f>IF(A70="",0,(IF(ISNUMBER(APR_26!G70),APR_26!G70,0)+IF(ISNUMBER(MAY_26!G70),MAY_26!G70,0)+IF(ISNUMBER(JUN_26!G70),JUN_26!G70,0))/3)</f>
        <v>0</v>
      </c>
      <c r="N70" s="67">
        <f t="shared" si="16"/>
        <v>0</v>
      </c>
      <c r="O70" s="67">
        <f t="shared" si="17"/>
        <v>0</v>
      </c>
      <c r="P70" s="67">
        <f t="shared" si="18"/>
        <v>0</v>
      </c>
      <c r="Q70" s="68" t="str">
        <f t="shared" si="19"/>
        <v/>
      </c>
      <c r="R70" s="69" t="str">
        <f t="shared" si="20"/>
        <v>STOCKOUT</v>
      </c>
      <c r="S70" s="69" t="str">
        <f t="shared" si="21"/>
        <v>N/A</v>
      </c>
      <c r="T70" s="60"/>
    </row>
    <row r="71" spans="1:20" ht="16.5" customHeight="1" x14ac:dyDescent="0.35">
      <c r="A71" s="71" t="str">
        <f>IF(JAN_26!A71="","",JAN_26!A71)</f>
        <v>Clindamycin</v>
      </c>
      <c r="B71" s="71" t="str">
        <f>IF(JAN_26!B71="","",JAN_26!B71)</f>
        <v>tab</v>
      </c>
      <c r="C71" s="53">
        <f>IF(JAN_26!C71="","",JAN_26!C71)</f>
        <v>25</v>
      </c>
      <c r="D71" s="53">
        <f>IF(MAY_26!A71="","",MAY_26!F71)</f>
        <v>0</v>
      </c>
      <c r="E71" s="61"/>
      <c r="F71" s="53">
        <f t="shared" si="11"/>
        <v>0</v>
      </c>
      <c r="G71" s="61"/>
      <c r="H71" s="61"/>
      <c r="I71" s="53">
        <f t="shared" si="12"/>
        <v>0</v>
      </c>
      <c r="J71" s="53" t="str">
        <f t="shared" si="13"/>
        <v/>
      </c>
      <c r="K71" s="53">
        <f t="shared" si="14"/>
        <v>0</v>
      </c>
      <c r="L71" s="53">
        <f t="shared" si="15"/>
        <v>0</v>
      </c>
      <c r="M71" s="64">
        <f>IF(A71="",0,(IF(ISNUMBER(APR_26!G71),APR_26!G71,0)+IF(ISNUMBER(MAY_26!G71),MAY_26!G71,0)+IF(ISNUMBER(JUN_26!G71),JUN_26!G71,0))/3)</f>
        <v>0</v>
      </c>
      <c r="N71" s="64">
        <f t="shared" si="16"/>
        <v>0</v>
      </c>
      <c r="O71" s="64">
        <f t="shared" si="17"/>
        <v>0</v>
      </c>
      <c r="P71" s="64">
        <f t="shared" si="18"/>
        <v>0</v>
      </c>
      <c r="Q71" s="65" t="str">
        <f t="shared" si="19"/>
        <v/>
      </c>
      <c r="R71" s="66" t="str">
        <f t="shared" si="20"/>
        <v>STOCKOUT</v>
      </c>
      <c r="S71" s="66" t="str">
        <f t="shared" si="21"/>
        <v>N/A</v>
      </c>
      <c r="T71" s="60"/>
    </row>
    <row r="72" spans="1:20" ht="16.5" customHeight="1" x14ac:dyDescent="0.35">
      <c r="A72" s="72" t="str">
        <f>IF(JAN_26!A72="","",JAN_26!A72)</f>
        <v>Cloxacillin 250mg</v>
      </c>
      <c r="B72" s="72" t="str">
        <f>IF(JAN_26!B72="","",JAN_26!B72)</f>
        <v>tablet</v>
      </c>
      <c r="C72" s="55">
        <f>IF(JAN_26!C72="","",JAN_26!C72)</f>
        <v>40</v>
      </c>
      <c r="D72" s="55">
        <f>IF(MAY_26!A72="","",MAY_26!F72)</f>
        <v>0</v>
      </c>
      <c r="E72" s="61"/>
      <c r="F72" s="55">
        <f t="shared" si="11"/>
        <v>0</v>
      </c>
      <c r="G72" s="61"/>
      <c r="H72" s="61"/>
      <c r="I72" s="55">
        <f t="shared" si="12"/>
        <v>0</v>
      </c>
      <c r="J72" s="55" t="str">
        <f t="shared" si="13"/>
        <v/>
      </c>
      <c r="K72" s="55">
        <f t="shared" si="14"/>
        <v>0</v>
      </c>
      <c r="L72" s="55">
        <f t="shared" si="15"/>
        <v>0</v>
      </c>
      <c r="M72" s="67">
        <f>IF(A72="",0,(IF(ISNUMBER(APR_26!G72),APR_26!G72,0)+IF(ISNUMBER(MAY_26!G72),MAY_26!G72,0)+IF(ISNUMBER(JUN_26!G72),JUN_26!G72,0))/3)</f>
        <v>0</v>
      </c>
      <c r="N72" s="67">
        <f t="shared" si="16"/>
        <v>0</v>
      </c>
      <c r="O72" s="67">
        <f t="shared" si="17"/>
        <v>0</v>
      </c>
      <c r="P72" s="67">
        <f t="shared" si="18"/>
        <v>0</v>
      </c>
      <c r="Q72" s="68" t="str">
        <f t="shared" si="19"/>
        <v/>
      </c>
      <c r="R72" s="69" t="str">
        <f t="shared" si="20"/>
        <v>STOCKOUT</v>
      </c>
      <c r="S72" s="69" t="str">
        <f t="shared" si="21"/>
        <v>N/A</v>
      </c>
      <c r="T72" s="60"/>
    </row>
    <row r="73" spans="1:20" ht="16.5" customHeight="1" x14ac:dyDescent="0.35">
      <c r="A73" s="71" t="str">
        <f>IF(JAN_26!A73="","",JAN_26!A73)</f>
        <v>Cloxacillin 500mg</v>
      </c>
      <c r="B73" s="71" t="str">
        <f>IF(JAN_26!B73="","",JAN_26!B73)</f>
        <v>tablet</v>
      </c>
      <c r="C73" s="53">
        <f>IF(JAN_26!C73="","",JAN_26!C73)</f>
        <v>80</v>
      </c>
      <c r="D73" s="53">
        <f>IF(MAY_26!A73="","",MAY_26!F73)</f>
        <v>460</v>
      </c>
      <c r="E73" s="61"/>
      <c r="F73" s="53">
        <f t="shared" si="11"/>
        <v>460</v>
      </c>
      <c r="G73" s="61"/>
      <c r="H73" s="61"/>
      <c r="I73" s="53">
        <f t="shared" si="12"/>
        <v>0</v>
      </c>
      <c r="J73" s="53" t="str">
        <f t="shared" si="13"/>
        <v/>
      </c>
      <c r="K73" s="53">
        <f t="shared" si="14"/>
        <v>0</v>
      </c>
      <c r="L73" s="53">
        <f t="shared" si="15"/>
        <v>36800</v>
      </c>
      <c r="M73" s="64">
        <f>IF(A73="",0,(IF(ISNUMBER(APR_26!G73),APR_26!G73,0)+IF(ISNUMBER(MAY_26!G73),MAY_26!G73,0)+IF(ISNUMBER(JUN_26!G73),JUN_26!G73,0))/3)</f>
        <v>0</v>
      </c>
      <c r="N73" s="64">
        <f t="shared" si="16"/>
        <v>0</v>
      </c>
      <c r="O73" s="64">
        <f t="shared" si="17"/>
        <v>0</v>
      </c>
      <c r="P73" s="64">
        <f t="shared" si="18"/>
        <v>0</v>
      </c>
      <c r="Q73" s="65" t="str">
        <f t="shared" si="19"/>
        <v/>
      </c>
      <c r="R73" s="66" t="str">
        <f t="shared" si="20"/>
        <v>OVERSTOCK</v>
      </c>
      <c r="S73" s="66" t="str">
        <f t="shared" si="21"/>
        <v>N/A</v>
      </c>
      <c r="T73" s="60"/>
    </row>
    <row r="74" spans="1:20" ht="16.5" customHeight="1" x14ac:dyDescent="0.35">
      <c r="A74" s="72" t="str">
        <f>IF(JAN_26!A74="","",JAN_26!A74)</f>
        <v>Cloxacillin 500mg inj</v>
      </c>
      <c r="B74" s="72" t="str">
        <f>IF(JAN_26!B74="","",JAN_26!B74)</f>
        <v>inj</v>
      </c>
      <c r="C74" s="55">
        <f>IF(JAN_26!C74="","",JAN_26!C74)</f>
        <v>500</v>
      </c>
      <c r="D74" s="55">
        <f>IF(MAY_26!A74="","",MAY_26!F74)</f>
        <v>55</v>
      </c>
      <c r="E74" s="61"/>
      <c r="F74" s="55">
        <f t="shared" si="11"/>
        <v>55</v>
      </c>
      <c r="G74" s="61"/>
      <c r="H74" s="61"/>
      <c r="I74" s="55">
        <f t="shared" si="12"/>
        <v>0</v>
      </c>
      <c r="J74" s="55" t="str">
        <f t="shared" si="13"/>
        <v/>
      </c>
      <c r="K74" s="55">
        <f t="shared" si="14"/>
        <v>0</v>
      </c>
      <c r="L74" s="55">
        <f t="shared" si="15"/>
        <v>27500</v>
      </c>
      <c r="M74" s="67">
        <f>IF(A74="",0,(IF(ISNUMBER(APR_26!G74),APR_26!G74,0)+IF(ISNUMBER(MAY_26!G74),MAY_26!G74,0)+IF(ISNUMBER(JUN_26!G74),JUN_26!G74,0))/3)</f>
        <v>0</v>
      </c>
      <c r="N74" s="67">
        <f t="shared" si="16"/>
        <v>0</v>
      </c>
      <c r="O74" s="67">
        <f t="shared" si="17"/>
        <v>0</v>
      </c>
      <c r="P74" s="67">
        <f t="shared" si="18"/>
        <v>0</v>
      </c>
      <c r="Q74" s="68" t="str">
        <f t="shared" si="19"/>
        <v/>
      </c>
      <c r="R74" s="69" t="str">
        <f t="shared" si="20"/>
        <v>OVERSTOCK</v>
      </c>
      <c r="S74" s="69" t="str">
        <f t="shared" si="21"/>
        <v>N/A</v>
      </c>
      <c r="T74" s="60"/>
    </row>
    <row r="75" spans="1:20" ht="16.5" customHeight="1" x14ac:dyDescent="0.35">
      <c r="A75" s="71" t="str">
        <f>IF(JAN_26!A75="","",JAN_26!A75)</f>
        <v>Co-trimaxole</v>
      </c>
      <c r="B75" s="71" t="str">
        <f>IF(JAN_26!B75="","",JAN_26!B75)</f>
        <v>tablet</v>
      </c>
      <c r="C75" s="53">
        <f>IF(JAN_26!C75="","",JAN_26!C75)</f>
        <v>15</v>
      </c>
      <c r="D75" s="53">
        <f>IF(MAY_26!A75="","",MAY_26!F75)</f>
        <v>660</v>
      </c>
      <c r="E75" s="61"/>
      <c r="F75" s="53">
        <f t="shared" si="11"/>
        <v>660</v>
      </c>
      <c r="G75" s="61"/>
      <c r="H75" s="61"/>
      <c r="I75" s="53">
        <f t="shared" si="12"/>
        <v>0</v>
      </c>
      <c r="J75" s="53" t="str">
        <f t="shared" si="13"/>
        <v/>
      </c>
      <c r="K75" s="53">
        <f t="shared" si="14"/>
        <v>0</v>
      </c>
      <c r="L75" s="53">
        <f t="shared" si="15"/>
        <v>9900</v>
      </c>
      <c r="M75" s="64">
        <f>IF(A75="",0,(IF(ISNUMBER(APR_26!G75),APR_26!G75,0)+IF(ISNUMBER(MAY_26!G75),MAY_26!G75,0)+IF(ISNUMBER(JUN_26!G75),JUN_26!G75,0))/3)</f>
        <v>0</v>
      </c>
      <c r="N75" s="64">
        <f t="shared" si="16"/>
        <v>0</v>
      </c>
      <c r="O75" s="64">
        <f t="shared" si="17"/>
        <v>0</v>
      </c>
      <c r="P75" s="64">
        <f t="shared" si="18"/>
        <v>0</v>
      </c>
      <c r="Q75" s="65" t="str">
        <f t="shared" si="19"/>
        <v/>
      </c>
      <c r="R75" s="66" t="str">
        <f t="shared" si="20"/>
        <v>OVERSTOCK</v>
      </c>
      <c r="S75" s="66" t="str">
        <f t="shared" si="21"/>
        <v>N/A</v>
      </c>
      <c r="T75" s="60"/>
    </row>
    <row r="76" spans="1:20" ht="16.5" customHeight="1" x14ac:dyDescent="0.35">
      <c r="A76" s="72" t="str">
        <f>IF(JAN_26!A76="","",JAN_26!A76)</f>
        <v>cofflin</v>
      </c>
      <c r="B76" s="72" t="str">
        <f>IF(JAN_26!B76="","",JAN_26!B76)</f>
        <v>item</v>
      </c>
      <c r="C76" s="55">
        <f>IF(JAN_26!C76="","",JAN_26!C76)</f>
        <v>1500</v>
      </c>
      <c r="D76" s="55">
        <f>IF(MAY_26!A76="","",MAY_26!F76)</f>
        <v>0</v>
      </c>
      <c r="E76" s="61"/>
      <c r="F76" s="55">
        <f t="shared" si="11"/>
        <v>0</v>
      </c>
      <c r="G76" s="61"/>
      <c r="H76" s="61"/>
      <c r="I76" s="55">
        <f t="shared" si="12"/>
        <v>0</v>
      </c>
      <c r="J76" s="55" t="str">
        <f t="shared" si="13"/>
        <v/>
      </c>
      <c r="K76" s="55">
        <f t="shared" si="14"/>
        <v>0</v>
      </c>
      <c r="L76" s="55">
        <f t="shared" si="15"/>
        <v>0</v>
      </c>
      <c r="M76" s="67">
        <f>IF(A76="",0,(IF(ISNUMBER(APR_26!G76),APR_26!G76,0)+IF(ISNUMBER(MAY_26!G76),MAY_26!G76,0)+IF(ISNUMBER(JUN_26!G76),JUN_26!G76,0))/3)</f>
        <v>0</v>
      </c>
      <c r="N76" s="67">
        <f t="shared" si="16"/>
        <v>0</v>
      </c>
      <c r="O76" s="67">
        <f t="shared" si="17"/>
        <v>0</v>
      </c>
      <c r="P76" s="67">
        <f t="shared" si="18"/>
        <v>0</v>
      </c>
      <c r="Q76" s="68" t="str">
        <f t="shared" si="19"/>
        <v/>
      </c>
      <c r="R76" s="69" t="str">
        <f t="shared" si="20"/>
        <v>STOCKOUT</v>
      </c>
      <c r="S76" s="69" t="str">
        <f t="shared" si="21"/>
        <v>N/A</v>
      </c>
      <c r="T76" s="60"/>
    </row>
    <row r="77" spans="1:20" ht="16.5" customHeight="1" x14ac:dyDescent="0.35">
      <c r="A77" s="71" t="str">
        <f>IF(JAN_26!A77="","",JAN_26!A77)</f>
        <v>cold cap</v>
      </c>
      <c r="B77" s="71" t="str">
        <f>IF(JAN_26!B77="","",JAN_26!B77)</f>
        <v>syrup</v>
      </c>
      <c r="C77" s="53">
        <f>IF(JAN_26!C77="","",JAN_26!C77)</f>
        <v>25</v>
      </c>
      <c r="D77" s="53">
        <f>IF(MAY_26!A77="","",MAY_26!F77)</f>
        <v>0</v>
      </c>
      <c r="E77" s="61"/>
      <c r="F77" s="53">
        <f t="shared" si="11"/>
        <v>0</v>
      </c>
      <c r="G77" s="61"/>
      <c r="H77" s="61"/>
      <c r="I77" s="53">
        <f t="shared" si="12"/>
        <v>0</v>
      </c>
      <c r="J77" s="53" t="str">
        <f t="shared" si="13"/>
        <v/>
      </c>
      <c r="K77" s="53">
        <f t="shared" si="14"/>
        <v>0</v>
      </c>
      <c r="L77" s="53">
        <f t="shared" si="15"/>
        <v>0</v>
      </c>
      <c r="M77" s="64">
        <f>IF(A77="",0,(IF(ISNUMBER(APR_26!G77),APR_26!G77,0)+IF(ISNUMBER(MAY_26!G77),MAY_26!G77,0)+IF(ISNUMBER(JUN_26!G77),JUN_26!G77,0))/3)</f>
        <v>0</v>
      </c>
      <c r="N77" s="64">
        <f t="shared" si="16"/>
        <v>0</v>
      </c>
      <c r="O77" s="64">
        <f t="shared" si="17"/>
        <v>0</v>
      </c>
      <c r="P77" s="64">
        <f t="shared" si="18"/>
        <v>0</v>
      </c>
      <c r="Q77" s="65" t="str">
        <f t="shared" si="19"/>
        <v/>
      </c>
      <c r="R77" s="66" t="str">
        <f t="shared" si="20"/>
        <v>STOCKOUT</v>
      </c>
      <c r="S77" s="66" t="str">
        <f t="shared" si="21"/>
        <v>N/A</v>
      </c>
      <c r="T77" s="60"/>
    </row>
    <row r="78" spans="1:20" ht="16.5" customHeight="1" x14ac:dyDescent="0.35">
      <c r="A78" s="72" t="str">
        <f>IF(JAN_26!A78="","",JAN_26!A78)</f>
        <v>combiart 20/120 - 12</v>
      </c>
      <c r="B78" s="72" t="str">
        <f>IF(JAN_26!B78="","",JAN_26!B78)</f>
        <v>tablet</v>
      </c>
      <c r="C78" s="55">
        <f>IF(JAN_26!C78="","",JAN_26!C78)</f>
        <v>80</v>
      </c>
      <c r="D78" s="55">
        <f>IF(MAY_26!A78="","",MAY_26!F78)</f>
        <v>157</v>
      </c>
      <c r="E78" s="61"/>
      <c r="F78" s="55">
        <f t="shared" si="11"/>
        <v>157</v>
      </c>
      <c r="G78" s="61"/>
      <c r="H78" s="61"/>
      <c r="I78" s="55">
        <f t="shared" si="12"/>
        <v>0</v>
      </c>
      <c r="J78" s="55" t="str">
        <f t="shared" si="13"/>
        <v/>
      </c>
      <c r="K78" s="55">
        <f t="shared" si="14"/>
        <v>0</v>
      </c>
      <c r="L78" s="55">
        <f t="shared" si="15"/>
        <v>12560</v>
      </c>
      <c r="M78" s="67">
        <f>IF(A78="",0,(IF(ISNUMBER(APR_26!G78),APR_26!G78,0)+IF(ISNUMBER(MAY_26!G78),MAY_26!G78,0)+IF(ISNUMBER(JUN_26!G78),JUN_26!G78,0))/3)</f>
        <v>0</v>
      </c>
      <c r="N78" s="67">
        <f t="shared" si="16"/>
        <v>0</v>
      </c>
      <c r="O78" s="67">
        <f t="shared" si="17"/>
        <v>0</v>
      </c>
      <c r="P78" s="67">
        <f t="shared" si="18"/>
        <v>0</v>
      </c>
      <c r="Q78" s="68" t="str">
        <f t="shared" si="19"/>
        <v/>
      </c>
      <c r="R78" s="69" t="str">
        <f t="shared" si="20"/>
        <v>OVERSTOCK</v>
      </c>
      <c r="S78" s="69" t="str">
        <f t="shared" si="21"/>
        <v>N/A</v>
      </c>
      <c r="T78" s="60"/>
    </row>
    <row r="79" spans="1:20" ht="16.5" customHeight="1" x14ac:dyDescent="0.35">
      <c r="A79" s="71" t="str">
        <f>IF(JAN_26!A79="","",JAN_26!A79)</f>
        <v>combiart 20/120 - 18</v>
      </c>
      <c r="B79" s="71" t="str">
        <f>IF(JAN_26!B79="","",JAN_26!B79)</f>
        <v>tablet</v>
      </c>
      <c r="C79" s="53">
        <f>IF(JAN_26!C79="","",JAN_26!C79)</f>
        <v>55</v>
      </c>
      <c r="D79" s="53">
        <f>IF(MAY_26!A79="","",MAY_26!F79)</f>
        <v>179</v>
      </c>
      <c r="E79" s="61"/>
      <c r="F79" s="53">
        <f t="shared" si="11"/>
        <v>179</v>
      </c>
      <c r="G79" s="61"/>
      <c r="H79" s="61"/>
      <c r="I79" s="53">
        <f t="shared" si="12"/>
        <v>0</v>
      </c>
      <c r="J79" s="53" t="str">
        <f t="shared" si="13"/>
        <v/>
      </c>
      <c r="K79" s="53">
        <f t="shared" si="14"/>
        <v>0</v>
      </c>
      <c r="L79" s="53">
        <f t="shared" si="15"/>
        <v>9845</v>
      </c>
      <c r="M79" s="64">
        <f>IF(A79="",0,(IF(ISNUMBER(APR_26!G79),APR_26!G79,0)+IF(ISNUMBER(MAY_26!G79),MAY_26!G79,0)+IF(ISNUMBER(JUN_26!G79),JUN_26!G79,0))/3)</f>
        <v>0</v>
      </c>
      <c r="N79" s="64">
        <f t="shared" si="16"/>
        <v>0</v>
      </c>
      <c r="O79" s="64">
        <f t="shared" si="17"/>
        <v>0</v>
      </c>
      <c r="P79" s="64">
        <f t="shared" si="18"/>
        <v>0</v>
      </c>
      <c r="Q79" s="65" t="str">
        <f t="shared" si="19"/>
        <v/>
      </c>
      <c r="R79" s="66" t="str">
        <f t="shared" si="20"/>
        <v>OVERSTOCK</v>
      </c>
      <c r="S79" s="66" t="str">
        <f t="shared" si="21"/>
        <v>N/A</v>
      </c>
      <c r="T79" s="60"/>
    </row>
    <row r="80" spans="1:20" ht="16.5" customHeight="1" x14ac:dyDescent="0.35">
      <c r="A80" s="72" t="str">
        <f>IF(JAN_26!A80="","",JAN_26!A80)</f>
        <v>combiart 20/120 - 24</v>
      </c>
      <c r="B80" s="72" t="str">
        <f>IF(JAN_26!B80="","",JAN_26!B80)</f>
        <v>tablet</v>
      </c>
      <c r="C80" s="55">
        <f>IF(JAN_26!C80="","",JAN_26!C80)</f>
        <v>41</v>
      </c>
      <c r="D80" s="55">
        <f>IF(MAY_26!A80="","",MAY_26!F80)</f>
        <v>379</v>
      </c>
      <c r="E80" s="61"/>
      <c r="F80" s="55">
        <f t="shared" si="11"/>
        <v>379</v>
      </c>
      <c r="G80" s="61"/>
      <c r="H80" s="61"/>
      <c r="I80" s="55">
        <f t="shared" si="12"/>
        <v>0</v>
      </c>
      <c r="J80" s="55" t="str">
        <f t="shared" si="13"/>
        <v/>
      </c>
      <c r="K80" s="55">
        <f t="shared" si="14"/>
        <v>0</v>
      </c>
      <c r="L80" s="55">
        <f t="shared" si="15"/>
        <v>15539</v>
      </c>
      <c r="M80" s="67">
        <f>IF(A80="",0,(IF(ISNUMBER(APR_26!G80),APR_26!G80,0)+IF(ISNUMBER(MAY_26!G80),MAY_26!G80,0)+IF(ISNUMBER(JUN_26!G80),JUN_26!G80,0))/3)</f>
        <v>0</v>
      </c>
      <c r="N80" s="67">
        <f t="shared" si="16"/>
        <v>0</v>
      </c>
      <c r="O80" s="67">
        <f t="shared" si="17"/>
        <v>0</v>
      </c>
      <c r="P80" s="67">
        <f t="shared" si="18"/>
        <v>0</v>
      </c>
      <c r="Q80" s="68" t="str">
        <f t="shared" si="19"/>
        <v/>
      </c>
      <c r="R80" s="69" t="str">
        <f t="shared" si="20"/>
        <v>OVERSTOCK</v>
      </c>
      <c r="S80" s="69" t="str">
        <f t="shared" si="21"/>
        <v>N/A</v>
      </c>
      <c r="T80" s="60"/>
    </row>
    <row r="81" spans="1:20" ht="16.5" customHeight="1" x14ac:dyDescent="0.35">
      <c r="A81" s="71" t="str">
        <f>IF(JAN_26!A81="","",JAN_26!A81)</f>
        <v>combiart 20/120 - 6</v>
      </c>
      <c r="B81" s="71" t="str">
        <f>IF(JAN_26!B81="","",JAN_26!B81)</f>
        <v>tablet</v>
      </c>
      <c r="C81" s="53" t="str">
        <f>IF(JAN_26!C81="","",JAN_26!C81)</f>
        <v/>
      </c>
      <c r="D81" s="53">
        <f>IF(MAY_26!A81="","",MAY_26!F81)</f>
        <v>150</v>
      </c>
      <c r="E81" s="61"/>
      <c r="F81" s="53">
        <f t="shared" si="11"/>
        <v>150</v>
      </c>
      <c r="G81" s="61"/>
      <c r="H81" s="61"/>
      <c r="I81" s="53">
        <f t="shared" si="12"/>
        <v>0</v>
      </c>
      <c r="J81" s="53" t="str">
        <f t="shared" si="13"/>
        <v/>
      </c>
      <c r="K81" s="53">
        <f t="shared" si="14"/>
        <v>0</v>
      </c>
      <c r="L81" s="53">
        <f t="shared" si="15"/>
        <v>0</v>
      </c>
      <c r="M81" s="64">
        <f>IF(A81="",0,(IF(ISNUMBER(APR_26!G81),APR_26!G81,0)+IF(ISNUMBER(MAY_26!G81),MAY_26!G81,0)+IF(ISNUMBER(JUN_26!G81),JUN_26!G81,0))/3)</f>
        <v>0</v>
      </c>
      <c r="N81" s="64">
        <f t="shared" si="16"/>
        <v>0</v>
      </c>
      <c r="O81" s="64">
        <f t="shared" si="17"/>
        <v>0</v>
      </c>
      <c r="P81" s="64">
        <f t="shared" si="18"/>
        <v>0</v>
      </c>
      <c r="Q81" s="65" t="str">
        <f t="shared" si="19"/>
        <v/>
      </c>
      <c r="R81" s="66" t="str">
        <f t="shared" si="20"/>
        <v>OVERSTOCK</v>
      </c>
      <c r="S81" s="66" t="str">
        <f t="shared" si="21"/>
        <v>N/A</v>
      </c>
      <c r="T81" s="60"/>
    </row>
    <row r="82" spans="1:20" ht="16.5" customHeight="1" x14ac:dyDescent="0.35">
      <c r="A82" s="72" t="str">
        <f>IF(JAN_26!A82="","",JAN_26!A82)</f>
        <v>combiart 80/480</v>
      </c>
      <c r="B82" s="72" t="str">
        <f>IF(JAN_26!B82="","",JAN_26!B82)</f>
        <v>tablet</v>
      </c>
      <c r="C82" s="55">
        <f>IF(JAN_26!C82="","",JAN_26!C82)</f>
        <v>250</v>
      </c>
      <c r="D82" s="55">
        <f>IF(MAY_26!A82="","",MAY_26!F82)</f>
        <v>0</v>
      </c>
      <c r="E82" s="61"/>
      <c r="F82" s="55">
        <f t="shared" si="11"/>
        <v>0</v>
      </c>
      <c r="G82" s="61"/>
      <c r="H82" s="61"/>
      <c r="I82" s="55">
        <f t="shared" si="12"/>
        <v>0</v>
      </c>
      <c r="J82" s="55" t="str">
        <f t="shared" si="13"/>
        <v/>
      </c>
      <c r="K82" s="55">
        <f t="shared" si="14"/>
        <v>0</v>
      </c>
      <c r="L82" s="55">
        <f t="shared" si="15"/>
        <v>0</v>
      </c>
      <c r="M82" s="67">
        <f>IF(A82="",0,(IF(ISNUMBER(APR_26!G82),APR_26!G82,0)+IF(ISNUMBER(MAY_26!G82),MAY_26!G82,0)+IF(ISNUMBER(JUN_26!G82),JUN_26!G82,0))/3)</f>
        <v>0</v>
      </c>
      <c r="N82" s="67">
        <f t="shared" si="16"/>
        <v>0</v>
      </c>
      <c r="O82" s="67">
        <f t="shared" si="17"/>
        <v>0</v>
      </c>
      <c r="P82" s="67">
        <f t="shared" si="18"/>
        <v>0</v>
      </c>
      <c r="Q82" s="68" t="str">
        <f t="shared" si="19"/>
        <v/>
      </c>
      <c r="R82" s="69" t="str">
        <f t="shared" si="20"/>
        <v>STOCKOUT</v>
      </c>
      <c r="S82" s="69" t="str">
        <f t="shared" si="21"/>
        <v>N/A</v>
      </c>
      <c r="T82" s="60"/>
    </row>
    <row r="83" spans="1:20" ht="16.5" customHeight="1" x14ac:dyDescent="0.35">
      <c r="A83" s="71" t="str">
        <f>IF(JAN_26!A83="","",JAN_26!A83)</f>
        <v>Condom (male)</v>
      </c>
      <c r="B83" s="71" t="str">
        <f>IF(JAN_26!B83="","",JAN_26!B83)</f>
        <v/>
      </c>
      <c r="C83" s="53" t="str">
        <f>IF(JAN_26!C83="","",JAN_26!C83)</f>
        <v/>
      </c>
      <c r="D83" s="53">
        <f>IF(MAY_26!A83="","",MAY_26!F83)</f>
        <v>0</v>
      </c>
      <c r="E83" s="61"/>
      <c r="F83" s="53">
        <f t="shared" si="11"/>
        <v>0</v>
      </c>
      <c r="G83" s="61"/>
      <c r="H83" s="61"/>
      <c r="I83" s="53">
        <f t="shared" si="12"/>
        <v>0</v>
      </c>
      <c r="J83" s="53" t="str">
        <f t="shared" si="13"/>
        <v/>
      </c>
      <c r="K83" s="53">
        <f t="shared" si="14"/>
        <v>0</v>
      </c>
      <c r="L83" s="53">
        <f t="shared" si="15"/>
        <v>0</v>
      </c>
      <c r="M83" s="64">
        <f>IF(A83="",0,(IF(ISNUMBER(APR_26!G83),APR_26!G83,0)+IF(ISNUMBER(MAY_26!G83),MAY_26!G83,0)+IF(ISNUMBER(JUN_26!G83),JUN_26!G83,0))/3)</f>
        <v>0</v>
      </c>
      <c r="N83" s="64">
        <f t="shared" si="16"/>
        <v>0</v>
      </c>
      <c r="O83" s="64">
        <f t="shared" si="17"/>
        <v>0</v>
      </c>
      <c r="P83" s="64">
        <f t="shared" si="18"/>
        <v>0</v>
      </c>
      <c r="Q83" s="65" t="str">
        <f t="shared" si="19"/>
        <v/>
      </c>
      <c r="R83" s="66" t="str">
        <f t="shared" si="20"/>
        <v>STOCKOUT</v>
      </c>
      <c r="S83" s="66" t="str">
        <f t="shared" si="21"/>
        <v>N/A</v>
      </c>
      <c r="T83" s="60"/>
    </row>
    <row r="84" spans="1:20" ht="16.5" customHeight="1" x14ac:dyDescent="0.35">
      <c r="A84" s="72" t="str">
        <f>IF(JAN_26!A84="","",JAN_26!A84)</f>
        <v>cord clamp</v>
      </c>
      <c r="B84" s="72" t="str">
        <f>IF(JAN_26!B84="","",JAN_26!B84)</f>
        <v>item</v>
      </c>
      <c r="C84" s="55">
        <f>IF(JAN_26!C84="","",JAN_26!C84)</f>
        <v>300</v>
      </c>
      <c r="D84" s="55">
        <f>IF(MAY_26!A84="","",MAY_26!F84)</f>
        <v>0</v>
      </c>
      <c r="E84" s="61"/>
      <c r="F84" s="55">
        <f t="shared" si="11"/>
        <v>0</v>
      </c>
      <c r="G84" s="61"/>
      <c r="H84" s="61"/>
      <c r="I84" s="55">
        <f t="shared" si="12"/>
        <v>0</v>
      </c>
      <c r="J84" s="55" t="str">
        <f t="shared" si="13"/>
        <v/>
      </c>
      <c r="K84" s="55">
        <f t="shared" si="14"/>
        <v>0</v>
      </c>
      <c r="L84" s="55">
        <f t="shared" si="15"/>
        <v>0</v>
      </c>
      <c r="M84" s="67">
        <f>IF(A84="",0,(IF(ISNUMBER(APR_26!G84),APR_26!G84,0)+IF(ISNUMBER(MAY_26!G84),MAY_26!G84,0)+IF(ISNUMBER(JUN_26!G84),JUN_26!G84,0))/3)</f>
        <v>0</v>
      </c>
      <c r="N84" s="67">
        <f t="shared" si="16"/>
        <v>0</v>
      </c>
      <c r="O84" s="67">
        <f t="shared" si="17"/>
        <v>0</v>
      </c>
      <c r="P84" s="67">
        <f t="shared" si="18"/>
        <v>0</v>
      </c>
      <c r="Q84" s="68" t="str">
        <f t="shared" si="19"/>
        <v/>
      </c>
      <c r="R84" s="69" t="str">
        <f t="shared" si="20"/>
        <v>STOCKOUT</v>
      </c>
      <c r="S84" s="69" t="str">
        <f t="shared" si="21"/>
        <v>N/A</v>
      </c>
      <c r="T84" s="60"/>
    </row>
    <row r="85" spans="1:20" ht="16.5" customHeight="1" x14ac:dyDescent="0.35">
      <c r="A85" s="71" t="str">
        <f>IF(JAN_26!A85="","",JAN_26!A85)</f>
        <v>cotrim sp</v>
      </c>
      <c r="B85" s="71" t="str">
        <f>IF(JAN_26!B85="","",JAN_26!B85)</f>
        <v>syrup</v>
      </c>
      <c r="C85" s="53">
        <f>IF(JAN_26!C85="","",JAN_26!C85)</f>
        <v>1000</v>
      </c>
      <c r="D85" s="53">
        <f>IF(MAY_26!A85="","",MAY_26!F85)</f>
        <v>100</v>
      </c>
      <c r="E85" s="61"/>
      <c r="F85" s="53">
        <f t="shared" si="11"/>
        <v>100</v>
      </c>
      <c r="G85" s="61"/>
      <c r="H85" s="61"/>
      <c r="I85" s="53">
        <f t="shared" si="12"/>
        <v>0</v>
      </c>
      <c r="J85" s="53" t="str">
        <f t="shared" si="13"/>
        <v/>
      </c>
      <c r="K85" s="53">
        <f t="shared" si="14"/>
        <v>0</v>
      </c>
      <c r="L85" s="53">
        <f t="shared" si="15"/>
        <v>100000</v>
      </c>
      <c r="M85" s="64">
        <f>IF(A85="",0,(IF(ISNUMBER(APR_26!G85),APR_26!G85,0)+IF(ISNUMBER(MAY_26!G85),MAY_26!G85,0)+IF(ISNUMBER(JUN_26!G85),JUN_26!G85,0))/3)</f>
        <v>0</v>
      </c>
      <c r="N85" s="64">
        <f t="shared" si="16"/>
        <v>0</v>
      </c>
      <c r="O85" s="64">
        <f t="shared" si="17"/>
        <v>0</v>
      </c>
      <c r="P85" s="64">
        <f t="shared" si="18"/>
        <v>0</v>
      </c>
      <c r="Q85" s="65" t="str">
        <f t="shared" si="19"/>
        <v/>
      </c>
      <c r="R85" s="66" t="str">
        <f t="shared" si="20"/>
        <v>OVERSTOCK</v>
      </c>
      <c r="S85" s="66" t="str">
        <f t="shared" si="21"/>
        <v>N/A</v>
      </c>
      <c r="T85" s="60"/>
    </row>
    <row r="86" spans="1:20" ht="16.5" customHeight="1" x14ac:dyDescent="0.35">
      <c r="A86" s="72" t="str">
        <f>IF(JAN_26!A86="","",JAN_26!A86)</f>
        <v>Cotton Absorbent  500g roll</v>
      </c>
      <c r="B86" s="72" t="str">
        <f>IF(JAN_26!B86="","",JAN_26!B86)</f>
        <v>roll</v>
      </c>
      <c r="C86" s="55" t="str">
        <f>IF(JAN_26!C86="","",JAN_26!C86)</f>
        <v/>
      </c>
      <c r="D86" s="55">
        <f>IF(MAY_26!A86="","",MAY_26!F86)</f>
        <v>0</v>
      </c>
      <c r="E86" s="61"/>
      <c r="F86" s="55">
        <f t="shared" si="11"/>
        <v>0</v>
      </c>
      <c r="G86" s="61"/>
      <c r="H86" s="61"/>
      <c r="I86" s="55">
        <f t="shared" si="12"/>
        <v>0</v>
      </c>
      <c r="J86" s="55" t="str">
        <f t="shared" si="13"/>
        <v/>
      </c>
      <c r="K86" s="55">
        <f t="shared" si="14"/>
        <v>0</v>
      </c>
      <c r="L86" s="55">
        <f t="shared" si="15"/>
        <v>0</v>
      </c>
      <c r="M86" s="67">
        <f>IF(A86="",0,(IF(ISNUMBER(APR_26!G86),APR_26!G86,0)+IF(ISNUMBER(MAY_26!G86),MAY_26!G86,0)+IF(ISNUMBER(JUN_26!G86),JUN_26!G86,0))/3)</f>
        <v>0</v>
      </c>
      <c r="N86" s="67">
        <f t="shared" si="16"/>
        <v>0</v>
      </c>
      <c r="O86" s="67">
        <f t="shared" si="17"/>
        <v>0</v>
      </c>
      <c r="P86" s="67">
        <f t="shared" si="18"/>
        <v>0</v>
      </c>
      <c r="Q86" s="68" t="str">
        <f t="shared" si="19"/>
        <v/>
      </c>
      <c r="R86" s="69" t="str">
        <f t="shared" si="20"/>
        <v>STOCKOUT</v>
      </c>
      <c r="S86" s="69" t="str">
        <f t="shared" si="21"/>
        <v>N/A</v>
      </c>
      <c r="T86" s="60"/>
    </row>
    <row r="87" spans="1:20" ht="16.5" customHeight="1" x14ac:dyDescent="0.35">
      <c r="A87" s="71" t="str">
        <f>IF(JAN_26!A87="","",JAN_26!A87)</f>
        <v>Crepe bandage 10cm x 4m</v>
      </c>
      <c r="B87" s="71" t="str">
        <f>IF(JAN_26!B87="","",JAN_26!B87)</f>
        <v>roll</v>
      </c>
      <c r="C87" s="53">
        <f>IF(JAN_26!C87="","",JAN_26!C87)</f>
        <v>500</v>
      </c>
      <c r="D87" s="53">
        <f>IF(MAY_26!A87="","",MAY_26!F87)</f>
        <v>88</v>
      </c>
      <c r="E87" s="61"/>
      <c r="F87" s="53">
        <f t="shared" si="11"/>
        <v>88</v>
      </c>
      <c r="G87" s="61"/>
      <c r="H87" s="61"/>
      <c r="I87" s="53">
        <f t="shared" si="12"/>
        <v>0</v>
      </c>
      <c r="J87" s="53" t="str">
        <f t="shared" si="13"/>
        <v/>
      </c>
      <c r="K87" s="53">
        <f t="shared" si="14"/>
        <v>0</v>
      </c>
      <c r="L87" s="53">
        <f t="shared" si="15"/>
        <v>44000</v>
      </c>
      <c r="M87" s="64">
        <f>IF(A87="",0,(IF(ISNUMBER(APR_26!G87),APR_26!G87,0)+IF(ISNUMBER(MAY_26!G87),MAY_26!G87,0)+IF(ISNUMBER(JUN_26!G87),JUN_26!G87,0))/3)</f>
        <v>0</v>
      </c>
      <c r="N87" s="64">
        <f t="shared" si="16"/>
        <v>0</v>
      </c>
      <c r="O87" s="64">
        <f t="shared" si="17"/>
        <v>0</v>
      </c>
      <c r="P87" s="64">
        <f t="shared" si="18"/>
        <v>0</v>
      </c>
      <c r="Q87" s="65" t="str">
        <f t="shared" si="19"/>
        <v/>
      </c>
      <c r="R87" s="66" t="str">
        <f t="shared" si="20"/>
        <v>OVERSTOCK</v>
      </c>
      <c r="S87" s="66" t="str">
        <f t="shared" si="21"/>
        <v>N/A</v>
      </c>
      <c r="T87" s="60"/>
    </row>
    <row r="88" spans="1:20" ht="16.5" customHeight="1" x14ac:dyDescent="0.35">
      <c r="A88" s="72" t="str">
        <f>IF(JAN_26!A88="","",JAN_26!A88)</f>
        <v>Cromsol</v>
      </c>
      <c r="B88" s="72" t="str">
        <f>IF(JAN_26!B88="","",JAN_26!B88)</f>
        <v>item</v>
      </c>
      <c r="C88" s="55">
        <f>IF(JAN_26!C88="","",JAN_26!C88)</f>
        <v>1500</v>
      </c>
      <c r="D88" s="55">
        <f>IF(MAY_26!A88="","",MAY_26!F88)</f>
        <v>0</v>
      </c>
      <c r="E88" s="61"/>
      <c r="F88" s="55">
        <f t="shared" si="11"/>
        <v>0</v>
      </c>
      <c r="G88" s="61"/>
      <c r="H88" s="61"/>
      <c r="I88" s="55">
        <f t="shared" si="12"/>
        <v>0</v>
      </c>
      <c r="J88" s="55" t="str">
        <f t="shared" si="13"/>
        <v/>
      </c>
      <c r="K88" s="55">
        <f t="shared" si="14"/>
        <v>0</v>
      </c>
      <c r="L88" s="55">
        <f t="shared" si="15"/>
        <v>0</v>
      </c>
      <c r="M88" s="67">
        <f>IF(A88="",0,(IF(ISNUMBER(APR_26!G88),APR_26!G88,0)+IF(ISNUMBER(MAY_26!G88),MAY_26!G88,0)+IF(ISNUMBER(JUN_26!G88),JUN_26!G88,0))/3)</f>
        <v>0</v>
      </c>
      <c r="N88" s="67">
        <f t="shared" si="16"/>
        <v>0</v>
      </c>
      <c r="O88" s="67">
        <f t="shared" si="17"/>
        <v>0</v>
      </c>
      <c r="P88" s="67">
        <f t="shared" si="18"/>
        <v>0</v>
      </c>
      <c r="Q88" s="68" t="str">
        <f t="shared" si="19"/>
        <v/>
      </c>
      <c r="R88" s="69" t="str">
        <f t="shared" si="20"/>
        <v>STOCKOUT</v>
      </c>
      <c r="S88" s="69" t="str">
        <f t="shared" si="21"/>
        <v>N/A</v>
      </c>
      <c r="T88" s="60"/>
    </row>
    <row r="89" spans="1:20" ht="16.5" customHeight="1" x14ac:dyDescent="0.35">
      <c r="A89" s="71" t="str">
        <f>IF(JAN_26!A89="","",JAN_26!A89)</f>
        <v>Cytotex</v>
      </c>
      <c r="B89" s="71" t="str">
        <f>IF(JAN_26!B89="","",JAN_26!B89)</f>
        <v>tablet</v>
      </c>
      <c r="C89" s="53">
        <f>IF(JAN_26!C89="","",JAN_26!C89)</f>
        <v>700</v>
      </c>
      <c r="D89" s="53">
        <f>IF(MAY_26!A89="","",MAY_26!F89)</f>
        <v>0</v>
      </c>
      <c r="E89" s="61"/>
      <c r="F89" s="53">
        <f t="shared" si="11"/>
        <v>0</v>
      </c>
      <c r="G89" s="61"/>
      <c r="H89" s="61"/>
      <c r="I89" s="53">
        <f t="shared" si="12"/>
        <v>0</v>
      </c>
      <c r="J89" s="53" t="str">
        <f t="shared" si="13"/>
        <v/>
      </c>
      <c r="K89" s="53">
        <f t="shared" si="14"/>
        <v>0</v>
      </c>
      <c r="L89" s="53">
        <f t="shared" si="15"/>
        <v>0</v>
      </c>
      <c r="M89" s="64">
        <f>IF(A89="",0,(IF(ISNUMBER(APR_26!G89),APR_26!G89,0)+IF(ISNUMBER(MAY_26!G89),MAY_26!G89,0)+IF(ISNUMBER(JUN_26!G89),JUN_26!G89,0))/3)</f>
        <v>0</v>
      </c>
      <c r="N89" s="64">
        <f t="shared" si="16"/>
        <v>0</v>
      </c>
      <c r="O89" s="64">
        <f t="shared" si="17"/>
        <v>0</v>
      </c>
      <c r="P89" s="64">
        <f t="shared" si="18"/>
        <v>0</v>
      </c>
      <c r="Q89" s="65" t="str">
        <f t="shared" si="19"/>
        <v/>
      </c>
      <c r="R89" s="66" t="str">
        <f t="shared" si="20"/>
        <v>STOCKOUT</v>
      </c>
      <c r="S89" s="66" t="str">
        <f t="shared" si="21"/>
        <v>N/A</v>
      </c>
      <c r="T89" s="60"/>
    </row>
    <row r="90" spans="1:20" ht="16.5" customHeight="1" x14ac:dyDescent="0.35">
      <c r="A90" s="72" t="str">
        <f>IF(JAN_26!A90="","",JAN_26!A90)</f>
        <v>Delivery Kit</v>
      </c>
      <c r="B90" s="72" t="str">
        <f>IF(JAN_26!B90="","",JAN_26!B90)</f>
        <v>item</v>
      </c>
      <c r="C90" s="55">
        <f>IF(JAN_26!C90="","",JAN_26!C90)</f>
        <v>6000</v>
      </c>
      <c r="D90" s="55">
        <f>IF(MAY_26!A90="","",MAY_26!F90)</f>
        <v>0</v>
      </c>
      <c r="E90" s="61"/>
      <c r="F90" s="55">
        <f t="shared" si="11"/>
        <v>0</v>
      </c>
      <c r="G90" s="61"/>
      <c r="H90" s="61"/>
      <c r="I90" s="55">
        <f t="shared" si="12"/>
        <v>0</v>
      </c>
      <c r="J90" s="55" t="str">
        <f t="shared" si="13"/>
        <v/>
      </c>
      <c r="K90" s="55">
        <f t="shared" si="14"/>
        <v>0</v>
      </c>
      <c r="L90" s="55">
        <f t="shared" si="15"/>
        <v>0</v>
      </c>
      <c r="M90" s="67">
        <f>IF(A90="",0,(IF(ISNUMBER(APR_26!G90),APR_26!G90,0)+IF(ISNUMBER(MAY_26!G90),MAY_26!G90,0)+IF(ISNUMBER(JUN_26!G90),JUN_26!G90,0))/3)</f>
        <v>0</v>
      </c>
      <c r="N90" s="67">
        <f t="shared" si="16"/>
        <v>0</v>
      </c>
      <c r="O90" s="67">
        <f t="shared" si="17"/>
        <v>0</v>
      </c>
      <c r="P90" s="67">
        <f t="shared" si="18"/>
        <v>0</v>
      </c>
      <c r="Q90" s="68" t="str">
        <f t="shared" si="19"/>
        <v/>
      </c>
      <c r="R90" s="69" t="str">
        <f t="shared" si="20"/>
        <v>STOCKOUT</v>
      </c>
      <c r="S90" s="69" t="str">
        <f t="shared" si="21"/>
        <v>N/A</v>
      </c>
      <c r="T90" s="60"/>
    </row>
    <row r="91" spans="1:20" ht="16.5" customHeight="1" x14ac:dyDescent="0.35">
      <c r="A91" s="71" t="str">
        <f>IF(JAN_26!A91="","",JAN_26!A91)</f>
        <v>depo</v>
      </c>
      <c r="B91" s="71" t="str">
        <f>IF(JAN_26!B91="","",JAN_26!B91)</f>
        <v>amp</v>
      </c>
      <c r="C91" s="53">
        <f>IF(JAN_26!C91="","",JAN_26!C91)</f>
        <v>1500</v>
      </c>
      <c r="D91" s="53">
        <f>IF(MAY_26!A91="","",MAY_26!F91)</f>
        <v>0</v>
      </c>
      <c r="E91" s="61"/>
      <c r="F91" s="53">
        <f t="shared" si="11"/>
        <v>0</v>
      </c>
      <c r="G91" s="61"/>
      <c r="H91" s="61"/>
      <c r="I91" s="53">
        <f t="shared" si="12"/>
        <v>0</v>
      </c>
      <c r="J91" s="53" t="str">
        <f t="shared" si="13"/>
        <v/>
      </c>
      <c r="K91" s="53">
        <f t="shared" si="14"/>
        <v>0</v>
      </c>
      <c r="L91" s="53">
        <f t="shared" si="15"/>
        <v>0</v>
      </c>
      <c r="M91" s="64">
        <f>IF(A91="",0,(IF(ISNUMBER(APR_26!G91),APR_26!G91,0)+IF(ISNUMBER(MAY_26!G91),MAY_26!G91,0)+IF(ISNUMBER(JUN_26!G91),JUN_26!G91,0))/3)</f>
        <v>0</v>
      </c>
      <c r="N91" s="64">
        <f t="shared" si="16"/>
        <v>0</v>
      </c>
      <c r="O91" s="64">
        <f t="shared" si="17"/>
        <v>0</v>
      </c>
      <c r="P91" s="64">
        <f t="shared" si="18"/>
        <v>0</v>
      </c>
      <c r="Q91" s="65" t="str">
        <f t="shared" si="19"/>
        <v/>
      </c>
      <c r="R91" s="66" t="str">
        <f t="shared" si="20"/>
        <v>STOCKOUT</v>
      </c>
      <c r="S91" s="66" t="str">
        <f t="shared" si="21"/>
        <v>N/A</v>
      </c>
      <c r="T91" s="60"/>
    </row>
    <row r="92" spans="1:20" ht="16.5" customHeight="1" x14ac:dyDescent="0.35">
      <c r="A92" s="72" t="str">
        <f>IF(JAN_26!A92="","",JAN_26!A92)</f>
        <v>Dermobacter Solution 300 ml</v>
      </c>
      <c r="B92" s="72" t="str">
        <f>IF(JAN_26!B92="","",JAN_26!B92)</f>
        <v/>
      </c>
      <c r="C92" s="55" t="str">
        <f>IF(JAN_26!C92="","",JAN_26!C92)</f>
        <v/>
      </c>
      <c r="D92" s="55">
        <f>IF(MAY_26!A92="","",MAY_26!F92)</f>
        <v>0</v>
      </c>
      <c r="E92" s="61"/>
      <c r="F92" s="55">
        <f t="shared" si="11"/>
        <v>0</v>
      </c>
      <c r="G92" s="61"/>
      <c r="H92" s="61"/>
      <c r="I92" s="55">
        <f t="shared" si="12"/>
        <v>0</v>
      </c>
      <c r="J92" s="55" t="str">
        <f t="shared" si="13"/>
        <v/>
      </c>
      <c r="K92" s="55">
        <f t="shared" si="14"/>
        <v>0</v>
      </c>
      <c r="L92" s="55">
        <f t="shared" si="15"/>
        <v>0</v>
      </c>
      <c r="M92" s="67">
        <f>IF(A92="",0,(IF(ISNUMBER(APR_26!G92),APR_26!G92,0)+IF(ISNUMBER(MAY_26!G92),MAY_26!G92,0)+IF(ISNUMBER(JUN_26!G92),JUN_26!G92,0))/3)</f>
        <v>0</v>
      </c>
      <c r="N92" s="67">
        <f t="shared" si="16"/>
        <v>0</v>
      </c>
      <c r="O92" s="67">
        <f t="shared" si="17"/>
        <v>0</v>
      </c>
      <c r="P92" s="67">
        <f t="shared" si="18"/>
        <v>0</v>
      </c>
      <c r="Q92" s="68" t="str">
        <f t="shared" si="19"/>
        <v/>
      </c>
      <c r="R92" s="69" t="str">
        <f t="shared" si="20"/>
        <v>STOCKOUT</v>
      </c>
      <c r="S92" s="69" t="str">
        <f t="shared" si="21"/>
        <v>N/A</v>
      </c>
      <c r="T92" s="60"/>
    </row>
    <row r="93" spans="1:20" ht="16.5" customHeight="1" x14ac:dyDescent="0.35">
      <c r="A93" s="71" t="str">
        <f>IF(JAN_26!A93="","",JAN_26!A93)</f>
        <v>Dexamethazone injection</v>
      </c>
      <c r="B93" s="71" t="str">
        <f>IF(JAN_26!B93="","",JAN_26!B93)</f>
        <v>amp</v>
      </c>
      <c r="C93" s="53">
        <f>IF(JAN_26!C93="","",JAN_26!C93)</f>
        <v>200</v>
      </c>
      <c r="D93" s="53">
        <f>IF(MAY_26!A93="","",MAY_26!F93)</f>
        <v>5</v>
      </c>
      <c r="E93" s="61"/>
      <c r="F93" s="53">
        <f t="shared" si="11"/>
        <v>5</v>
      </c>
      <c r="G93" s="61"/>
      <c r="H93" s="61"/>
      <c r="I93" s="53">
        <f t="shared" si="12"/>
        <v>0</v>
      </c>
      <c r="J93" s="53" t="str">
        <f t="shared" si="13"/>
        <v/>
      </c>
      <c r="K93" s="53">
        <f t="shared" si="14"/>
        <v>0</v>
      </c>
      <c r="L93" s="53">
        <f t="shared" si="15"/>
        <v>1000</v>
      </c>
      <c r="M93" s="64">
        <f>IF(A93="",0,(IF(ISNUMBER(APR_26!G93),APR_26!G93,0)+IF(ISNUMBER(MAY_26!G93),MAY_26!G93,0)+IF(ISNUMBER(JUN_26!G93),JUN_26!G93,0))/3)</f>
        <v>0</v>
      </c>
      <c r="N93" s="64">
        <f t="shared" si="16"/>
        <v>0</v>
      </c>
      <c r="O93" s="64">
        <f t="shared" si="17"/>
        <v>0</v>
      </c>
      <c r="P93" s="64">
        <f t="shared" si="18"/>
        <v>0</v>
      </c>
      <c r="Q93" s="65" t="str">
        <f t="shared" si="19"/>
        <v/>
      </c>
      <c r="R93" s="66" t="str">
        <f t="shared" si="20"/>
        <v>OVERSTOCK</v>
      </c>
      <c r="S93" s="66" t="str">
        <f t="shared" si="21"/>
        <v>N/A</v>
      </c>
      <c r="T93" s="60"/>
    </row>
    <row r="94" spans="1:20" ht="16.5" customHeight="1" x14ac:dyDescent="0.35">
      <c r="A94" s="72" t="str">
        <f>IF(JAN_26!A94="","",JAN_26!A94)</f>
        <v>Dexamethazone tablet</v>
      </c>
      <c r="B94" s="72" t="str">
        <f>IF(JAN_26!B94="","",JAN_26!B94)</f>
        <v>tablet</v>
      </c>
      <c r="C94" s="55">
        <f>IF(JAN_26!C94="","",JAN_26!C94)</f>
        <v>10</v>
      </c>
      <c r="D94" s="55">
        <f>IF(MAY_26!A94="","",MAY_26!F94)</f>
        <v>0</v>
      </c>
      <c r="E94" s="61"/>
      <c r="F94" s="55">
        <f t="shared" si="11"/>
        <v>0</v>
      </c>
      <c r="G94" s="61"/>
      <c r="H94" s="61"/>
      <c r="I94" s="55">
        <f t="shared" si="12"/>
        <v>0</v>
      </c>
      <c r="J94" s="55" t="str">
        <f t="shared" si="13"/>
        <v/>
      </c>
      <c r="K94" s="55">
        <f t="shared" si="14"/>
        <v>0</v>
      </c>
      <c r="L94" s="55">
        <f t="shared" si="15"/>
        <v>0</v>
      </c>
      <c r="M94" s="67">
        <f>IF(A94="",0,(IF(ISNUMBER(APR_26!G94),APR_26!G94,0)+IF(ISNUMBER(MAY_26!G94),MAY_26!G94,0)+IF(ISNUMBER(JUN_26!G94),JUN_26!G94,0))/3)</f>
        <v>0</v>
      </c>
      <c r="N94" s="67">
        <f t="shared" si="16"/>
        <v>0</v>
      </c>
      <c r="O94" s="67">
        <f t="shared" si="17"/>
        <v>0</v>
      </c>
      <c r="P94" s="67">
        <f t="shared" si="18"/>
        <v>0</v>
      </c>
      <c r="Q94" s="68" t="str">
        <f t="shared" si="19"/>
        <v/>
      </c>
      <c r="R94" s="69" t="str">
        <f t="shared" si="20"/>
        <v>STOCKOUT</v>
      </c>
      <c r="S94" s="69" t="str">
        <f t="shared" si="21"/>
        <v>N/A</v>
      </c>
      <c r="T94" s="60"/>
    </row>
    <row r="95" spans="1:20" ht="16.5" customHeight="1" x14ac:dyDescent="0.35">
      <c r="A95" s="71" t="str">
        <f>IF(JAN_26!A95="","",JAN_26!A95)</f>
        <v>Dextrose  5% 250ml</v>
      </c>
      <c r="B95" s="71" t="str">
        <f>IF(JAN_26!B95="","",JAN_26!B95)</f>
        <v/>
      </c>
      <c r="C95" s="53">
        <f>IF(JAN_26!C95="","",JAN_26!C95)</f>
        <v>1000</v>
      </c>
      <c r="D95" s="53">
        <f>IF(MAY_26!A95="","",MAY_26!F95)</f>
        <v>114</v>
      </c>
      <c r="E95" s="61"/>
      <c r="F95" s="53">
        <f t="shared" si="11"/>
        <v>114</v>
      </c>
      <c r="G95" s="61"/>
      <c r="H95" s="61"/>
      <c r="I95" s="53">
        <f t="shared" si="12"/>
        <v>0</v>
      </c>
      <c r="J95" s="53" t="str">
        <f t="shared" si="13"/>
        <v/>
      </c>
      <c r="K95" s="53">
        <f t="shared" si="14"/>
        <v>0</v>
      </c>
      <c r="L95" s="53">
        <f t="shared" si="15"/>
        <v>114000</v>
      </c>
      <c r="M95" s="64">
        <f>IF(A95="",0,(IF(ISNUMBER(APR_26!G95),APR_26!G95,0)+IF(ISNUMBER(MAY_26!G95),MAY_26!G95,0)+IF(ISNUMBER(JUN_26!G95),JUN_26!G95,0))/3)</f>
        <v>0</v>
      </c>
      <c r="N95" s="64">
        <f t="shared" si="16"/>
        <v>0</v>
      </c>
      <c r="O95" s="64">
        <f t="shared" si="17"/>
        <v>0</v>
      </c>
      <c r="P95" s="64">
        <f t="shared" si="18"/>
        <v>0</v>
      </c>
      <c r="Q95" s="65" t="str">
        <f t="shared" si="19"/>
        <v/>
      </c>
      <c r="R95" s="66" t="str">
        <f t="shared" si="20"/>
        <v>OVERSTOCK</v>
      </c>
      <c r="S95" s="66" t="str">
        <f t="shared" si="21"/>
        <v>N/A</v>
      </c>
      <c r="T95" s="60"/>
    </row>
    <row r="96" spans="1:20" ht="16.5" customHeight="1" x14ac:dyDescent="0.35">
      <c r="A96" s="72" t="str">
        <f>IF(JAN_26!A96="","",JAN_26!A96)</f>
        <v>diazepam inj</v>
      </c>
      <c r="B96" s="72" t="str">
        <f>IF(JAN_26!B96="","",JAN_26!B96)</f>
        <v>amp</v>
      </c>
      <c r="C96" s="55">
        <f>IF(JAN_26!C96="","",JAN_26!C96)</f>
        <v>500</v>
      </c>
      <c r="D96" s="55">
        <f>IF(MAY_26!A96="","",MAY_26!F96)</f>
        <v>98</v>
      </c>
      <c r="E96" s="61"/>
      <c r="F96" s="55">
        <f t="shared" si="11"/>
        <v>98</v>
      </c>
      <c r="G96" s="61"/>
      <c r="H96" s="61"/>
      <c r="I96" s="55">
        <f t="shared" si="12"/>
        <v>0</v>
      </c>
      <c r="J96" s="55" t="str">
        <f t="shared" si="13"/>
        <v/>
      </c>
      <c r="K96" s="55">
        <f t="shared" si="14"/>
        <v>0</v>
      </c>
      <c r="L96" s="55">
        <f t="shared" si="15"/>
        <v>49000</v>
      </c>
      <c r="M96" s="67">
        <f>IF(A96="",0,(IF(ISNUMBER(APR_26!G96),APR_26!G96,0)+IF(ISNUMBER(MAY_26!G96),MAY_26!G96,0)+IF(ISNUMBER(JUN_26!G96),JUN_26!G96,0))/3)</f>
        <v>0</v>
      </c>
      <c r="N96" s="67">
        <f t="shared" si="16"/>
        <v>0</v>
      </c>
      <c r="O96" s="67">
        <f t="shared" si="17"/>
        <v>0</v>
      </c>
      <c r="P96" s="67">
        <f t="shared" si="18"/>
        <v>0</v>
      </c>
      <c r="Q96" s="68" t="str">
        <f t="shared" si="19"/>
        <v/>
      </c>
      <c r="R96" s="69" t="str">
        <f t="shared" si="20"/>
        <v>OVERSTOCK</v>
      </c>
      <c r="S96" s="69" t="str">
        <f t="shared" si="21"/>
        <v>N/A</v>
      </c>
      <c r="T96" s="60"/>
    </row>
    <row r="97" spans="1:20" ht="16.5" customHeight="1" x14ac:dyDescent="0.35">
      <c r="A97" s="71" t="str">
        <f>IF(JAN_26!A97="","",JAN_26!A97)</f>
        <v>Diclofena tablets</v>
      </c>
      <c r="B97" s="71" t="str">
        <f>IF(JAN_26!B97="","",JAN_26!B97)</f>
        <v>tablet</v>
      </c>
      <c r="C97" s="53">
        <f>IF(JAN_26!C97="","",JAN_26!C97)</f>
        <v>15</v>
      </c>
      <c r="D97" s="53">
        <f>IF(MAY_26!A97="","",MAY_26!F97)</f>
        <v>630</v>
      </c>
      <c r="E97" s="61"/>
      <c r="F97" s="53">
        <f t="shared" si="11"/>
        <v>630</v>
      </c>
      <c r="G97" s="61"/>
      <c r="H97" s="61"/>
      <c r="I97" s="53">
        <f t="shared" si="12"/>
        <v>0</v>
      </c>
      <c r="J97" s="53" t="str">
        <f t="shared" si="13"/>
        <v/>
      </c>
      <c r="K97" s="53">
        <f t="shared" si="14"/>
        <v>0</v>
      </c>
      <c r="L97" s="53">
        <f t="shared" si="15"/>
        <v>9450</v>
      </c>
      <c r="M97" s="64">
        <f>IF(A97="",0,(IF(ISNUMBER(APR_26!G97),APR_26!G97,0)+IF(ISNUMBER(MAY_26!G97),MAY_26!G97,0)+IF(ISNUMBER(JUN_26!G97),JUN_26!G97,0))/3)</f>
        <v>0</v>
      </c>
      <c r="N97" s="64">
        <f t="shared" si="16"/>
        <v>0</v>
      </c>
      <c r="O97" s="64">
        <f t="shared" si="17"/>
        <v>0</v>
      </c>
      <c r="P97" s="64">
        <f t="shared" si="18"/>
        <v>0</v>
      </c>
      <c r="Q97" s="65" t="str">
        <f t="shared" si="19"/>
        <v/>
      </c>
      <c r="R97" s="66" t="str">
        <f t="shared" si="20"/>
        <v>OVERSTOCK</v>
      </c>
      <c r="S97" s="66" t="str">
        <f t="shared" si="21"/>
        <v>N/A</v>
      </c>
      <c r="T97" s="60"/>
    </row>
    <row r="98" spans="1:20" ht="16.5" customHeight="1" x14ac:dyDescent="0.35">
      <c r="A98" s="72" t="str">
        <f>IF(JAN_26!A98="","",JAN_26!A98)</f>
        <v>Diclofenac gel</v>
      </c>
      <c r="B98" s="72" t="str">
        <f>IF(JAN_26!B98="","",JAN_26!B98)</f>
        <v>pomade</v>
      </c>
      <c r="C98" s="55">
        <f>IF(JAN_26!C98="","",JAN_26!C98)</f>
        <v>1000</v>
      </c>
      <c r="D98" s="55">
        <f>IF(MAY_26!A98="","",MAY_26!F98)</f>
        <v>0</v>
      </c>
      <c r="E98" s="61"/>
      <c r="F98" s="55">
        <f t="shared" si="11"/>
        <v>0</v>
      </c>
      <c r="G98" s="61"/>
      <c r="H98" s="61"/>
      <c r="I98" s="55">
        <f t="shared" si="12"/>
        <v>0</v>
      </c>
      <c r="J98" s="55" t="str">
        <f t="shared" si="13"/>
        <v/>
      </c>
      <c r="K98" s="55">
        <f t="shared" si="14"/>
        <v>0</v>
      </c>
      <c r="L98" s="55">
        <f t="shared" si="15"/>
        <v>0</v>
      </c>
      <c r="M98" s="67">
        <f>IF(A98="",0,(IF(ISNUMBER(APR_26!G98),APR_26!G98,0)+IF(ISNUMBER(MAY_26!G98),MAY_26!G98,0)+IF(ISNUMBER(JUN_26!G98),JUN_26!G98,0))/3)</f>
        <v>0</v>
      </c>
      <c r="N98" s="67">
        <f t="shared" si="16"/>
        <v>0</v>
      </c>
      <c r="O98" s="67">
        <f t="shared" si="17"/>
        <v>0</v>
      </c>
      <c r="P98" s="67">
        <f t="shared" si="18"/>
        <v>0</v>
      </c>
      <c r="Q98" s="68" t="str">
        <f t="shared" si="19"/>
        <v/>
      </c>
      <c r="R98" s="69" t="str">
        <f t="shared" si="20"/>
        <v>STOCKOUT</v>
      </c>
      <c r="S98" s="69" t="str">
        <f t="shared" si="21"/>
        <v>N/A</v>
      </c>
      <c r="T98" s="60"/>
    </row>
    <row r="99" spans="1:20" ht="16.5" customHeight="1" x14ac:dyDescent="0.35">
      <c r="A99" s="71" t="str">
        <f>IF(JAN_26!A99="","",JAN_26!A99)</f>
        <v>Diclofenac injection</v>
      </c>
      <c r="B99" s="71" t="str">
        <f>IF(JAN_26!B99="","",JAN_26!B99)</f>
        <v>amps</v>
      </c>
      <c r="C99" s="53">
        <f>IF(JAN_26!C99="","",JAN_26!C99)</f>
        <v>200</v>
      </c>
      <c r="D99" s="53">
        <f>IF(MAY_26!A99="","",MAY_26!F99)</f>
        <v>501</v>
      </c>
      <c r="E99" s="61"/>
      <c r="F99" s="53">
        <f t="shared" si="11"/>
        <v>501</v>
      </c>
      <c r="G99" s="61"/>
      <c r="H99" s="61"/>
      <c r="I99" s="53">
        <f t="shared" si="12"/>
        <v>0</v>
      </c>
      <c r="J99" s="53" t="str">
        <f t="shared" si="13"/>
        <v/>
      </c>
      <c r="K99" s="53">
        <f t="shared" si="14"/>
        <v>0</v>
      </c>
      <c r="L99" s="53">
        <f t="shared" si="15"/>
        <v>100200</v>
      </c>
      <c r="M99" s="64">
        <f>IF(A99="",0,(IF(ISNUMBER(APR_26!G99),APR_26!G99,0)+IF(ISNUMBER(MAY_26!G99),MAY_26!G99,0)+IF(ISNUMBER(JUN_26!G99),JUN_26!G99,0))/3)</f>
        <v>0</v>
      </c>
      <c r="N99" s="64">
        <f t="shared" si="16"/>
        <v>0</v>
      </c>
      <c r="O99" s="64">
        <f t="shared" si="17"/>
        <v>0</v>
      </c>
      <c r="P99" s="64">
        <f t="shared" si="18"/>
        <v>0</v>
      </c>
      <c r="Q99" s="65" t="str">
        <f t="shared" si="19"/>
        <v/>
      </c>
      <c r="R99" s="66" t="str">
        <f t="shared" si="20"/>
        <v>OVERSTOCK</v>
      </c>
      <c r="S99" s="66" t="str">
        <f t="shared" si="21"/>
        <v>N/A</v>
      </c>
      <c r="T99" s="60"/>
    </row>
    <row r="100" spans="1:20" ht="16.5" customHeight="1" x14ac:dyDescent="0.35">
      <c r="A100" s="72" t="str">
        <f>IF(JAN_26!A100="","",JAN_26!A100)</f>
        <v>diprostene</v>
      </c>
      <c r="B100" s="72" t="str">
        <f>IF(JAN_26!B100="","",JAN_26!B100)</f>
        <v>amp</v>
      </c>
      <c r="C100" s="55">
        <f>IF(JAN_26!C100="","",JAN_26!C100)</f>
        <v>4500</v>
      </c>
      <c r="D100" s="55">
        <f>IF(MAY_26!A100="","",MAY_26!F100)</f>
        <v>0</v>
      </c>
      <c r="E100" s="61"/>
      <c r="F100" s="55">
        <f t="shared" si="11"/>
        <v>0</v>
      </c>
      <c r="G100" s="61"/>
      <c r="H100" s="61"/>
      <c r="I100" s="55">
        <f t="shared" si="12"/>
        <v>0</v>
      </c>
      <c r="J100" s="55" t="str">
        <f t="shared" si="13"/>
        <v/>
      </c>
      <c r="K100" s="55">
        <f t="shared" si="14"/>
        <v>0</v>
      </c>
      <c r="L100" s="55">
        <f t="shared" si="15"/>
        <v>0</v>
      </c>
      <c r="M100" s="67">
        <f>IF(A100="",0,(IF(ISNUMBER(APR_26!G100),APR_26!G100,0)+IF(ISNUMBER(MAY_26!G100),MAY_26!G100,0)+IF(ISNUMBER(JUN_26!G100),JUN_26!G100,0))/3)</f>
        <v>0</v>
      </c>
      <c r="N100" s="67">
        <f t="shared" si="16"/>
        <v>0</v>
      </c>
      <c r="O100" s="67">
        <f t="shared" si="17"/>
        <v>0</v>
      </c>
      <c r="P100" s="67">
        <f t="shared" si="18"/>
        <v>0</v>
      </c>
      <c r="Q100" s="68" t="str">
        <f t="shared" si="19"/>
        <v/>
      </c>
      <c r="R100" s="69" t="str">
        <f t="shared" si="20"/>
        <v>STOCKOUT</v>
      </c>
      <c r="S100" s="69" t="str">
        <f t="shared" si="21"/>
        <v>N/A</v>
      </c>
      <c r="T100" s="60"/>
    </row>
    <row r="101" spans="1:20" ht="16.5" customHeight="1" x14ac:dyDescent="0.35">
      <c r="A101" s="71" t="str">
        <f>IF(JAN_26!A101="","",JAN_26!A101)</f>
        <v>disposable gloves</v>
      </c>
      <c r="B101" s="71" t="str">
        <f>IF(JAN_26!B101="","",JAN_26!B101)</f>
        <v>box</v>
      </c>
      <c r="C101" s="53">
        <f>IF(JAN_26!C101="","",JAN_26!C101)</f>
        <v>100</v>
      </c>
      <c r="D101" s="53">
        <f>IF(MAY_26!A101="","",MAY_26!F101)</f>
        <v>300</v>
      </c>
      <c r="E101" s="61"/>
      <c r="F101" s="53">
        <f t="shared" si="11"/>
        <v>300</v>
      </c>
      <c r="G101" s="61"/>
      <c r="H101" s="61"/>
      <c r="I101" s="53">
        <f t="shared" si="12"/>
        <v>0</v>
      </c>
      <c r="J101" s="53" t="str">
        <f t="shared" si="13"/>
        <v/>
      </c>
      <c r="K101" s="53">
        <f t="shared" si="14"/>
        <v>0</v>
      </c>
      <c r="L101" s="53">
        <f t="shared" si="15"/>
        <v>30000</v>
      </c>
      <c r="M101" s="64">
        <f>IF(A101="",0,(IF(ISNUMBER(APR_26!G101),APR_26!G101,0)+IF(ISNUMBER(MAY_26!G101),MAY_26!G101,0)+IF(ISNUMBER(JUN_26!G101),JUN_26!G101,0))/3)</f>
        <v>0</v>
      </c>
      <c r="N101" s="64">
        <f t="shared" si="16"/>
        <v>0</v>
      </c>
      <c r="O101" s="64">
        <f t="shared" si="17"/>
        <v>0</v>
      </c>
      <c r="P101" s="64">
        <f t="shared" si="18"/>
        <v>0</v>
      </c>
      <c r="Q101" s="65" t="str">
        <f t="shared" si="19"/>
        <v/>
      </c>
      <c r="R101" s="66" t="str">
        <f t="shared" si="20"/>
        <v>OVERSTOCK</v>
      </c>
      <c r="S101" s="66" t="str">
        <f t="shared" si="21"/>
        <v>N/A</v>
      </c>
      <c r="T101" s="60"/>
    </row>
    <row r="102" spans="1:20" ht="16.5" customHeight="1" x14ac:dyDescent="0.35">
      <c r="A102" s="72" t="str">
        <f>IF(JAN_26!A102="","",JAN_26!A102)</f>
        <v>Disposable syringe 10ml</v>
      </c>
      <c r="B102" s="72" t="str">
        <f>IF(JAN_26!B102="","",JAN_26!B102)</f>
        <v>piece</v>
      </c>
      <c r="C102" s="55">
        <f>IF(JAN_26!C102="","",JAN_26!C102)</f>
        <v>100</v>
      </c>
      <c r="D102" s="55">
        <f>IF(MAY_26!A102="","",MAY_26!F102)</f>
        <v>18</v>
      </c>
      <c r="E102" s="61"/>
      <c r="F102" s="55">
        <f t="shared" si="11"/>
        <v>18</v>
      </c>
      <c r="G102" s="61"/>
      <c r="H102" s="61"/>
      <c r="I102" s="55">
        <f t="shared" si="12"/>
        <v>0</v>
      </c>
      <c r="J102" s="55" t="str">
        <f t="shared" si="13"/>
        <v/>
      </c>
      <c r="K102" s="55">
        <f t="shared" si="14"/>
        <v>0</v>
      </c>
      <c r="L102" s="55">
        <f t="shared" si="15"/>
        <v>1800</v>
      </c>
      <c r="M102" s="67">
        <f>IF(A102="",0,(IF(ISNUMBER(APR_26!G102),APR_26!G102,0)+IF(ISNUMBER(MAY_26!G102),MAY_26!G102,0)+IF(ISNUMBER(JUN_26!G102),JUN_26!G102,0))/3)</f>
        <v>0</v>
      </c>
      <c r="N102" s="67">
        <f t="shared" si="16"/>
        <v>0</v>
      </c>
      <c r="O102" s="67">
        <f t="shared" si="17"/>
        <v>0</v>
      </c>
      <c r="P102" s="67">
        <f t="shared" si="18"/>
        <v>0</v>
      </c>
      <c r="Q102" s="68" t="str">
        <f t="shared" si="19"/>
        <v/>
      </c>
      <c r="R102" s="69" t="str">
        <f t="shared" si="20"/>
        <v>OVERSTOCK</v>
      </c>
      <c r="S102" s="69" t="str">
        <f t="shared" si="21"/>
        <v>N/A</v>
      </c>
      <c r="T102" s="60"/>
    </row>
    <row r="103" spans="1:20" ht="16.5" customHeight="1" x14ac:dyDescent="0.35">
      <c r="A103" s="71" t="str">
        <f>IF(JAN_26!A103="","",JAN_26!A103)</f>
        <v>Disposable syringe 2.5ml</v>
      </c>
      <c r="B103" s="71" t="str">
        <f>IF(JAN_26!B103="","",JAN_26!B103)</f>
        <v>piece</v>
      </c>
      <c r="C103" s="53">
        <f>IF(JAN_26!C103="","",JAN_26!C103)</f>
        <v>100</v>
      </c>
      <c r="D103" s="53">
        <f>IF(MAY_26!A103="","",MAY_26!F103)</f>
        <v>157</v>
      </c>
      <c r="E103" s="61"/>
      <c r="F103" s="53">
        <f t="shared" si="11"/>
        <v>157</v>
      </c>
      <c r="G103" s="61"/>
      <c r="H103" s="61"/>
      <c r="I103" s="53">
        <f t="shared" si="12"/>
        <v>0</v>
      </c>
      <c r="J103" s="53" t="str">
        <f t="shared" si="13"/>
        <v/>
      </c>
      <c r="K103" s="53">
        <f t="shared" si="14"/>
        <v>0</v>
      </c>
      <c r="L103" s="53">
        <f t="shared" si="15"/>
        <v>15700</v>
      </c>
      <c r="M103" s="64">
        <f>IF(A103="",0,(IF(ISNUMBER(APR_26!G103),APR_26!G103,0)+IF(ISNUMBER(MAY_26!G103),MAY_26!G103,0)+IF(ISNUMBER(JUN_26!G103),JUN_26!G103,0))/3)</f>
        <v>0</v>
      </c>
      <c r="N103" s="64">
        <f t="shared" si="16"/>
        <v>0</v>
      </c>
      <c r="O103" s="64">
        <f t="shared" si="17"/>
        <v>0</v>
      </c>
      <c r="P103" s="64">
        <f t="shared" si="18"/>
        <v>0</v>
      </c>
      <c r="Q103" s="65" t="str">
        <f t="shared" si="19"/>
        <v/>
      </c>
      <c r="R103" s="66" t="str">
        <f t="shared" si="20"/>
        <v>OVERSTOCK</v>
      </c>
      <c r="S103" s="66" t="str">
        <f t="shared" si="21"/>
        <v>N/A</v>
      </c>
      <c r="T103" s="60"/>
    </row>
    <row r="104" spans="1:20" ht="16.5" customHeight="1" x14ac:dyDescent="0.35">
      <c r="A104" s="72" t="str">
        <f>IF(JAN_26!A104="","",JAN_26!A104)</f>
        <v>Disposable syringe 5ml</v>
      </c>
      <c r="B104" s="72" t="str">
        <f>IF(JAN_26!B104="","",JAN_26!B104)</f>
        <v>piece</v>
      </c>
      <c r="C104" s="55">
        <f>IF(JAN_26!C104="","",JAN_26!C104)</f>
        <v>100</v>
      </c>
      <c r="D104" s="55">
        <f>IF(MAY_26!A104="","",MAY_26!F104)</f>
        <v>128</v>
      </c>
      <c r="E104" s="61"/>
      <c r="F104" s="55">
        <f t="shared" si="11"/>
        <v>128</v>
      </c>
      <c r="G104" s="61"/>
      <c r="H104" s="61"/>
      <c r="I104" s="55">
        <f t="shared" si="12"/>
        <v>0</v>
      </c>
      <c r="J104" s="55" t="str">
        <f t="shared" si="13"/>
        <v/>
      </c>
      <c r="K104" s="55">
        <f t="shared" si="14"/>
        <v>0</v>
      </c>
      <c r="L104" s="55">
        <f t="shared" si="15"/>
        <v>12800</v>
      </c>
      <c r="M104" s="67">
        <f>IF(A104="",0,(IF(ISNUMBER(APR_26!G104),APR_26!G104,0)+IF(ISNUMBER(MAY_26!G104),MAY_26!G104,0)+IF(ISNUMBER(JUN_26!G104),JUN_26!G104,0))/3)</f>
        <v>0</v>
      </c>
      <c r="N104" s="67">
        <f t="shared" si="16"/>
        <v>0</v>
      </c>
      <c r="O104" s="67">
        <f t="shared" si="17"/>
        <v>0</v>
      </c>
      <c r="P104" s="67">
        <f t="shared" si="18"/>
        <v>0</v>
      </c>
      <c r="Q104" s="68" t="str">
        <f t="shared" si="19"/>
        <v/>
      </c>
      <c r="R104" s="69" t="str">
        <f t="shared" si="20"/>
        <v>OVERSTOCK</v>
      </c>
      <c r="S104" s="69" t="str">
        <f t="shared" si="21"/>
        <v>N/A</v>
      </c>
      <c r="T104" s="60"/>
    </row>
    <row r="105" spans="1:20" ht="16.5" customHeight="1" x14ac:dyDescent="0.35">
      <c r="A105" s="71" t="str">
        <f>IF(JAN_26!A105="","",JAN_26!A105)</f>
        <v>distem</v>
      </c>
      <c r="B105" s="71" t="str">
        <f>IF(JAN_26!B105="","",JAN_26!B105)</f>
        <v>tablet</v>
      </c>
      <c r="C105" s="53">
        <f>IF(JAN_26!C105="","",JAN_26!C105)</f>
        <v>90</v>
      </c>
      <c r="D105" s="53">
        <f>IF(MAY_26!A105="","",MAY_26!F105)</f>
        <v>0</v>
      </c>
      <c r="E105" s="61"/>
      <c r="F105" s="53">
        <f t="shared" si="11"/>
        <v>0</v>
      </c>
      <c r="G105" s="61"/>
      <c r="H105" s="61"/>
      <c r="I105" s="53">
        <f t="shared" si="12"/>
        <v>0</v>
      </c>
      <c r="J105" s="53" t="str">
        <f t="shared" si="13"/>
        <v/>
      </c>
      <c r="K105" s="53">
        <f t="shared" si="14"/>
        <v>0</v>
      </c>
      <c r="L105" s="53">
        <f t="shared" si="15"/>
        <v>0</v>
      </c>
      <c r="M105" s="64">
        <f>IF(A105="",0,(IF(ISNUMBER(APR_26!G105),APR_26!G105,0)+IF(ISNUMBER(MAY_26!G105),MAY_26!G105,0)+IF(ISNUMBER(JUN_26!G105),JUN_26!G105,0))/3)</f>
        <v>0</v>
      </c>
      <c r="N105" s="64">
        <f t="shared" si="16"/>
        <v>0</v>
      </c>
      <c r="O105" s="64">
        <f t="shared" si="17"/>
        <v>0</v>
      </c>
      <c r="P105" s="64">
        <f t="shared" si="18"/>
        <v>0</v>
      </c>
      <c r="Q105" s="65" t="str">
        <f t="shared" si="19"/>
        <v/>
      </c>
      <c r="R105" s="66" t="str">
        <f t="shared" si="20"/>
        <v>STOCKOUT</v>
      </c>
      <c r="S105" s="66" t="str">
        <f t="shared" si="21"/>
        <v>N/A</v>
      </c>
      <c r="T105" s="60"/>
    </row>
    <row r="106" spans="1:20" ht="16.5" customHeight="1" x14ac:dyDescent="0.35">
      <c r="A106" s="72" t="str">
        <f>IF(JAN_26!A106="","",JAN_26!A106)</f>
        <v>dolospam</v>
      </c>
      <c r="B106" s="72" t="str">
        <f>IF(JAN_26!B106="","",JAN_26!B106)</f>
        <v>tabs</v>
      </c>
      <c r="C106" s="55">
        <f>IF(JAN_26!C106="","",JAN_26!C106)</f>
        <v>200</v>
      </c>
      <c r="D106" s="55">
        <f>IF(MAY_26!A106="","",MAY_26!F106)</f>
        <v>0</v>
      </c>
      <c r="E106" s="61"/>
      <c r="F106" s="55">
        <f t="shared" si="11"/>
        <v>0</v>
      </c>
      <c r="G106" s="61"/>
      <c r="H106" s="61"/>
      <c r="I106" s="55">
        <f t="shared" si="12"/>
        <v>0</v>
      </c>
      <c r="J106" s="55" t="str">
        <f t="shared" si="13"/>
        <v/>
      </c>
      <c r="K106" s="55">
        <f t="shared" si="14"/>
        <v>0</v>
      </c>
      <c r="L106" s="55">
        <f t="shared" si="15"/>
        <v>0</v>
      </c>
      <c r="M106" s="67">
        <f>IF(A106="",0,(IF(ISNUMBER(APR_26!G106),APR_26!G106,0)+IF(ISNUMBER(MAY_26!G106),MAY_26!G106,0)+IF(ISNUMBER(JUN_26!G106),JUN_26!G106,0))/3)</f>
        <v>0</v>
      </c>
      <c r="N106" s="67">
        <f t="shared" si="16"/>
        <v>0</v>
      </c>
      <c r="O106" s="67">
        <f t="shared" si="17"/>
        <v>0</v>
      </c>
      <c r="P106" s="67">
        <f t="shared" si="18"/>
        <v>0</v>
      </c>
      <c r="Q106" s="68" t="str">
        <f t="shared" si="19"/>
        <v/>
      </c>
      <c r="R106" s="69" t="str">
        <f t="shared" si="20"/>
        <v>STOCKOUT</v>
      </c>
      <c r="S106" s="69" t="str">
        <f t="shared" si="21"/>
        <v>N/A</v>
      </c>
      <c r="T106" s="60"/>
    </row>
    <row r="107" spans="1:20" ht="16.5" customHeight="1" x14ac:dyDescent="0.35">
      <c r="A107" s="71" t="str">
        <f>IF(JAN_26!A107="","",JAN_26!A107)</f>
        <v>Doxycicline</v>
      </c>
      <c r="B107" s="71" t="str">
        <f>IF(JAN_26!B107="","",JAN_26!B107)</f>
        <v>tablet</v>
      </c>
      <c r="C107" s="53">
        <f>IF(JAN_26!C107="","",JAN_26!C107)</f>
        <v>30</v>
      </c>
      <c r="D107" s="53">
        <f>IF(MAY_26!A107="","",MAY_26!F107)</f>
        <v>390</v>
      </c>
      <c r="E107" s="61"/>
      <c r="F107" s="53">
        <f t="shared" si="11"/>
        <v>390</v>
      </c>
      <c r="G107" s="61"/>
      <c r="H107" s="61"/>
      <c r="I107" s="53">
        <f t="shared" si="12"/>
        <v>0</v>
      </c>
      <c r="J107" s="53" t="str">
        <f t="shared" si="13"/>
        <v/>
      </c>
      <c r="K107" s="53">
        <f t="shared" si="14"/>
        <v>0</v>
      </c>
      <c r="L107" s="53">
        <f t="shared" si="15"/>
        <v>11700</v>
      </c>
      <c r="M107" s="64">
        <f>IF(A107="",0,(IF(ISNUMBER(APR_26!G107),APR_26!G107,0)+IF(ISNUMBER(MAY_26!G107),MAY_26!G107,0)+IF(ISNUMBER(JUN_26!G107),JUN_26!G107,0))/3)</f>
        <v>0</v>
      </c>
      <c r="N107" s="64">
        <f t="shared" si="16"/>
        <v>0</v>
      </c>
      <c r="O107" s="64">
        <f t="shared" si="17"/>
        <v>0</v>
      </c>
      <c r="P107" s="64">
        <f t="shared" si="18"/>
        <v>0</v>
      </c>
      <c r="Q107" s="65" t="str">
        <f t="shared" si="19"/>
        <v/>
      </c>
      <c r="R107" s="66" t="str">
        <f t="shared" si="20"/>
        <v>OVERSTOCK</v>
      </c>
      <c r="S107" s="66" t="str">
        <f t="shared" si="21"/>
        <v>N/A</v>
      </c>
      <c r="T107" s="60"/>
    </row>
    <row r="108" spans="1:20" ht="16.5" customHeight="1" x14ac:dyDescent="0.35">
      <c r="A108" s="72" t="str">
        <f>IF(JAN_26!A108="","",JAN_26!A108)</f>
        <v>Drip set</v>
      </c>
      <c r="B108" s="72" t="str">
        <f>IF(JAN_26!B108="","",JAN_26!B108)</f>
        <v>Item</v>
      </c>
      <c r="C108" s="55">
        <f>IF(JAN_26!C108="","",JAN_26!C108)</f>
        <v>300</v>
      </c>
      <c r="D108" s="55">
        <f>IF(MAY_26!A108="","",MAY_26!F108)</f>
        <v>76</v>
      </c>
      <c r="E108" s="61"/>
      <c r="F108" s="55">
        <f t="shared" si="11"/>
        <v>76</v>
      </c>
      <c r="G108" s="61"/>
      <c r="H108" s="61"/>
      <c r="I108" s="55">
        <f t="shared" si="12"/>
        <v>0</v>
      </c>
      <c r="J108" s="55" t="str">
        <f t="shared" si="13"/>
        <v/>
      </c>
      <c r="K108" s="55">
        <f t="shared" si="14"/>
        <v>0</v>
      </c>
      <c r="L108" s="55">
        <f t="shared" si="15"/>
        <v>22800</v>
      </c>
      <c r="M108" s="67">
        <f>IF(A108="",0,(IF(ISNUMBER(APR_26!G108),APR_26!G108,0)+IF(ISNUMBER(MAY_26!G108),MAY_26!G108,0)+IF(ISNUMBER(JUN_26!G108),JUN_26!G108,0))/3)</f>
        <v>0</v>
      </c>
      <c r="N108" s="67">
        <f t="shared" si="16"/>
        <v>0</v>
      </c>
      <c r="O108" s="67">
        <f t="shared" si="17"/>
        <v>0</v>
      </c>
      <c r="P108" s="67">
        <f t="shared" si="18"/>
        <v>0</v>
      </c>
      <c r="Q108" s="68" t="str">
        <f t="shared" si="19"/>
        <v/>
      </c>
      <c r="R108" s="69" t="str">
        <f t="shared" si="20"/>
        <v>OVERSTOCK</v>
      </c>
      <c r="S108" s="69" t="str">
        <f t="shared" si="21"/>
        <v>N/A</v>
      </c>
      <c r="T108" s="60"/>
    </row>
    <row r="109" spans="1:20" ht="16.5" customHeight="1" x14ac:dyDescent="0.35">
      <c r="A109" s="71" t="str">
        <f>IF(JAN_26!A109="","",JAN_26!A109)</f>
        <v>Drug envelope</v>
      </c>
      <c r="B109" s="71" t="str">
        <f>IF(JAN_26!B109="","",JAN_26!B109)</f>
        <v>item</v>
      </c>
      <c r="C109" s="53" t="str">
        <f>IF(JAN_26!C109="","",JAN_26!C109)</f>
        <v/>
      </c>
      <c r="D109" s="53">
        <f>IF(MAY_26!A109="","",MAY_26!F109)</f>
        <v>0</v>
      </c>
      <c r="E109" s="61"/>
      <c r="F109" s="53">
        <f t="shared" si="11"/>
        <v>0</v>
      </c>
      <c r="G109" s="61"/>
      <c r="H109" s="61"/>
      <c r="I109" s="53">
        <f t="shared" si="12"/>
        <v>0</v>
      </c>
      <c r="J109" s="53" t="str">
        <f t="shared" si="13"/>
        <v/>
      </c>
      <c r="K109" s="53">
        <f t="shared" si="14"/>
        <v>0</v>
      </c>
      <c r="L109" s="53">
        <f t="shared" si="15"/>
        <v>0</v>
      </c>
      <c r="M109" s="64">
        <f>IF(A109="",0,(IF(ISNUMBER(APR_26!G109),APR_26!G109,0)+IF(ISNUMBER(MAY_26!G109),MAY_26!G109,0)+IF(ISNUMBER(JUN_26!G109),JUN_26!G109,0))/3)</f>
        <v>0</v>
      </c>
      <c r="N109" s="64">
        <f t="shared" si="16"/>
        <v>0</v>
      </c>
      <c r="O109" s="64">
        <f t="shared" si="17"/>
        <v>0</v>
      </c>
      <c r="P109" s="64">
        <f t="shared" si="18"/>
        <v>0</v>
      </c>
      <c r="Q109" s="65" t="str">
        <f t="shared" si="19"/>
        <v/>
      </c>
      <c r="R109" s="66" t="str">
        <f t="shared" si="20"/>
        <v>STOCKOUT</v>
      </c>
      <c r="S109" s="66" t="str">
        <f t="shared" si="21"/>
        <v>N/A</v>
      </c>
      <c r="T109" s="60"/>
    </row>
    <row r="110" spans="1:20" ht="16.5" customHeight="1" x14ac:dyDescent="0.35">
      <c r="A110" s="72" t="str">
        <f>IF(JAN_26!A110="","",JAN_26!A110)</f>
        <v>Duphalax (Microlax)</v>
      </c>
      <c r="B110" s="72" t="str">
        <f>IF(JAN_26!B110="","",JAN_26!B110)</f>
        <v>sachet</v>
      </c>
      <c r="C110" s="55">
        <f>IF(JAN_26!C110="","",JAN_26!C110)</f>
        <v>250</v>
      </c>
      <c r="D110" s="55">
        <f>IF(MAY_26!A110="","",MAY_26!F110)</f>
        <v>0</v>
      </c>
      <c r="E110" s="61"/>
      <c r="F110" s="55">
        <f t="shared" si="11"/>
        <v>0</v>
      </c>
      <c r="G110" s="61"/>
      <c r="H110" s="61"/>
      <c r="I110" s="55">
        <f t="shared" si="12"/>
        <v>0</v>
      </c>
      <c r="J110" s="55" t="str">
        <f t="shared" si="13"/>
        <v/>
      </c>
      <c r="K110" s="55">
        <f t="shared" si="14"/>
        <v>0</v>
      </c>
      <c r="L110" s="55">
        <f t="shared" si="15"/>
        <v>0</v>
      </c>
      <c r="M110" s="67">
        <f>IF(A110="",0,(IF(ISNUMBER(APR_26!G110),APR_26!G110,0)+IF(ISNUMBER(MAY_26!G110),MAY_26!G110,0)+IF(ISNUMBER(JUN_26!G110),JUN_26!G110,0))/3)</f>
        <v>0</v>
      </c>
      <c r="N110" s="67">
        <f t="shared" si="16"/>
        <v>0</v>
      </c>
      <c r="O110" s="67">
        <f t="shared" si="17"/>
        <v>0</v>
      </c>
      <c r="P110" s="67">
        <f t="shared" si="18"/>
        <v>0</v>
      </c>
      <c r="Q110" s="68" t="str">
        <f t="shared" si="19"/>
        <v/>
      </c>
      <c r="R110" s="69" t="str">
        <f t="shared" si="20"/>
        <v>STOCKOUT</v>
      </c>
      <c r="S110" s="69" t="str">
        <f t="shared" si="21"/>
        <v>N/A</v>
      </c>
      <c r="T110" s="60"/>
    </row>
    <row r="111" spans="1:20" ht="16.5" customHeight="1" x14ac:dyDescent="0.35">
      <c r="A111" s="71" t="str">
        <f>IF(JAN_26!A111="","",JAN_26!A111)</f>
        <v>Entamizole</v>
      </c>
      <c r="B111" s="71" t="str">
        <f>IF(JAN_26!B111="","",JAN_26!B111)</f>
        <v>tab</v>
      </c>
      <c r="C111" s="53">
        <f>IF(JAN_26!C111="","",JAN_26!C111)</f>
        <v>110</v>
      </c>
      <c r="D111" s="53">
        <f>IF(MAY_26!A111="","",MAY_26!F111)</f>
        <v>0</v>
      </c>
      <c r="E111" s="61"/>
      <c r="F111" s="53">
        <f t="shared" si="11"/>
        <v>0</v>
      </c>
      <c r="G111" s="61"/>
      <c r="H111" s="61"/>
      <c r="I111" s="53">
        <f t="shared" si="12"/>
        <v>0</v>
      </c>
      <c r="J111" s="53" t="str">
        <f t="shared" si="13"/>
        <v/>
      </c>
      <c r="K111" s="53">
        <f t="shared" si="14"/>
        <v>0</v>
      </c>
      <c r="L111" s="53">
        <f t="shared" si="15"/>
        <v>0</v>
      </c>
      <c r="M111" s="64">
        <f>IF(A111="",0,(IF(ISNUMBER(APR_26!G111),APR_26!G111,0)+IF(ISNUMBER(MAY_26!G111),MAY_26!G111,0)+IF(ISNUMBER(JUN_26!G111),JUN_26!G111,0))/3)</f>
        <v>0</v>
      </c>
      <c r="N111" s="64">
        <f t="shared" si="16"/>
        <v>0</v>
      </c>
      <c r="O111" s="64">
        <f t="shared" si="17"/>
        <v>0</v>
      </c>
      <c r="P111" s="64">
        <f t="shared" si="18"/>
        <v>0</v>
      </c>
      <c r="Q111" s="65" t="str">
        <f t="shared" si="19"/>
        <v/>
      </c>
      <c r="R111" s="66" t="str">
        <f t="shared" si="20"/>
        <v>STOCKOUT</v>
      </c>
      <c r="S111" s="66" t="str">
        <f t="shared" si="21"/>
        <v>N/A</v>
      </c>
      <c r="T111" s="60"/>
    </row>
    <row r="112" spans="1:20" ht="16.5" customHeight="1" x14ac:dyDescent="0.35">
      <c r="A112" s="72" t="str">
        <f>IF(JAN_26!A112="","",JAN_26!A112)</f>
        <v>ergometrin</v>
      </c>
      <c r="B112" s="72" t="str">
        <f>IF(JAN_26!B112="","",JAN_26!B112)</f>
        <v>amp</v>
      </c>
      <c r="C112" s="55">
        <f>IF(JAN_26!C112="","",JAN_26!C112)</f>
        <v>500</v>
      </c>
      <c r="D112" s="55">
        <f>IF(MAY_26!A112="","",MAY_26!F112)</f>
        <v>0</v>
      </c>
      <c r="E112" s="61"/>
      <c r="F112" s="55">
        <f t="shared" si="11"/>
        <v>0</v>
      </c>
      <c r="G112" s="61"/>
      <c r="H112" s="61"/>
      <c r="I112" s="55">
        <f t="shared" si="12"/>
        <v>0</v>
      </c>
      <c r="J112" s="55" t="str">
        <f t="shared" si="13"/>
        <v/>
      </c>
      <c r="K112" s="55">
        <f t="shared" si="14"/>
        <v>0</v>
      </c>
      <c r="L112" s="55">
        <f t="shared" si="15"/>
        <v>0</v>
      </c>
      <c r="M112" s="67">
        <f>IF(A112="",0,(IF(ISNUMBER(APR_26!G112),APR_26!G112,0)+IF(ISNUMBER(MAY_26!G112),MAY_26!G112,0)+IF(ISNUMBER(JUN_26!G112),JUN_26!G112,0))/3)</f>
        <v>0</v>
      </c>
      <c r="N112" s="67">
        <f t="shared" si="16"/>
        <v>0</v>
      </c>
      <c r="O112" s="67">
        <f t="shared" si="17"/>
        <v>0</v>
      </c>
      <c r="P112" s="67">
        <f t="shared" si="18"/>
        <v>0</v>
      </c>
      <c r="Q112" s="68" t="str">
        <f t="shared" si="19"/>
        <v/>
      </c>
      <c r="R112" s="69" t="str">
        <f t="shared" si="20"/>
        <v>STOCKOUT</v>
      </c>
      <c r="S112" s="69" t="str">
        <f t="shared" si="21"/>
        <v>N/A</v>
      </c>
      <c r="T112" s="60"/>
    </row>
    <row r="113" spans="1:20" ht="16.5" customHeight="1" x14ac:dyDescent="0.35">
      <c r="A113" s="71" t="str">
        <f>IF(JAN_26!A113="","",JAN_26!A113)</f>
        <v>Erythromycin</v>
      </c>
      <c r="B113" s="71" t="str">
        <f>IF(JAN_26!B113="","",JAN_26!B113)</f>
        <v>inj</v>
      </c>
      <c r="C113" s="53">
        <f>IF(JAN_26!C113="","",JAN_26!C113)</f>
        <v>500</v>
      </c>
      <c r="D113" s="53">
        <f>IF(MAY_26!A113="","",MAY_26!F113)</f>
        <v>0</v>
      </c>
      <c r="E113" s="61"/>
      <c r="F113" s="53">
        <f t="shared" si="11"/>
        <v>0</v>
      </c>
      <c r="G113" s="61"/>
      <c r="H113" s="61"/>
      <c r="I113" s="53">
        <f t="shared" si="12"/>
        <v>0</v>
      </c>
      <c r="J113" s="53" t="str">
        <f t="shared" si="13"/>
        <v/>
      </c>
      <c r="K113" s="53">
        <f t="shared" si="14"/>
        <v>0</v>
      </c>
      <c r="L113" s="53">
        <f t="shared" si="15"/>
        <v>0</v>
      </c>
      <c r="M113" s="64">
        <f>IF(A113="",0,(IF(ISNUMBER(APR_26!G113),APR_26!G113,0)+IF(ISNUMBER(MAY_26!G113),MAY_26!G113,0)+IF(ISNUMBER(JUN_26!G113),JUN_26!G113,0))/3)</f>
        <v>0</v>
      </c>
      <c r="N113" s="64">
        <f t="shared" si="16"/>
        <v>0</v>
      </c>
      <c r="O113" s="64">
        <f t="shared" si="17"/>
        <v>0</v>
      </c>
      <c r="P113" s="64">
        <f t="shared" si="18"/>
        <v>0</v>
      </c>
      <c r="Q113" s="65" t="str">
        <f t="shared" si="19"/>
        <v/>
      </c>
      <c r="R113" s="66" t="str">
        <f t="shared" si="20"/>
        <v>STOCKOUT</v>
      </c>
      <c r="S113" s="66" t="str">
        <f t="shared" si="21"/>
        <v>N/A</v>
      </c>
      <c r="T113" s="60"/>
    </row>
    <row r="114" spans="1:20" ht="16.5" customHeight="1" x14ac:dyDescent="0.35">
      <c r="A114" s="72" t="str">
        <f>IF(JAN_26!A114="","",JAN_26!A114)</f>
        <v>Erythromycine 500mg</v>
      </c>
      <c r="B114" s="72" t="str">
        <f>IF(JAN_26!B114="","",JAN_26!B114)</f>
        <v>tabs</v>
      </c>
      <c r="C114" s="55">
        <f>IF(JAN_26!C114="","",JAN_26!C114)</f>
        <v>80</v>
      </c>
      <c r="D114" s="55">
        <f>IF(MAY_26!A114="","",MAY_26!F114)</f>
        <v>150</v>
      </c>
      <c r="E114" s="61"/>
      <c r="F114" s="55">
        <f t="shared" si="11"/>
        <v>150</v>
      </c>
      <c r="G114" s="61"/>
      <c r="H114" s="61"/>
      <c r="I114" s="55">
        <f t="shared" si="12"/>
        <v>0</v>
      </c>
      <c r="J114" s="55" t="str">
        <f t="shared" si="13"/>
        <v/>
      </c>
      <c r="K114" s="55">
        <f t="shared" si="14"/>
        <v>0</v>
      </c>
      <c r="L114" s="55">
        <f t="shared" si="15"/>
        <v>12000</v>
      </c>
      <c r="M114" s="67">
        <f>IF(A114="",0,(IF(ISNUMBER(APR_26!G114),APR_26!G114,0)+IF(ISNUMBER(MAY_26!G114),MAY_26!G114,0)+IF(ISNUMBER(JUN_26!G114),JUN_26!G114,0))/3)</f>
        <v>0</v>
      </c>
      <c r="N114" s="67">
        <f t="shared" si="16"/>
        <v>0</v>
      </c>
      <c r="O114" s="67">
        <f t="shared" si="17"/>
        <v>0</v>
      </c>
      <c r="P114" s="67">
        <f t="shared" si="18"/>
        <v>0</v>
      </c>
      <c r="Q114" s="68" t="str">
        <f t="shared" si="19"/>
        <v/>
      </c>
      <c r="R114" s="69" t="str">
        <f t="shared" si="20"/>
        <v>OVERSTOCK</v>
      </c>
      <c r="S114" s="69" t="str">
        <f t="shared" si="21"/>
        <v>N/A</v>
      </c>
      <c r="T114" s="60"/>
    </row>
    <row r="115" spans="1:20" ht="16.5" customHeight="1" x14ac:dyDescent="0.35">
      <c r="A115" s="71" t="str">
        <f>IF(JAN_26!A115="","",JAN_26!A115)</f>
        <v>FENA</v>
      </c>
      <c r="B115" s="71" t="str">
        <f>IF(JAN_26!B115="","",JAN_26!B115)</f>
        <v>tabs</v>
      </c>
      <c r="C115" s="53">
        <f>IF(JAN_26!C115="","",JAN_26!C115)</f>
        <v>200</v>
      </c>
      <c r="D115" s="53">
        <f>IF(MAY_26!A115="","",MAY_26!F115)</f>
        <v>0</v>
      </c>
      <c r="E115" s="61"/>
      <c r="F115" s="53">
        <f t="shared" si="11"/>
        <v>0</v>
      </c>
      <c r="G115" s="61"/>
      <c r="H115" s="61"/>
      <c r="I115" s="53">
        <f t="shared" si="12"/>
        <v>0</v>
      </c>
      <c r="J115" s="53" t="str">
        <f t="shared" si="13"/>
        <v/>
      </c>
      <c r="K115" s="53">
        <f t="shared" si="14"/>
        <v>0</v>
      </c>
      <c r="L115" s="53">
        <f t="shared" si="15"/>
        <v>0</v>
      </c>
      <c r="M115" s="64">
        <f>IF(A115="",0,(IF(ISNUMBER(APR_26!G115),APR_26!G115,0)+IF(ISNUMBER(MAY_26!G115),MAY_26!G115,0)+IF(ISNUMBER(JUN_26!G115),JUN_26!G115,0))/3)</f>
        <v>0</v>
      </c>
      <c r="N115" s="64">
        <f t="shared" si="16"/>
        <v>0</v>
      </c>
      <c r="O115" s="64">
        <f t="shared" si="17"/>
        <v>0</v>
      </c>
      <c r="P115" s="64">
        <f t="shared" si="18"/>
        <v>0</v>
      </c>
      <c r="Q115" s="65" t="str">
        <f t="shared" si="19"/>
        <v/>
      </c>
      <c r="R115" s="66" t="str">
        <f t="shared" si="20"/>
        <v>STOCKOUT</v>
      </c>
      <c r="S115" s="66" t="str">
        <f t="shared" si="21"/>
        <v>N/A</v>
      </c>
      <c r="T115" s="60"/>
    </row>
    <row r="116" spans="1:20" ht="16.5" customHeight="1" x14ac:dyDescent="0.35">
      <c r="A116" s="72" t="str">
        <f>IF(JAN_26!A116="","",JAN_26!A116)</f>
        <v>Ferosulphate</v>
      </c>
      <c r="B116" s="72" t="str">
        <f>IF(JAN_26!B116="","",JAN_26!B116)</f>
        <v>tab</v>
      </c>
      <c r="C116" s="55">
        <f>IF(JAN_26!C116="","",JAN_26!C116)</f>
        <v>10</v>
      </c>
      <c r="D116" s="55">
        <f>IF(MAY_26!A116="","",MAY_26!F116)</f>
        <v>0</v>
      </c>
      <c r="E116" s="61"/>
      <c r="F116" s="55">
        <f t="shared" si="11"/>
        <v>0</v>
      </c>
      <c r="G116" s="61"/>
      <c r="H116" s="61"/>
      <c r="I116" s="55">
        <f t="shared" si="12"/>
        <v>0</v>
      </c>
      <c r="J116" s="55" t="str">
        <f t="shared" si="13"/>
        <v/>
      </c>
      <c r="K116" s="55">
        <f t="shared" si="14"/>
        <v>0</v>
      </c>
      <c r="L116" s="55">
        <f t="shared" si="15"/>
        <v>0</v>
      </c>
      <c r="M116" s="67">
        <f>IF(A116="",0,(IF(ISNUMBER(APR_26!G116),APR_26!G116,0)+IF(ISNUMBER(MAY_26!G116),MAY_26!G116,0)+IF(ISNUMBER(JUN_26!G116),JUN_26!G116,0))/3)</f>
        <v>0</v>
      </c>
      <c r="N116" s="67">
        <f t="shared" si="16"/>
        <v>0</v>
      </c>
      <c r="O116" s="67">
        <f t="shared" si="17"/>
        <v>0</v>
      </c>
      <c r="P116" s="67">
        <f t="shared" si="18"/>
        <v>0</v>
      </c>
      <c r="Q116" s="68" t="str">
        <f t="shared" si="19"/>
        <v/>
      </c>
      <c r="R116" s="69" t="str">
        <f t="shared" si="20"/>
        <v>STOCKOUT</v>
      </c>
      <c r="S116" s="69" t="str">
        <f t="shared" si="21"/>
        <v>N/A</v>
      </c>
      <c r="T116" s="60"/>
    </row>
    <row r="117" spans="1:20" ht="16.5" customHeight="1" x14ac:dyDescent="0.35">
      <c r="A117" s="71" t="str">
        <f>IF(JAN_26!A117="","",JAN_26!A117)</f>
        <v>ferrous sulfate</v>
      </c>
      <c r="B117" s="71" t="str">
        <f>IF(JAN_26!B117="","",JAN_26!B117)</f>
        <v>tab</v>
      </c>
      <c r="C117" s="53">
        <f>IF(JAN_26!C117="","",JAN_26!C117)</f>
        <v>10</v>
      </c>
      <c r="D117" s="53">
        <f>IF(MAY_26!A117="","",MAY_26!F117)</f>
        <v>0</v>
      </c>
      <c r="E117" s="61"/>
      <c r="F117" s="53">
        <f t="shared" si="11"/>
        <v>0</v>
      </c>
      <c r="G117" s="61"/>
      <c r="H117" s="61"/>
      <c r="I117" s="53">
        <f t="shared" si="12"/>
        <v>0</v>
      </c>
      <c r="J117" s="53" t="str">
        <f t="shared" si="13"/>
        <v/>
      </c>
      <c r="K117" s="53">
        <f t="shared" si="14"/>
        <v>0</v>
      </c>
      <c r="L117" s="53">
        <f t="shared" si="15"/>
        <v>0</v>
      </c>
      <c r="M117" s="64">
        <f>IF(A117="",0,(IF(ISNUMBER(APR_26!G117),APR_26!G117,0)+IF(ISNUMBER(MAY_26!G117),MAY_26!G117,0)+IF(ISNUMBER(JUN_26!G117),JUN_26!G117,0))/3)</f>
        <v>0</v>
      </c>
      <c r="N117" s="64">
        <f t="shared" si="16"/>
        <v>0</v>
      </c>
      <c r="O117" s="64">
        <f t="shared" si="17"/>
        <v>0</v>
      </c>
      <c r="P117" s="64">
        <f t="shared" si="18"/>
        <v>0</v>
      </c>
      <c r="Q117" s="65" t="str">
        <f t="shared" si="19"/>
        <v/>
      </c>
      <c r="R117" s="66" t="str">
        <f t="shared" si="20"/>
        <v>STOCKOUT</v>
      </c>
      <c r="S117" s="66" t="str">
        <f t="shared" si="21"/>
        <v>N/A</v>
      </c>
      <c r="T117" s="60"/>
    </row>
    <row r="118" spans="1:20" ht="16.5" customHeight="1" x14ac:dyDescent="0.35">
      <c r="A118" s="72" t="str">
        <f>IF(JAN_26!A118="","",JAN_26!A118)</f>
        <v>files</v>
      </c>
      <c r="B118" s="72" t="str">
        <f>IF(JAN_26!B118="","",JAN_26!B118)</f>
        <v>item</v>
      </c>
      <c r="C118" s="55">
        <f>IF(JAN_26!C118="","",JAN_26!C118)</f>
        <v>1000</v>
      </c>
      <c r="D118" s="55">
        <f>IF(MAY_26!A118="","",MAY_26!F118)</f>
        <v>0</v>
      </c>
      <c r="E118" s="61"/>
      <c r="F118" s="55">
        <f t="shared" si="11"/>
        <v>0</v>
      </c>
      <c r="G118" s="61"/>
      <c r="H118" s="61"/>
      <c r="I118" s="55">
        <f t="shared" si="12"/>
        <v>0</v>
      </c>
      <c r="J118" s="55" t="str">
        <f t="shared" si="13"/>
        <v/>
      </c>
      <c r="K118" s="55">
        <f t="shared" si="14"/>
        <v>0</v>
      </c>
      <c r="L118" s="55">
        <f t="shared" si="15"/>
        <v>0</v>
      </c>
      <c r="M118" s="67">
        <f>IF(A118="",0,(IF(ISNUMBER(APR_26!G118),APR_26!G118,0)+IF(ISNUMBER(MAY_26!G118),MAY_26!G118,0)+IF(ISNUMBER(JUN_26!G118),JUN_26!G118,0))/3)</f>
        <v>0</v>
      </c>
      <c r="N118" s="67">
        <f t="shared" si="16"/>
        <v>0</v>
      </c>
      <c r="O118" s="67">
        <f t="shared" si="17"/>
        <v>0</v>
      </c>
      <c r="P118" s="67">
        <f t="shared" si="18"/>
        <v>0</v>
      </c>
      <c r="Q118" s="68" t="str">
        <f t="shared" si="19"/>
        <v/>
      </c>
      <c r="R118" s="69" t="str">
        <f t="shared" si="20"/>
        <v>STOCKOUT</v>
      </c>
      <c r="S118" s="69" t="str">
        <f t="shared" si="21"/>
        <v>N/A</v>
      </c>
      <c r="T118" s="60"/>
    </row>
    <row r="119" spans="1:20" ht="16.5" customHeight="1" x14ac:dyDescent="0.35">
      <c r="A119" s="71" t="str">
        <f>IF(JAN_26!A119="","",JAN_26!A119)</f>
        <v>Fluconazole 200mg</v>
      </c>
      <c r="B119" s="71" t="str">
        <f>IF(JAN_26!B119="","",JAN_26!B119)</f>
        <v>tablet</v>
      </c>
      <c r="C119" s="53">
        <f>IF(JAN_26!C119="","",JAN_26!C119)</f>
        <v>400</v>
      </c>
      <c r="D119" s="53">
        <f>IF(MAY_26!A119="","",MAY_26!F119)</f>
        <v>0</v>
      </c>
      <c r="E119" s="61"/>
      <c r="F119" s="53">
        <f t="shared" si="11"/>
        <v>0</v>
      </c>
      <c r="G119" s="61"/>
      <c r="H119" s="61"/>
      <c r="I119" s="53">
        <f t="shared" si="12"/>
        <v>0</v>
      </c>
      <c r="J119" s="53" t="str">
        <f t="shared" si="13"/>
        <v/>
      </c>
      <c r="K119" s="53">
        <f t="shared" si="14"/>
        <v>0</v>
      </c>
      <c r="L119" s="53">
        <f t="shared" si="15"/>
        <v>0</v>
      </c>
      <c r="M119" s="64">
        <f>IF(A119="",0,(IF(ISNUMBER(APR_26!G119),APR_26!G119,0)+IF(ISNUMBER(MAY_26!G119),MAY_26!G119,0)+IF(ISNUMBER(JUN_26!G119),JUN_26!G119,0))/3)</f>
        <v>0</v>
      </c>
      <c r="N119" s="64">
        <f t="shared" si="16"/>
        <v>0</v>
      </c>
      <c r="O119" s="64">
        <f t="shared" si="17"/>
        <v>0</v>
      </c>
      <c r="P119" s="64">
        <f t="shared" si="18"/>
        <v>0</v>
      </c>
      <c r="Q119" s="65" t="str">
        <f t="shared" si="19"/>
        <v/>
      </c>
      <c r="R119" s="66" t="str">
        <f t="shared" si="20"/>
        <v>STOCKOUT</v>
      </c>
      <c r="S119" s="66" t="str">
        <f t="shared" si="21"/>
        <v>N/A</v>
      </c>
      <c r="T119" s="60"/>
    </row>
    <row r="120" spans="1:20" ht="16.5" customHeight="1" x14ac:dyDescent="0.35">
      <c r="A120" s="72" t="str">
        <f>IF(JAN_26!A120="","",JAN_26!A120)</f>
        <v>Fluconazole syrup</v>
      </c>
      <c r="B120" s="72" t="str">
        <f>IF(JAN_26!B120="","",JAN_26!B120)</f>
        <v>syrup</v>
      </c>
      <c r="C120" s="55">
        <f>IF(JAN_26!C120="","",JAN_26!C120)</f>
        <v>2150</v>
      </c>
      <c r="D120" s="55">
        <f>IF(MAY_26!A120="","",MAY_26!F120)</f>
        <v>0</v>
      </c>
      <c r="E120" s="61"/>
      <c r="F120" s="55">
        <f t="shared" si="11"/>
        <v>0</v>
      </c>
      <c r="G120" s="61"/>
      <c r="H120" s="61"/>
      <c r="I120" s="55">
        <f t="shared" si="12"/>
        <v>0</v>
      </c>
      <c r="J120" s="55" t="str">
        <f t="shared" si="13"/>
        <v/>
      </c>
      <c r="K120" s="55">
        <f t="shared" si="14"/>
        <v>0</v>
      </c>
      <c r="L120" s="55">
        <f t="shared" si="15"/>
        <v>0</v>
      </c>
      <c r="M120" s="67">
        <f>IF(A120="",0,(IF(ISNUMBER(APR_26!G120),APR_26!G120,0)+IF(ISNUMBER(MAY_26!G120),MAY_26!G120,0)+IF(ISNUMBER(JUN_26!G120),JUN_26!G120,0))/3)</f>
        <v>0</v>
      </c>
      <c r="N120" s="67">
        <f t="shared" si="16"/>
        <v>0</v>
      </c>
      <c r="O120" s="67">
        <f t="shared" si="17"/>
        <v>0</v>
      </c>
      <c r="P120" s="67">
        <f t="shared" si="18"/>
        <v>0</v>
      </c>
      <c r="Q120" s="68" t="str">
        <f t="shared" si="19"/>
        <v/>
      </c>
      <c r="R120" s="69" t="str">
        <f t="shared" si="20"/>
        <v>STOCKOUT</v>
      </c>
      <c r="S120" s="69" t="str">
        <f t="shared" si="21"/>
        <v>N/A</v>
      </c>
      <c r="T120" s="60"/>
    </row>
    <row r="121" spans="1:20" ht="16.5" customHeight="1" x14ac:dyDescent="0.35">
      <c r="A121" s="71" t="str">
        <f>IF(JAN_26!A121="","",JAN_26!A121)</f>
        <v>Frusemide injection</v>
      </c>
      <c r="B121" s="71" t="str">
        <f>IF(JAN_26!B121="","",JAN_26!B121)</f>
        <v>amp</v>
      </c>
      <c r="C121" s="53">
        <f>IF(JAN_26!C121="","",JAN_26!C121)</f>
        <v>100</v>
      </c>
      <c r="D121" s="53">
        <f>IF(MAY_26!A121="","",MAY_26!F121)</f>
        <v>100</v>
      </c>
      <c r="E121" s="61"/>
      <c r="F121" s="53">
        <f t="shared" si="11"/>
        <v>100</v>
      </c>
      <c r="G121" s="61"/>
      <c r="H121" s="61"/>
      <c r="I121" s="53">
        <f t="shared" si="12"/>
        <v>0</v>
      </c>
      <c r="J121" s="53" t="str">
        <f t="shared" si="13"/>
        <v/>
      </c>
      <c r="K121" s="53">
        <f t="shared" si="14"/>
        <v>0</v>
      </c>
      <c r="L121" s="53">
        <f t="shared" si="15"/>
        <v>10000</v>
      </c>
      <c r="M121" s="64">
        <f>IF(A121="",0,(IF(ISNUMBER(APR_26!G121),APR_26!G121,0)+IF(ISNUMBER(MAY_26!G121),MAY_26!G121,0)+IF(ISNUMBER(JUN_26!G121),JUN_26!G121,0))/3)</f>
        <v>0</v>
      </c>
      <c r="N121" s="64">
        <f t="shared" si="16"/>
        <v>0</v>
      </c>
      <c r="O121" s="64">
        <f t="shared" si="17"/>
        <v>0</v>
      </c>
      <c r="P121" s="64">
        <f t="shared" si="18"/>
        <v>0</v>
      </c>
      <c r="Q121" s="65" t="str">
        <f t="shared" si="19"/>
        <v/>
      </c>
      <c r="R121" s="66" t="str">
        <f t="shared" si="20"/>
        <v>OVERSTOCK</v>
      </c>
      <c r="S121" s="66" t="str">
        <f t="shared" si="21"/>
        <v>N/A</v>
      </c>
      <c r="T121" s="60"/>
    </row>
    <row r="122" spans="1:20" ht="16.5" customHeight="1" x14ac:dyDescent="0.35">
      <c r="A122" s="72" t="str">
        <f>IF(JAN_26!A122="","",JAN_26!A122)</f>
        <v>Frusemide tablets</v>
      </c>
      <c r="B122" s="72" t="str">
        <f>IF(JAN_26!B122="","",JAN_26!B122)</f>
        <v>tablet</v>
      </c>
      <c r="C122" s="55">
        <f>IF(JAN_26!C122="","",JAN_26!C122)</f>
        <v>10</v>
      </c>
      <c r="D122" s="55">
        <f>IF(MAY_26!A122="","",MAY_26!F122)</f>
        <v>300</v>
      </c>
      <c r="E122" s="61"/>
      <c r="F122" s="55">
        <f t="shared" si="11"/>
        <v>300</v>
      </c>
      <c r="G122" s="61"/>
      <c r="H122" s="61"/>
      <c r="I122" s="55">
        <f t="shared" si="12"/>
        <v>0</v>
      </c>
      <c r="J122" s="55" t="str">
        <f t="shared" si="13"/>
        <v/>
      </c>
      <c r="K122" s="55">
        <f t="shared" si="14"/>
        <v>0</v>
      </c>
      <c r="L122" s="55">
        <f t="shared" si="15"/>
        <v>3000</v>
      </c>
      <c r="M122" s="67">
        <f>IF(A122="",0,(IF(ISNUMBER(APR_26!G122),APR_26!G122,0)+IF(ISNUMBER(MAY_26!G122),MAY_26!G122,0)+IF(ISNUMBER(JUN_26!G122),JUN_26!G122,0))/3)</f>
        <v>0</v>
      </c>
      <c r="N122" s="67">
        <f t="shared" si="16"/>
        <v>0</v>
      </c>
      <c r="O122" s="67">
        <f t="shared" si="17"/>
        <v>0</v>
      </c>
      <c r="P122" s="67">
        <f t="shared" si="18"/>
        <v>0</v>
      </c>
      <c r="Q122" s="68" t="str">
        <f t="shared" si="19"/>
        <v/>
      </c>
      <c r="R122" s="69" t="str">
        <f t="shared" si="20"/>
        <v>OVERSTOCK</v>
      </c>
      <c r="S122" s="69" t="str">
        <f t="shared" si="21"/>
        <v>N/A</v>
      </c>
      <c r="T122" s="60"/>
    </row>
    <row r="123" spans="1:20" ht="16.5" customHeight="1" x14ac:dyDescent="0.35">
      <c r="A123" s="71" t="str">
        <f>IF(JAN_26!A123="","",JAN_26!A123)</f>
        <v>G- tablets</v>
      </c>
      <c r="B123" s="71" t="str">
        <f>IF(JAN_26!B123="","",JAN_26!B123)</f>
        <v>tablet</v>
      </c>
      <c r="C123" s="53">
        <f>IF(JAN_26!C123="","",JAN_26!C123)</f>
        <v>15</v>
      </c>
      <c r="D123" s="53">
        <f>IF(MAY_26!A123="","",MAY_26!F123)</f>
        <v>0</v>
      </c>
      <c r="E123" s="61"/>
      <c r="F123" s="53">
        <f t="shared" si="11"/>
        <v>0</v>
      </c>
      <c r="G123" s="61"/>
      <c r="H123" s="61"/>
      <c r="I123" s="53">
        <f t="shared" si="12"/>
        <v>0</v>
      </c>
      <c r="J123" s="53" t="str">
        <f t="shared" si="13"/>
        <v/>
      </c>
      <c r="K123" s="53">
        <f t="shared" si="14"/>
        <v>0</v>
      </c>
      <c r="L123" s="53">
        <f t="shared" si="15"/>
        <v>0</v>
      </c>
      <c r="M123" s="64">
        <f>IF(A123="",0,(IF(ISNUMBER(APR_26!G123),APR_26!G123,0)+IF(ISNUMBER(MAY_26!G123),MAY_26!G123,0)+IF(ISNUMBER(JUN_26!G123),JUN_26!G123,0))/3)</f>
        <v>0</v>
      </c>
      <c r="N123" s="64">
        <f t="shared" si="16"/>
        <v>0</v>
      </c>
      <c r="O123" s="64">
        <f t="shared" si="17"/>
        <v>0</v>
      </c>
      <c r="P123" s="64">
        <f t="shared" si="18"/>
        <v>0</v>
      </c>
      <c r="Q123" s="65" t="str">
        <f t="shared" si="19"/>
        <v/>
      </c>
      <c r="R123" s="66" t="str">
        <f t="shared" si="20"/>
        <v>STOCKOUT</v>
      </c>
      <c r="S123" s="66" t="str">
        <f t="shared" si="21"/>
        <v>N/A</v>
      </c>
      <c r="T123" s="60"/>
    </row>
    <row r="124" spans="1:20" ht="16.5" customHeight="1" x14ac:dyDescent="0.35">
      <c r="A124" s="72" t="str">
        <f>IF(JAN_26!A124="","",JAN_26!A124)</f>
        <v>gastrokit</v>
      </c>
      <c r="B124" s="72" t="str">
        <f>IF(JAN_26!B124="","",JAN_26!B124)</f>
        <v>tablet</v>
      </c>
      <c r="C124" s="55">
        <f>IF(JAN_26!C124="","",JAN_26!C124)</f>
        <v>1150</v>
      </c>
      <c r="D124" s="55">
        <f>IF(MAY_26!A124="","",MAY_26!F124)</f>
        <v>0</v>
      </c>
      <c r="E124" s="61"/>
      <c r="F124" s="55">
        <f t="shared" si="11"/>
        <v>0</v>
      </c>
      <c r="G124" s="61"/>
      <c r="H124" s="61"/>
      <c r="I124" s="55">
        <f t="shared" si="12"/>
        <v>0</v>
      </c>
      <c r="J124" s="55" t="str">
        <f t="shared" si="13"/>
        <v/>
      </c>
      <c r="K124" s="55">
        <f t="shared" si="14"/>
        <v>0</v>
      </c>
      <c r="L124" s="55">
        <f t="shared" si="15"/>
        <v>0</v>
      </c>
      <c r="M124" s="67">
        <f>IF(A124="",0,(IF(ISNUMBER(APR_26!G124),APR_26!G124,0)+IF(ISNUMBER(MAY_26!G124),MAY_26!G124,0)+IF(ISNUMBER(JUN_26!G124),JUN_26!G124,0))/3)</f>
        <v>0</v>
      </c>
      <c r="N124" s="67">
        <f t="shared" si="16"/>
        <v>0</v>
      </c>
      <c r="O124" s="67">
        <f t="shared" si="17"/>
        <v>0</v>
      </c>
      <c r="P124" s="67">
        <f t="shared" si="18"/>
        <v>0</v>
      </c>
      <c r="Q124" s="68" t="str">
        <f t="shared" si="19"/>
        <v/>
      </c>
      <c r="R124" s="69" t="str">
        <f t="shared" si="20"/>
        <v>STOCKOUT</v>
      </c>
      <c r="S124" s="69" t="str">
        <f t="shared" si="21"/>
        <v>N/A</v>
      </c>
      <c r="T124" s="60"/>
    </row>
    <row r="125" spans="1:20" ht="16.5" customHeight="1" x14ac:dyDescent="0.35">
      <c r="A125" s="71" t="str">
        <f>IF(JAN_26!A125="","",JAN_26!A125)</f>
        <v>Genta (250mg)</v>
      </c>
      <c r="B125" s="71" t="str">
        <f>IF(JAN_26!B125="","",JAN_26!B125)</f>
        <v>amp</v>
      </c>
      <c r="C125" s="53">
        <f>IF(JAN_26!C125="","",JAN_26!C125)</f>
        <v>250</v>
      </c>
      <c r="D125" s="53">
        <f>IF(MAY_26!A125="","",MAY_26!F125)</f>
        <v>0</v>
      </c>
      <c r="E125" s="61"/>
      <c r="F125" s="53">
        <f t="shared" si="11"/>
        <v>0</v>
      </c>
      <c r="G125" s="61"/>
      <c r="H125" s="61"/>
      <c r="I125" s="53">
        <f t="shared" si="12"/>
        <v>0</v>
      </c>
      <c r="J125" s="53" t="str">
        <f t="shared" si="13"/>
        <v/>
      </c>
      <c r="K125" s="53">
        <f t="shared" si="14"/>
        <v>0</v>
      </c>
      <c r="L125" s="53">
        <f t="shared" si="15"/>
        <v>0</v>
      </c>
      <c r="M125" s="64">
        <f>IF(A125="",0,(IF(ISNUMBER(APR_26!G125),APR_26!G125,0)+IF(ISNUMBER(MAY_26!G125),MAY_26!G125,0)+IF(ISNUMBER(JUN_26!G125),JUN_26!G125,0))/3)</f>
        <v>0</v>
      </c>
      <c r="N125" s="64">
        <f t="shared" si="16"/>
        <v>0</v>
      </c>
      <c r="O125" s="64">
        <f t="shared" si="17"/>
        <v>0</v>
      </c>
      <c r="P125" s="64">
        <f t="shared" si="18"/>
        <v>0</v>
      </c>
      <c r="Q125" s="65" t="str">
        <f t="shared" si="19"/>
        <v/>
      </c>
      <c r="R125" s="66" t="str">
        <f t="shared" si="20"/>
        <v>STOCKOUT</v>
      </c>
      <c r="S125" s="66" t="str">
        <f t="shared" si="21"/>
        <v>N/A</v>
      </c>
      <c r="T125" s="60"/>
    </row>
    <row r="126" spans="1:20" ht="16.5" customHeight="1" x14ac:dyDescent="0.35">
      <c r="A126" s="72" t="str">
        <f>IF(JAN_26!A126="","",JAN_26!A126)</f>
        <v>genta eydrop</v>
      </c>
      <c r="B126" s="72" t="str">
        <f>IF(JAN_26!B126="","",JAN_26!B126)</f>
        <v>syrup</v>
      </c>
      <c r="C126" s="55">
        <f>IF(JAN_26!C126="","",JAN_26!C126)</f>
        <v>500</v>
      </c>
      <c r="D126" s="55">
        <f>IF(MAY_26!A126="","",MAY_26!F126)</f>
        <v>0</v>
      </c>
      <c r="E126" s="61"/>
      <c r="F126" s="55">
        <f t="shared" si="11"/>
        <v>0</v>
      </c>
      <c r="G126" s="61"/>
      <c r="H126" s="61"/>
      <c r="I126" s="55">
        <f t="shared" si="12"/>
        <v>0</v>
      </c>
      <c r="J126" s="55" t="str">
        <f t="shared" si="13"/>
        <v/>
      </c>
      <c r="K126" s="55">
        <f t="shared" si="14"/>
        <v>0</v>
      </c>
      <c r="L126" s="55">
        <f t="shared" si="15"/>
        <v>0</v>
      </c>
      <c r="M126" s="67">
        <f>IF(A126="",0,(IF(ISNUMBER(APR_26!G126),APR_26!G126,0)+IF(ISNUMBER(MAY_26!G126),MAY_26!G126,0)+IF(ISNUMBER(JUN_26!G126),JUN_26!G126,0))/3)</f>
        <v>0</v>
      </c>
      <c r="N126" s="67">
        <f t="shared" si="16"/>
        <v>0</v>
      </c>
      <c r="O126" s="67">
        <f t="shared" si="17"/>
        <v>0</v>
      </c>
      <c r="P126" s="67">
        <f t="shared" si="18"/>
        <v>0</v>
      </c>
      <c r="Q126" s="68" t="str">
        <f t="shared" si="19"/>
        <v/>
      </c>
      <c r="R126" s="69" t="str">
        <f t="shared" si="20"/>
        <v>STOCKOUT</v>
      </c>
      <c r="S126" s="69" t="str">
        <f t="shared" si="21"/>
        <v>N/A</v>
      </c>
      <c r="T126" s="60"/>
    </row>
    <row r="127" spans="1:20" ht="16.5" customHeight="1" x14ac:dyDescent="0.35">
      <c r="A127" s="71" t="str">
        <f>IF(JAN_26!A127="","",JAN_26!A127)</f>
        <v>Gentamycine Injection</v>
      </c>
      <c r="B127" s="71" t="str">
        <f>IF(JAN_26!B127="","",JAN_26!B127)</f>
        <v>amp</v>
      </c>
      <c r="C127" s="53">
        <f>IF(JAN_26!C127="","",JAN_26!C127)</f>
        <v>200</v>
      </c>
      <c r="D127" s="53">
        <f>IF(MAY_26!A127="","",MAY_26!F127)</f>
        <v>355</v>
      </c>
      <c r="E127" s="61"/>
      <c r="F127" s="53">
        <f t="shared" si="11"/>
        <v>355</v>
      </c>
      <c r="G127" s="61"/>
      <c r="H127" s="61"/>
      <c r="I127" s="53">
        <f t="shared" si="12"/>
        <v>0</v>
      </c>
      <c r="J127" s="53" t="str">
        <f t="shared" si="13"/>
        <v/>
      </c>
      <c r="K127" s="53">
        <f t="shared" si="14"/>
        <v>0</v>
      </c>
      <c r="L127" s="53">
        <f t="shared" si="15"/>
        <v>71000</v>
      </c>
      <c r="M127" s="64">
        <f>IF(A127="",0,(IF(ISNUMBER(APR_26!G127),APR_26!G127,0)+IF(ISNUMBER(MAY_26!G127),MAY_26!G127,0)+IF(ISNUMBER(JUN_26!G127),JUN_26!G127,0))/3)</f>
        <v>0</v>
      </c>
      <c r="N127" s="64">
        <f t="shared" si="16"/>
        <v>0</v>
      </c>
      <c r="O127" s="64">
        <f t="shared" si="17"/>
        <v>0</v>
      </c>
      <c r="P127" s="64">
        <f t="shared" si="18"/>
        <v>0</v>
      </c>
      <c r="Q127" s="65" t="str">
        <f t="shared" si="19"/>
        <v/>
      </c>
      <c r="R127" s="66" t="str">
        <f t="shared" si="20"/>
        <v>OVERSTOCK</v>
      </c>
      <c r="S127" s="66" t="str">
        <f t="shared" si="21"/>
        <v>N/A</v>
      </c>
      <c r="T127" s="60"/>
    </row>
    <row r="128" spans="1:20" ht="16.5" customHeight="1" x14ac:dyDescent="0.35">
      <c r="A128" s="72" t="str">
        <f>IF(JAN_26!A128="","",JAN_26!A128)</f>
        <v>Gentian violet</v>
      </c>
      <c r="B128" s="72" t="str">
        <f>IF(JAN_26!B128="","",JAN_26!B128)</f>
        <v>bottle</v>
      </c>
      <c r="C128" s="55">
        <f>IF(JAN_26!C128="","",JAN_26!C128)</f>
        <v>1000</v>
      </c>
      <c r="D128" s="55">
        <f>IF(MAY_26!A128="","",MAY_26!F128)</f>
        <v>0</v>
      </c>
      <c r="E128" s="61"/>
      <c r="F128" s="55">
        <f t="shared" si="11"/>
        <v>0</v>
      </c>
      <c r="G128" s="61"/>
      <c r="H128" s="61"/>
      <c r="I128" s="55">
        <f t="shared" si="12"/>
        <v>0</v>
      </c>
      <c r="J128" s="55" t="str">
        <f t="shared" si="13"/>
        <v/>
      </c>
      <c r="K128" s="55">
        <f t="shared" si="14"/>
        <v>0</v>
      </c>
      <c r="L128" s="55">
        <f t="shared" si="15"/>
        <v>0</v>
      </c>
      <c r="M128" s="67">
        <f>IF(A128="",0,(IF(ISNUMBER(APR_26!G128),APR_26!G128,0)+IF(ISNUMBER(MAY_26!G128),MAY_26!G128,0)+IF(ISNUMBER(JUN_26!G128),JUN_26!G128,0))/3)</f>
        <v>0</v>
      </c>
      <c r="N128" s="67">
        <f t="shared" si="16"/>
        <v>0</v>
      </c>
      <c r="O128" s="67">
        <f t="shared" si="17"/>
        <v>0</v>
      </c>
      <c r="P128" s="67">
        <f t="shared" si="18"/>
        <v>0</v>
      </c>
      <c r="Q128" s="68" t="str">
        <f t="shared" si="19"/>
        <v/>
      </c>
      <c r="R128" s="69" t="str">
        <f t="shared" si="20"/>
        <v>STOCKOUT</v>
      </c>
      <c r="S128" s="69" t="str">
        <f t="shared" si="21"/>
        <v>N/A</v>
      </c>
      <c r="T128" s="60"/>
    </row>
    <row r="129" spans="1:20" ht="16.5" customHeight="1" x14ac:dyDescent="0.35">
      <c r="A129" s="71" t="str">
        <f>IF(JAN_26!A129="","",JAN_26!A129)</f>
        <v>Glibenclamide</v>
      </c>
      <c r="B129" s="71" t="str">
        <f>IF(JAN_26!B129="","",JAN_26!B129)</f>
        <v>tab</v>
      </c>
      <c r="C129" s="53">
        <f>IF(JAN_26!C129="","",JAN_26!C129)</f>
        <v>10</v>
      </c>
      <c r="D129" s="53">
        <f>IF(MAY_26!A129="","",MAY_26!F129)</f>
        <v>100</v>
      </c>
      <c r="E129" s="61"/>
      <c r="F129" s="53">
        <f t="shared" si="11"/>
        <v>100</v>
      </c>
      <c r="G129" s="61"/>
      <c r="H129" s="61"/>
      <c r="I129" s="53">
        <f t="shared" si="12"/>
        <v>0</v>
      </c>
      <c r="J129" s="53" t="str">
        <f t="shared" si="13"/>
        <v/>
      </c>
      <c r="K129" s="53">
        <f t="shared" si="14"/>
        <v>0</v>
      </c>
      <c r="L129" s="53">
        <f t="shared" si="15"/>
        <v>1000</v>
      </c>
      <c r="M129" s="64">
        <f>IF(A129="",0,(IF(ISNUMBER(APR_26!G129),APR_26!G129,0)+IF(ISNUMBER(MAY_26!G129),MAY_26!G129,0)+IF(ISNUMBER(JUN_26!G129),JUN_26!G129,0))/3)</f>
        <v>0</v>
      </c>
      <c r="N129" s="64">
        <f t="shared" si="16"/>
        <v>0</v>
      </c>
      <c r="O129" s="64">
        <f t="shared" si="17"/>
        <v>0</v>
      </c>
      <c r="P129" s="64">
        <f t="shared" si="18"/>
        <v>0</v>
      </c>
      <c r="Q129" s="65" t="str">
        <f t="shared" si="19"/>
        <v/>
      </c>
      <c r="R129" s="66" t="str">
        <f t="shared" si="20"/>
        <v>OVERSTOCK</v>
      </c>
      <c r="S129" s="66" t="str">
        <f t="shared" si="21"/>
        <v>N/A</v>
      </c>
      <c r="T129" s="60"/>
    </row>
    <row r="130" spans="1:20" ht="16.5" customHeight="1" x14ac:dyDescent="0.35">
      <c r="A130" s="72" t="str">
        <f>IF(JAN_26!A130="","",JAN_26!A130)</f>
        <v>Glocuse 10%</v>
      </c>
      <c r="B130" s="72" t="str">
        <f>IF(JAN_26!B130="","",JAN_26!B130)</f>
        <v>Item</v>
      </c>
      <c r="C130" s="55">
        <f>IF(JAN_26!C130="","",JAN_26!C130)</f>
        <v>1000</v>
      </c>
      <c r="D130" s="55">
        <f>IF(MAY_26!A130="","",MAY_26!F130)</f>
        <v>10</v>
      </c>
      <c r="E130" s="61"/>
      <c r="F130" s="55">
        <f t="shared" si="11"/>
        <v>10</v>
      </c>
      <c r="G130" s="61"/>
      <c r="H130" s="61"/>
      <c r="I130" s="55">
        <f t="shared" si="12"/>
        <v>0</v>
      </c>
      <c r="J130" s="55" t="str">
        <f t="shared" si="13"/>
        <v/>
      </c>
      <c r="K130" s="55">
        <f t="shared" si="14"/>
        <v>0</v>
      </c>
      <c r="L130" s="55">
        <f t="shared" si="15"/>
        <v>10000</v>
      </c>
      <c r="M130" s="67">
        <f>IF(A130="",0,(IF(ISNUMBER(APR_26!G130),APR_26!G130,0)+IF(ISNUMBER(MAY_26!G130),MAY_26!G130,0)+IF(ISNUMBER(JUN_26!G130),JUN_26!G130,0))/3)</f>
        <v>0</v>
      </c>
      <c r="N130" s="67">
        <f t="shared" si="16"/>
        <v>0</v>
      </c>
      <c r="O130" s="67">
        <f t="shared" si="17"/>
        <v>0</v>
      </c>
      <c r="P130" s="67">
        <f t="shared" si="18"/>
        <v>0</v>
      </c>
      <c r="Q130" s="68" t="str">
        <f t="shared" si="19"/>
        <v/>
      </c>
      <c r="R130" s="69" t="str">
        <f t="shared" si="20"/>
        <v>OVERSTOCK</v>
      </c>
      <c r="S130" s="69" t="str">
        <f t="shared" si="21"/>
        <v>N/A</v>
      </c>
      <c r="T130" s="60"/>
    </row>
    <row r="131" spans="1:20" ht="16.5" customHeight="1" x14ac:dyDescent="0.35">
      <c r="A131" s="71" t="str">
        <f>IF(JAN_26!A131="","",JAN_26!A131)</f>
        <v>Glovessterile size 7.5 (pair)</v>
      </c>
      <c r="B131" s="71" t="str">
        <f>IF(JAN_26!B131="","",JAN_26!B131)</f>
        <v>pair/piece</v>
      </c>
      <c r="C131" s="53">
        <f>IF(JAN_26!C131="","",JAN_26!C131)</f>
        <v>300</v>
      </c>
      <c r="D131" s="53">
        <f>IF(MAY_26!A131="","",MAY_26!F131)</f>
        <v>123</v>
      </c>
      <c r="E131" s="61"/>
      <c r="F131" s="53">
        <f t="shared" ref="F131:F194" si="22">IF(A131="","",D131+IF(ISNUMBER(E131),E131,0)-IF(ISNUMBER(G131),G131,0))</f>
        <v>123</v>
      </c>
      <c r="G131" s="61"/>
      <c r="H131" s="61"/>
      <c r="I131" s="53">
        <f t="shared" ref="I131:I194" si="23">IF(AND(ISNUMBER(G131),ISNUMBER(C131)),G131*C131,0)</f>
        <v>0</v>
      </c>
      <c r="J131" s="53" t="str">
        <f t="shared" ref="J131:J194" si="24">IF(AND(ISNUMBER(G131),ISNUMBER(H131)),H131-I131,"")</f>
        <v/>
      </c>
      <c r="K131" s="53">
        <f t="shared" ref="K131:K194" si="25">IF(OR(A131="",M131=0),0,MAX(O131-F131,0))</f>
        <v>0</v>
      </c>
      <c r="L131" s="53">
        <f t="shared" ref="L131:L194" si="26">IF(AND(ISNUMBER(C131),ISNUMBER(F131)),F131*C131,0)</f>
        <v>36900</v>
      </c>
      <c r="M131" s="64">
        <f>IF(A131="",0,(IF(ISNUMBER(APR_26!G131),APR_26!G131,0)+IF(ISNUMBER(MAY_26!G131),MAY_26!G131,0)+IF(ISNUMBER(JUN_26!G131),JUN_26!G131,0))/3)</f>
        <v>0</v>
      </c>
      <c r="N131" s="64">
        <f t="shared" ref="N131:N194" si="27">IF(M131=0,0,M131*Lead_Time_Months)</f>
        <v>0</v>
      </c>
      <c r="O131" s="64">
        <f t="shared" ref="O131:O194" si="28">IF(M131=0,0,M131*Max_Stock_Months)</f>
        <v>0</v>
      </c>
      <c r="P131" s="64">
        <f t="shared" ref="P131:P194" si="29">IF(M131=0,0,M131*Security_Stock_Months)</f>
        <v>0</v>
      </c>
      <c r="Q131" s="65" t="str">
        <f t="shared" ref="Q131:Q194" si="30">IF(OR(A131="",M131=0,F131&lt;=0),"",ROUND(F131/M131,1))</f>
        <v/>
      </c>
      <c r="R131" s="66" t="str">
        <f t="shared" ref="R131:R194" si="31">IF(A131="","",IF(F131&lt;=0,"STOCKOUT",IF(F131&lt;=P131,"LOW STOCK",IF(F131&gt;O131,"OVERSTOCK","ADEQUATE"))))</f>
        <v>OVERSTOCK</v>
      </c>
      <c r="S131" s="66" t="str">
        <f t="shared" ref="S131:S194" si="32">IF(AND(ISNUMBER(G131),ISNUMBER(H131)),IF(J131&gt;=0,"BALANCED","DEFICIT"),"N/A")</f>
        <v>N/A</v>
      </c>
      <c r="T131" s="60"/>
    </row>
    <row r="132" spans="1:20" ht="16.5" customHeight="1" x14ac:dyDescent="0.35">
      <c r="A132" s="72" t="str">
        <f>IF(JAN_26!A132="","",JAN_26!A132)</f>
        <v>Glovessterile size 8 (pair)</v>
      </c>
      <c r="B132" s="72" t="str">
        <f>IF(JAN_26!B132="","",JAN_26!B132)</f>
        <v>pair/piece</v>
      </c>
      <c r="C132" s="55">
        <f>IF(JAN_26!C132="","",JAN_26!C132)</f>
        <v>300</v>
      </c>
      <c r="D132" s="55">
        <f>IF(MAY_26!A132="","",MAY_26!F132)</f>
        <v>100</v>
      </c>
      <c r="E132" s="61"/>
      <c r="F132" s="55">
        <f t="shared" si="22"/>
        <v>100</v>
      </c>
      <c r="G132" s="61"/>
      <c r="H132" s="61"/>
      <c r="I132" s="55">
        <f t="shared" si="23"/>
        <v>0</v>
      </c>
      <c r="J132" s="55" t="str">
        <f t="shared" si="24"/>
        <v/>
      </c>
      <c r="K132" s="55">
        <f t="shared" si="25"/>
        <v>0</v>
      </c>
      <c r="L132" s="55">
        <f t="shared" si="26"/>
        <v>30000</v>
      </c>
      <c r="M132" s="67">
        <f>IF(A132="",0,(IF(ISNUMBER(APR_26!G132),APR_26!G132,0)+IF(ISNUMBER(MAY_26!G132),MAY_26!G132,0)+IF(ISNUMBER(JUN_26!G132),JUN_26!G132,0))/3)</f>
        <v>0</v>
      </c>
      <c r="N132" s="67">
        <f t="shared" si="27"/>
        <v>0</v>
      </c>
      <c r="O132" s="67">
        <f t="shared" si="28"/>
        <v>0</v>
      </c>
      <c r="P132" s="67">
        <f t="shared" si="29"/>
        <v>0</v>
      </c>
      <c r="Q132" s="68" t="str">
        <f t="shared" si="30"/>
        <v/>
      </c>
      <c r="R132" s="69" t="str">
        <f t="shared" si="31"/>
        <v>OVERSTOCK</v>
      </c>
      <c r="S132" s="69" t="str">
        <f t="shared" si="32"/>
        <v>N/A</v>
      </c>
      <c r="T132" s="60"/>
    </row>
    <row r="133" spans="1:20" ht="16.5" customHeight="1" x14ac:dyDescent="0.35">
      <c r="A133" s="71" t="str">
        <f>IF(JAN_26!A133="","",JAN_26!A133)</f>
        <v>Glucose 5%</v>
      </c>
      <c r="B133" s="71" t="str">
        <f>IF(JAN_26!B133="","",JAN_26!B133)</f>
        <v>Item</v>
      </c>
      <c r="C133" s="53">
        <f>IF(JAN_26!C133="","",JAN_26!C133)</f>
        <v>1000</v>
      </c>
      <c r="D133" s="53">
        <f>IF(MAY_26!A133="","",MAY_26!F133)</f>
        <v>420</v>
      </c>
      <c r="E133" s="61"/>
      <c r="F133" s="53">
        <f t="shared" si="22"/>
        <v>420</v>
      </c>
      <c r="G133" s="61"/>
      <c r="H133" s="61"/>
      <c r="I133" s="53">
        <f t="shared" si="23"/>
        <v>0</v>
      </c>
      <c r="J133" s="53" t="str">
        <f t="shared" si="24"/>
        <v/>
      </c>
      <c r="K133" s="53">
        <f t="shared" si="25"/>
        <v>0</v>
      </c>
      <c r="L133" s="53">
        <f t="shared" si="26"/>
        <v>420000</v>
      </c>
      <c r="M133" s="64">
        <f>IF(A133="",0,(IF(ISNUMBER(APR_26!G133),APR_26!G133,0)+IF(ISNUMBER(MAY_26!G133),MAY_26!G133,0)+IF(ISNUMBER(JUN_26!G133),JUN_26!G133,0))/3)</f>
        <v>0</v>
      </c>
      <c r="N133" s="64">
        <f t="shared" si="27"/>
        <v>0</v>
      </c>
      <c r="O133" s="64">
        <f t="shared" si="28"/>
        <v>0</v>
      </c>
      <c r="P133" s="64">
        <f t="shared" si="29"/>
        <v>0</v>
      </c>
      <c r="Q133" s="65" t="str">
        <f t="shared" si="30"/>
        <v/>
      </c>
      <c r="R133" s="66" t="str">
        <f t="shared" si="31"/>
        <v>OVERSTOCK</v>
      </c>
      <c r="S133" s="66" t="str">
        <f t="shared" si="32"/>
        <v>N/A</v>
      </c>
      <c r="T133" s="60"/>
    </row>
    <row r="134" spans="1:20" ht="16.5" customHeight="1" x14ac:dyDescent="0.35">
      <c r="A134" s="72" t="str">
        <f>IF(JAN_26!A134="","",JAN_26!A134)</f>
        <v>Griseoflovine</v>
      </c>
      <c r="B134" s="72" t="str">
        <f>IF(JAN_26!B134="","",JAN_26!B134)</f>
        <v>tablet</v>
      </c>
      <c r="C134" s="55">
        <f>IF(JAN_26!C134="","",JAN_26!C134)</f>
        <v>50</v>
      </c>
      <c r="D134" s="55">
        <f>IF(MAY_26!A134="","",MAY_26!F134)</f>
        <v>70</v>
      </c>
      <c r="E134" s="61"/>
      <c r="F134" s="55">
        <f t="shared" si="22"/>
        <v>70</v>
      </c>
      <c r="G134" s="61"/>
      <c r="H134" s="61"/>
      <c r="I134" s="55">
        <f t="shared" si="23"/>
        <v>0</v>
      </c>
      <c r="J134" s="55" t="str">
        <f t="shared" si="24"/>
        <v/>
      </c>
      <c r="K134" s="55">
        <f t="shared" si="25"/>
        <v>0</v>
      </c>
      <c r="L134" s="55">
        <f t="shared" si="26"/>
        <v>3500</v>
      </c>
      <c r="M134" s="67">
        <f>IF(A134="",0,(IF(ISNUMBER(APR_26!G134),APR_26!G134,0)+IF(ISNUMBER(MAY_26!G134),MAY_26!G134,0)+IF(ISNUMBER(JUN_26!G134),JUN_26!G134,0))/3)</f>
        <v>0</v>
      </c>
      <c r="N134" s="67">
        <f t="shared" si="27"/>
        <v>0</v>
      </c>
      <c r="O134" s="67">
        <f t="shared" si="28"/>
        <v>0</v>
      </c>
      <c r="P134" s="67">
        <f t="shared" si="29"/>
        <v>0</v>
      </c>
      <c r="Q134" s="68" t="str">
        <f t="shared" si="30"/>
        <v/>
      </c>
      <c r="R134" s="69" t="str">
        <f t="shared" si="31"/>
        <v>OVERSTOCK</v>
      </c>
      <c r="S134" s="69" t="str">
        <f t="shared" si="32"/>
        <v>N/A</v>
      </c>
      <c r="T134" s="60"/>
    </row>
    <row r="135" spans="1:20" ht="16.5" customHeight="1" x14ac:dyDescent="0.35">
      <c r="A135" s="71" t="str">
        <f>IF(JAN_26!A135="","",JAN_26!A135)</f>
        <v>guaze</v>
      </c>
      <c r="B135" s="71" t="str">
        <f>IF(JAN_26!B135="","",JAN_26!B135)</f>
        <v>item</v>
      </c>
      <c r="C135" s="53">
        <f>IF(JAN_26!C135="","",JAN_26!C135)</f>
        <v>100</v>
      </c>
      <c r="D135" s="53">
        <f>IF(MAY_26!A135="","",MAY_26!F135)</f>
        <v>0</v>
      </c>
      <c r="E135" s="61"/>
      <c r="F135" s="53">
        <f t="shared" si="22"/>
        <v>0</v>
      </c>
      <c r="G135" s="61"/>
      <c r="H135" s="61"/>
      <c r="I135" s="53">
        <f t="shared" si="23"/>
        <v>0</v>
      </c>
      <c r="J135" s="53" t="str">
        <f t="shared" si="24"/>
        <v/>
      </c>
      <c r="K135" s="53">
        <f t="shared" si="25"/>
        <v>0</v>
      </c>
      <c r="L135" s="53">
        <f t="shared" si="26"/>
        <v>0</v>
      </c>
      <c r="M135" s="64">
        <f>IF(A135="",0,(IF(ISNUMBER(APR_26!G135),APR_26!G135,0)+IF(ISNUMBER(MAY_26!G135),MAY_26!G135,0)+IF(ISNUMBER(JUN_26!G135),JUN_26!G135,0))/3)</f>
        <v>0</v>
      </c>
      <c r="N135" s="64">
        <f t="shared" si="27"/>
        <v>0</v>
      </c>
      <c r="O135" s="64">
        <f t="shared" si="28"/>
        <v>0</v>
      </c>
      <c r="P135" s="64">
        <f t="shared" si="29"/>
        <v>0</v>
      </c>
      <c r="Q135" s="65" t="str">
        <f t="shared" si="30"/>
        <v/>
      </c>
      <c r="R135" s="66" t="str">
        <f t="shared" si="31"/>
        <v>STOCKOUT</v>
      </c>
      <c r="S135" s="66" t="str">
        <f t="shared" si="32"/>
        <v>N/A</v>
      </c>
      <c r="T135" s="60"/>
    </row>
    <row r="136" spans="1:20" ht="16.5" customHeight="1" x14ac:dyDescent="0.35">
      <c r="A136" s="72" t="str">
        <f>IF(JAN_26!A136="","",JAN_26!A136)</f>
        <v>GYNANFORT</v>
      </c>
      <c r="B136" s="72" t="str">
        <f>IF(JAN_26!B136="","",JAN_26!B136)</f>
        <v>Ovule</v>
      </c>
      <c r="C136" s="55">
        <f>IF(JAN_26!C136="","",JAN_26!C136)</f>
        <v>350</v>
      </c>
      <c r="D136" s="55">
        <f>IF(MAY_26!A136="","",MAY_26!F136)</f>
        <v>0</v>
      </c>
      <c r="E136" s="61"/>
      <c r="F136" s="55">
        <f t="shared" si="22"/>
        <v>0</v>
      </c>
      <c r="G136" s="61"/>
      <c r="H136" s="61"/>
      <c r="I136" s="55">
        <f t="shared" si="23"/>
        <v>0</v>
      </c>
      <c r="J136" s="55" t="str">
        <f t="shared" si="24"/>
        <v/>
      </c>
      <c r="K136" s="55">
        <f t="shared" si="25"/>
        <v>0</v>
      </c>
      <c r="L136" s="55">
        <f t="shared" si="26"/>
        <v>0</v>
      </c>
      <c r="M136" s="67">
        <f>IF(A136="",0,(IF(ISNUMBER(APR_26!G136),APR_26!G136,0)+IF(ISNUMBER(MAY_26!G136),MAY_26!G136,0)+IF(ISNUMBER(JUN_26!G136),JUN_26!G136,0))/3)</f>
        <v>0</v>
      </c>
      <c r="N136" s="67">
        <f t="shared" si="27"/>
        <v>0</v>
      </c>
      <c r="O136" s="67">
        <f t="shared" si="28"/>
        <v>0</v>
      </c>
      <c r="P136" s="67">
        <f t="shared" si="29"/>
        <v>0</v>
      </c>
      <c r="Q136" s="68" t="str">
        <f t="shared" si="30"/>
        <v/>
      </c>
      <c r="R136" s="69" t="str">
        <f t="shared" si="31"/>
        <v>STOCKOUT</v>
      </c>
      <c r="S136" s="69" t="str">
        <f t="shared" si="32"/>
        <v>N/A</v>
      </c>
      <c r="T136" s="60"/>
    </row>
    <row r="137" spans="1:20" ht="16.5" customHeight="1" x14ac:dyDescent="0.35">
      <c r="A137" s="71" t="str">
        <f>IF(JAN_26!A137="","",JAN_26!A137)</f>
        <v>HCT</v>
      </c>
      <c r="B137" s="71" t="str">
        <f>IF(JAN_26!B137="","",JAN_26!B137)</f>
        <v>tablet</v>
      </c>
      <c r="C137" s="53">
        <f>IF(JAN_26!C137="","",JAN_26!C137)</f>
        <v>10</v>
      </c>
      <c r="D137" s="53">
        <f>IF(MAY_26!A137="","",MAY_26!F137)</f>
        <v>1010</v>
      </c>
      <c r="E137" s="61"/>
      <c r="F137" s="53">
        <f t="shared" si="22"/>
        <v>1010</v>
      </c>
      <c r="G137" s="61"/>
      <c r="H137" s="61"/>
      <c r="I137" s="53">
        <f t="shared" si="23"/>
        <v>0</v>
      </c>
      <c r="J137" s="53" t="str">
        <f t="shared" si="24"/>
        <v/>
      </c>
      <c r="K137" s="53">
        <f t="shared" si="25"/>
        <v>0</v>
      </c>
      <c r="L137" s="53">
        <f t="shared" si="26"/>
        <v>10100</v>
      </c>
      <c r="M137" s="64">
        <f>IF(A137="",0,(IF(ISNUMBER(APR_26!G137),APR_26!G137,0)+IF(ISNUMBER(MAY_26!G137),MAY_26!G137,0)+IF(ISNUMBER(JUN_26!G137),JUN_26!G137,0))/3)</f>
        <v>0</v>
      </c>
      <c r="N137" s="64">
        <f t="shared" si="27"/>
        <v>0</v>
      </c>
      <c r="O137" s="64">
        <f t="shared" si="28"/>
        <v>0</v>
      </c>
      <c r="P137" s="64">
        <f t="shared" si="29"/>
        <v>0</v>
      </c>
      <c r="Q137" s="65" t="str">
        <f t="shared" si="30"/>
        <v/>
      </c>
      <c r="R137" s="66" t="str">
        <f t="shared" si="31"/>
        <v>OVERSTOCK</v>
      </c>
      <c r="S137" s="66" t="str">
        <f t="shared" si="32"/>
        <v>N/A</v>
      </c>
      <c r="T137" s="60"/>
    </row>
    <row r="138" spans="1:20" ht="16.5" customHeight="1" x14ac:dyDescent="0.35">
      <c r="A138" s="72" t="str">
        <f>IF(JAN_26!A138="","",JAN_26!A138)</f>
        <v>hydrogen peroxide</v>
      </c>
      <c r="B138" s="72" t="str">
        <f>IF(JAN_26!B138="","",JAN_26!B138)</f>
        <v>bottle</v>
      </c>
      <c r="C138" s="55">
        <f>IF(JAN_26!C138="","",JAN_26!C138)</f>
        <v>1500</v>
      </c>
      <c r="D138" s="55">
        <f>IF(MAY_26!A138="","",MAY_26!F138)</f>
        <v>0</v>
      </c>
      <c r="E138" s="61"/>
      <c r="F138" s="55">
        <f t="shared" si="22"/>
        <v>0</v>
      </c>
      <c r="G138" s="61"/>
      <c r="H138" s="61"/>
      <c r="I138" s="55">
        <f t="shared" si="23"/>
        <v>0</v>
      </c>
      <c r="J138" s="55" t="str">
        <f t="shared" si="24"/>
        <v/>
      </c>
      <c r="K138" s="55">
        <f t="shared" si="25"/>
        <v>0</v>
      </c>
      <c r="L138" s="55">
        <f t="shared" si="26"/>
        <v>0</v>
      </c>
      <c r="M138" s="67">
        <f>IF(A138="",0,(IF(ISNUMBER(APR_26!G138),APR_26!G138,0)+IF(ISNUMBER(MAY_26!G138),MAY_26!G138,0)+IF(ISNUMBER(JUN_26!G138),JUN_26!G138,0))/3)</f>
        <v>0</v>
      </c>
      <c r="N138" s="67">
        <f t="shared" si="27"/>
        <v>0</v>
      </c>
      <c r="O138" s="67">
        <f t="shared" si="28"/>
        <v>0</v>
      </c>
      <c r="P138" s="67">
        <f t="shared" si="29"/>
        <v>0</v>
      </c>
      <c r="Q138" s="68" t="str">
        <f t="shared" si="30"/>
        <v/>
      </c>
      <c r="R138" s="69" t="str">
        <f t="shared" si="31"/>
        <v>STOCKOUT</v>
      </c>
      <c r="S138" s="69" t="str">
        <f t="shared" si="32"/>
        <v>N/A</v>
      </c>
      <c r="T138" s="60"/>
    </row>
    <row r="139" spans="1:20" ht="16.5" customHeight="1" x14ac:dyDescent="0.35">
      <c r="A139" s="71" t="str">
        <f>IF(JAN_26!A139="","",JAN_26!A139)</f>
        <v>hyoscine inject</v>
      </c>
      <c r="B139" s="71" t="str">
        <f>IF(JAN_26!B139="","",JAN_26!B139)</f>
        <v>amp</v>
      </c>
      <c r="C139" s="53">
        <f>IF(JAN_26!C139="","",JAN_26!C139)</f>
        <v>400</v>
      </c>
      <c r="D139" s="53">
        <f>IF(MAY_26!A139="","",MAY_26!F139)</f>
        <v>0</v>
      </c>
      <c r="E139" s="61"/>
      <c r="F139" s="53">
        <f t="shared" si="22"/>
        <v>0</v>
      </c>
      <c r="G139" s="61"/>
      <c r="H139" s="61"/>
      <c r="I139" s="53">
        <f t="shared" si="23"/>
        <v>0</v>
      </c>
      <c r="J139" s="53" t="str">
        <f t="shared" si="24"/>
        <v/>
      </c>
      <c r="K139" s="53">
        <f t="shared" si="25"/>
        <v>0</v>
      </c>
      <c r="L139" s="53">
        <f t="shared" si="26"/>
        <v>0</v>
      </c>
      <c r="M139" s="64">
        <f>IF(A139="",0,(IF(ISNUMBER(APR_26!G139),APR_26!G139,0)+IF(ISNUMBER(MAY_26!G139),MAY_26!G139,0)+IF(ISNUMBER(JUN_26!G139),JUN_26!G139,0))/3)</f>
        <v>0</v>
      </c>
      <c r="N139" s="64">
        <f t="shared" si="27"/>
        <v>0</v>
      </c>
      <c r="O139" s="64">
        <f t="shared" si="28"/>
        <v>0</v>
      </c>
      <c r="P139" s="64">
        <f t="shared" si="29"/>
        <v>0</v>
      </c>
      <c r="Q139" s="65" t="str">
        <f t="shared" si="30"/>
        <v/>
      </c>
      <c r="R139" s="66" t="str">
        <f t="shared" si="31"/>
        <v>STOCKOUT</v>
      </c>
      <c r="S139" s="66" t="str">
        <f t="shared" si="32"/>
        <v>N/A</v>
      </c>
      <c r="T139" s="60"/>
    </row>
    <row r="140" spans="1:20" ht="16.5" customHeight="1" x14ac:dyDescent="0.35">
      <c r="A140" s="72" t="str">
        <f>IF(JAN_26!A140="","",JAN_26!A140)</f>
        <v>hyoscine tabs</v>
      </c>
      <c r="B140" s="72" t="str">
        <f>IF(JAN_26!B140="","",JAN_26!B140)</f>
        <v>tablet</v>
      </c>
      <c r="C140" s="55">
        <f>IF(JAN_26!C140="","",JAN_26!C140)</f>
        <v>25</v>
      </c>
      <c r="D140" s="55">
        <f>IF(MAY_26!A140="","",MAY_26!F140)</f>
        <v>0</v>
      </c>
      <c r="E140" s="61"/>
      <c r="F140" s="55">
        <f t="shared" si="22"/>
        <v>0</v>
      </c>
      <c r="G140" s="61"/>
      <c r="H140" s="61"/>
      <c r="I140" s="55">
        <f t="shared" si="23"/>
        <v>0</v>
      </c>
      <c r="J140" s="55" t="str">
        <f t="shared" si="24"/>
        <v/>
      </c>
      <c r="K140" s="55">
        <f t="shared" si="25"/>
        <v>0</v>
      </c>
      <c r="L140" s="55">
        <f t="shared" si="26"/>
        <v>0</v>
      </c>
      <c r="M140" s="67">
        <f>IF(A140="",0,(IF(ISNUMBER(APR_26!G140),APR_26!G140,0)+IF(ISNUMBER(MAY_26!G140),MAY_26!G140,0)+IF(ISNUMBER(JUN_26!G140),JUN_26!G140,0))/3)</f>
        <v>0</v>
      </c>
      <c r="N140" s="67">
        <f t="shared" si="27"/>
        <v>0</v>
      </c>
      <c r="O140" s="67">
        <f t="shared" si="28"/>
        <v>0</v>
      </c>
      <c r="P140" s="67">
        <f t="shared" si="29"/>
        <v>0</v>
      </c>
      <c r="Q140" s="68" t="str">
        <f t="shared" si="30"/>
        <v/>
      </c>
      <c r="R140" s="69" t="str">
        <f t="shared" si="31"/>
        <v>STOCKOUT</v>
      </c>
      <c r="S140" s="69" t="str">
        <f t="shared" si="32"/>
        <v>N/A</v>
      </c>
      <c r="T140" s="60"/>
    </row>
    <row r="141" spans="1:20" ht="16.5" customHeight="1" x14ac:dyDescent="0.35">
      <c r="A141" s="71" t="str">
        <f>IF(JAN_26!A141="","",JAN_26!A141)</f>
        <v>Ibumol (para + ibu) syrup</v>
      </c>
      <c r="B141" s="71" t="str">
        <f>IF(JAN_26!B141="","",JAN_26!B141)</f>
        <v>syrup</v>
      </c>
      <c r="C141" s="53">
        <f>IF(JAN_26!C141="","",JAN_26!C141)</f>
        <v>1500</v>
      </c>
      <c r="D141" s="53">
        <f>IF(MAY_26!A141="","",MAY_26!F141)</f>
        <v>0</v>
      </c>
      <c r="E141" s="61"/>
      <c r="F141" s="53">
        <f t="shared" si="22"/>
        <v>0</v>
      </c>
      <c r="G141" s="61"/>
      <c r="H141" s="61"/>
      <c r="I141" s="53">
        <f t="shared" si="23"/>
        <v>0</v>
      </c>
      <c r="J141" s="53" t="str">
        <f t="shared" si="24"/>
        <v/>
      </c>
      <c r="K141" s="53">
        <f t="shared" si="25"/>
        <v>0</v>
      </c>
      <c r="L141" s="53">
        <f t="shared" si="26"/>
        <v>0</v>
      </c>
      <c r="M141" s="64">
        <f>IF(A141="",0,(IF(ISNUMBER(APR_26!G141),APR_26!G141,0)+IF(ISNUMBER(MAY_26!G141),MAY_26!G141,0)+IF(ISNUMBER(JUN_26!G141),JUN_26!G141,0))/3)</f>
        <v>0</v>
      </c>
      <c r="N141" s="64">
        <f t="shared" si="27"/>
        <v>0</v>
      </c>
      <c r="O141" s="64">
        <f t="shared" si="28"/>
        <v>0</v>
      </c>
      <c r="P141" s="64">
        <f t="shared" si="29"/>
        <v>0</v>
      </c>
      <c r="Q141" s="65" t="str">
        <f t="shared" si="30"/>
        <v/>
      </c>
      <c r="R141" s="66" t="str">
        <f t="shared" si="31"/>
        <v>STOCKOUT</v>
      </c>
      <c r="S141" s="66" t="str">
        <f t="shared" si="32"/>
        <v>N/A</v>
      </c>
      <c r="T141" s="60"/>
    </row>
    <row r="142" spans="1:20" ht="16.5" customHeight="1" x14ac:dyDescent="0.35">
      <c r="A142" s="72" t="str">
        <f>IF(JAN_26!A142="","",JAN_26!A142)</f>
        <v>ibumol (para + ibu) tab</v>
      </c>
      <c r="B142" s="72" t="str">
        <f>IF(JAN_26!B142="","",JAN_26!B142)</f>
        <v>tablet</v>
      </c>
      <c r="C142" s="55">
        <f>IF(JAN_26!C142="","",JAN_26!C142)</f>
        <v>90</v>
      </c>
      <c r="D142" s="55">
        <f>IF(MAY_26!A142="","",MAY_26!F142)</f>
        <v>0</v>
      </c>
      <c r="E142" s="61"/>
      <c r="F142" s="55">
        <f t="shared" si="22"/>
        <v>0</v>
      </c>
      <c r="G142" s="61"/>
      <c r="H142" s="61"/>
      <c r="I142" s="55">
        <f t="shared" si="23"/>
        <v>0</v>
      </c>
      <c r="J142" s="55" t="str">
        <f t="shared" si="24"/>
        <v/>
      </c>
      <c r="K142" s="55">
        <f t="shared" si="25"/>
        <v>0</v>
      </c>
      <c r="L142" s="55">
        <f t="shared" si="26"/>
        <v>0</v>
      </c>
      <c r="M142" s="67">
        <f>IF(A142="",0,(IF(ISNUMBER(APR_26!G142),APR_26!G142,0)+IF(ISNUMBER(MAY_26!G142),MAY_26!G142,0)+IF(ISNUMBER(JUN_26!G142),JUN_26!G142,0))/3)</f>
        <v>0</v>
      </c>
      <c r="N142" s="67">
        <f t="shared" si="27"/>
        <v>0</v>
      </c>
      <c r="O142" s="67">
        <f t="shared" si="28"/>
        <v>0</v>
      </c>
      <c r="P142" s="67">
        <f t="shared" si="29"/>
        <v>0</v>
      </c>
      <c r="Q142" s="68" t="str">
        <f t="shared" si="30"/>
        <v/>
      </c>
      <c r="R142" s="69" t="str">
        <f t="shared" si="31"/>
        <v>STOCKOUT</v>
      </c>
      <c r="S142" s="69" t="str">
        <f t="shared" si="32"/>
        <v>N/A</v>
      </c>
      <c r="T142" s="60"/>
    </row>
    <row r="143" spans="1:20" ht="16.5" customHeight="1" x14ac:dyDescent="0.35">
      <c r="A143" s="71" t="str">
        <f>IF(JAN_26!A143="","",JAN_26!A143)</f>
        <v>Ibuprofen</v>
      </c>
      <c r="B143" s="71" t="str">
        <f>IF(JAN_26!B143="","",JAN_26!B143)</f>
        <v>tablet</v>
      </c>
      <c r="C143" s="53">
        <f>IF(JAN_26!C143="","",JAN_26!C143)</f>
        <v>15</v>
      </c>
      <c r="D143" s="53">
        <f>IF(MAY_26!A143="","",MAY_26!F143)</f>
        <v>880</v>
      </c>
      <c r="E143" s="61"/>
      <c r="F143" s="53">
        <f t="shared" si="22"/>
        <v>880</v>
      </c>
      <c r="G143" s="61"/>
      <c r="H143" s="61"/>
      <c r="I143" s="53">
        <f t="shared" si="23"/>
        <v>0</v>
      </c>
      <c r="J143" s="53" t="str">
        <f t="shared" si="24"/>
        <v/>
      </c>
      <c r="K143" s="53">
        <f t="shared" si="25"/>
        <v>0</v>
      </c>
      <c r="L143" s="53">
        <f t="shared" si="26"/>
        <v>13200</v>
      </c>
      <c r="M143" s="64">
        <f>IF(A143="",0,(IF(ISNUMBER(APR_26!G143),APR_26!G143,0)+IF(ISNUMBER(MAY_26!G143),MAY_26!G143,0)+IF(ISNUMBER(JUN_26!G143),JUN_26!G143,0))/3)</f>
        <v>0</v>
      </c>
      <c r="N143" s="64">
        <f t="shared" si="27"/>
        <v>0</v>
      </c>
      <c r="O143" s="64">
        <f t="shared" si="28"/>
        <v>0</v>
      </c>
      <c r="P143" s="64">
        <f t="shared" si="29"/>
        <v>0</v>
      </c>
      <c r="Q143" s="65" t="str">
        <f t="shared" si="30"/>
        <v/>
      </c>
      <c r="R143" s="66" t="str">
        <f t="shared" si="31"/>
        <v>OVERSTOCK</v>
      </c>
      <c r="S143" s="66" t="str">
        <f t="shared" si="32"/>
        <v>N/A</v>
      </c>
      <c r="T143" s="60"/>
    </row>
    <row r="144" spans="1:20" ht="16.5" customHeight="1" x14ac:dyDescent="0.35">
      <c r="A144" s="72" t="str">
        <f>IF(JAN_26!A144="","",JAN_26!A144)</f>
        <v>ibuprofen syrup</v>
      </c>
      <c r="B144" s="72" t="str">
        <f>IF(JAN_26!B144="","",JAN_26!B144)</f>
        <v>bottle</v>
      </c>
      <c r="C144" s="55">
        <f>IF(JAN_26!C144="","",JAN_26!C144)</f>
        <v>1500</v>
      </c>
      <c r="D144" s="55">
        <f>IF(MAY_26!A144="","",MAY_26!F144)</f>
        <v>0</v>
      </c>
      <c r="E144" s="61"/>
      <c r="F144" s="55">
        <f t="shared" si="22"/>
        <v>0</v>
      </c>
      <c r="G144" s="61"/>
      <c r="H144" s="61"/>
      <c r="I144" s="55">
        <f t="shared" si="23"/>
        <v>0</v>
      </c>
      <c r="J144" s="55" t="str">
        <f t="shared" si="24"/>
        <v/>
      </c>
      <c r="K144" s="55">
        <f t="shared" si="25"/>
        <v>0</v>
      </c>
      <c r="L144" s="55">
        <f t="shared" si="26"/>
        <v>0</v>
      </c>
      <c r="M144" s="67">
        <f>IF(A144="",0,(IF(ISNUMBER(APR_26!G144),APR_26!G144,0)+IF(ISNUMBER(MAY_26!G144),MAY_26!G144,0)+IF(ISNUMBER(JUN_26!G144),JUN_26!G144,0))/3)</f>
        <v>0</v>
      </c>
      <c r="N144" s="67">
        <f t="shared" si="27"/>
        <v>0</v>
      </c>
      <c r="O144" s="67">
        <f t="shared" si="28"/>
        <v>0</v>
      </c>
      <c r="P144" s="67">
        <f t="shared" si="29"/>
        <v>0</v>
      </c>
      <c r="Q144" s="68" t="str">
        <f t="shared" si="30"/>
        <v/>
      </c>
      <c r="R144" s="69" t="str">
        <f t="shared" si="31"/>
        <v>STOCKOUT</v>
      </c>
      <c r="S144" s="69" t="str">
        <f t="shared" si="32"/>
        <v>N/A</v>
      </c>
      <c r="T144" s="60"/>
    </row>
    <row r="145" spans="1:20" ht="16.5" customHeight="1" x14ac:dyDescent="0.35">
      <c r="A145" s="71" t="str">
        <f>IF(JAN_26!A145="","",JAN_26!A145)</f>
        <v>iodine</v>
      </c>
      <c r="B145" s="71" t="str">
        <f>IF(JAN_26!B145="","",JAN_26!B145)</f>
        <v>bottle</v>
      </c>
      <c r="C145" s="53">
        <f>IF(JAN_26!C145="","",JAN_26!C145)</f>
        <v>1500</v>
      </c>
      <c r="D145" s="53">
        <f>IF(MAY_26!A145="","",MAY_26!F145)</f>
        <v>0</v>
      </c>
      <c r="E145" s="61"/>
      <c r="F145" s="53">
        <f t="shared" si="22"/>
        <v>0</v>
      </c>
      <c r="G145" s="61"/>
      <c r="H145" s="61"/>
      <c r="I145" s="53">
        <f t="shared" si="23"/>
        <v>0</v>
      </c>
      <c r="J145" s="53" t="str">
        <f t="shared" si="24"/>
        <v/>
      </c>
      <c r="K145" s="53">
        <f t="shared" si="25"/>
        <v>0</v>
      </c>
      <c r="L145" s="53">
        <f t="shared" si="26"/>
        <v>0</v>
      </c>
      <c r="M145" s="64">
        <f>IF(A145="",0,(IF(ISNUMBER(APR_26!G145),APR_26!G145,0)+IF(ISNUMBER(MAY_26!G145),MAY_26!G145,0)+IF(ISNUMBER(JUN_26!G145),JUN_26!G145,0))/3)</f>
        <v>0</v>
      </c>
      <c r="N145" s="64">
        <f t="shared" si="27"/>
        <v>0</v>
      </c>
      <c r="O145" s="64">
        <f t="shared" si="28"/>
        <v>0</v>
      </c>
      <c r="P145" s="64">
        <f t="shared" si="29"/>
        <v>0</v>
      </c>
      <c r="Q145" s="65" t="str">
        <f t="shared" si="30"/>
        <v/>
      </c>
      <c r="R145" s="66" t="str">
        <f t="shared" si="31"/>
        <v>STOCKOUT</v>
      </c>
      <c r="S145" s="66" t="str">
        <f t="shared" si="32"/>
        <v>N/A</v>
      </c>
      <c r="T145" s="60"/>
    </row>
    <row r="146" spans="1:20" ht="16.5" customHeight="1" x14ac:dyDescent="0.35">
      <c r="A146" s="72" t="str">
        <f>IF(JAN_26!A146="","",JAN_26!A146)</f>
        <v>Iron/Folicacid/vit B12 Syrup 200ml</v>
      </c>
      <c r="B146" s="72" t="str">
        <f>IF(JAN_26!B146="","",JAN_26!B146)</f>
        <v>bottle</v>
      </c>
      <c r="C146" s="55">
        <f>IF(JAN_26!C146="","",JAN_26!C146)</f>
        <v>1000</v>
      </c>
      <c r="D146" s="55">
        <f>IF(MAY_26!A146="","",MAY_26!F146)</f>
        <v>17</v>
      </c>
      <c r="E146" s="61"/>
      <c r="F146" s="55">
        <f t="shared" si="22"/>
        <v>17</v>
      </c>
      <c r="G146" s="61"/>
      <c r="H146" s="61"/>
      <c r="I146" s="55">
        <f t="shared" si="23"/>
        <v>0</v>
      </c>
      <c r="J146" s="55" t="str">
        <f t="shared" si="24"/>
        <v/>
      </c>
      <c r="K146" s="55">
        <f t="shared" si="25"/>
        <v>0</v>
      </c>
      <c r="L146" s="55">
        <f t="shared" si="26"/>
        <v>17000</v>
      </c>
      <c r="M146" s="67">
        <f>IF(A146="",0,(IF(ISNUMBER(APR_26!G146),APR_26!G146,0)+IF(ISNUMBER(MAY_26!G146),MAY_26!G146,0)+IF(ISNUMBER(JUN_26!G146),JUN_26!G146,0))/3)</f>
        <v>0</v>
      </c>
      <c r="N146" s="67">
        <f t="shared" si="27"/>
        <v>0</v>
      </c>
      <c r="O146" s="67">
        <f t="shared" si="28"/>
        <v>0</v>
      </c>
      <c r="P146" s="67">
        <f t="shared" si="29"/>
        <v>0</v>
      </c>
      <c r="Q146" s="68" t="str">
        <f t="shared" si="30"/>
        <v/>
      </c>
      <c r="R146" s="69" t="str">
        <f t="shared" si="31"/>
        <v>OVERSTOCK</v>
      </c>
      <c r="S146" s="69" t="str">
        <f t="shared" si="32"/>
        <v>N/A</v>
      </c>
      <c r="T146" s="60"/>
    </row>
    <row r="147" spans="1:20" ht="16.5" customHeight="1" x14ac:dyDescent="0.35">
      <c r="A147" s="71" t="str">
        <f>IF(JAN_26!A147="","",JAN_26!A147)</f>
        <v>jadelle</v>
      </c>
      <c r="B147" s="71" t="str">
        <f>IF(JAN_26!B147="","",JAN_26!B147)</f>
        <v>item</v>
      </c>
      <c r="C147" s="53">
        <f>IF(JAN_26!C147="","",JAN_26!C147)</f>
        <v>4000</v>
      </c>
      <c r="D147" s="53">
        <f>IF(MAY_26!A147="","",MAY_26!F147)</f>
        <v>0</v>
      </c>
      <c r="E147" s="61"/>
      <c r="F147" s="53">
        <f t="shared" si="22"/>
        <v>0</v>
      </c>
      <c r="G147" s="61"/>
      <c r="H147" s="61"/>
      <c r="I147" s="53">
        <f t="shared" si="23"/>
        <v>0</v>
      </c>
      <c r="J147" s="53" t="str">
        <f t="shared" si="24"/>
        <v/>
      </c>
      <c r="K147" s="53">
        <f t="shared" si="25"/>
        <v>0</v>
      </c>
      <c r="L147" s="53">
        <f t="shared" si="26"/>
        <v>0</v>
      </c>
      <c r="M147" s="64">
        <f>IF(A147="",0,(IF(ISNUMBER(APR_26!G147),APR_26!G147,0)+IF(ISNUMBER(MAY_26!G147),MAY_26!G147,0)+IF(ISNUMBER(JUN_26!G147),JUN_26!G147,0))/3)</f>
        <v>0</v>
      </c>
      <c r="N147" s="64">
        <f t="shared" si="27"/>
        <v>0</v>
      </c>
      <c r="O147" s="64">
        <f t="shared" si="28"/>
        <v>0</v>
      </c>
      <c r="P147" s="64">
        <f t="shared" si="29"/>
        <v>0</v>
      </c>
      <c r="Q147" s="65" t="str">
        <f t="shared" si="30"/>
        <v/>
      </c>
      <c r="R147" s="66" t="str">
        <f t="shared" si="31"/>
        <v>STOCKOUT</v>
      </c>
      <c r="S147" s="66" t="str">
        <f t="shared" si="32"/>
        <v>N/A</v>
      </c>
      <c r="T147" s="60"/>
    </row>
    <row r="148" spans="1:20" ht="16.5" customHeight="1" x14ac:dyDescent="0.35">
      <c r="A148" s="72" t="str">
        <f>IF(JAN_26!A148="","",JAN_26!A148)</f>
        <v>ketamin</v>
      </c>
      <c r="B148" s="72" t="str">
        <f>IF(JAN_26!B148="","",JAN_26!B148)</f>
        <v>vial</v>
      </c>
      <c r="C148" s="55">
        <f>IF(JAN_26!C148="","",JAN_26!C148)</f>
        <v>1000</v>
      </c>
      <c r="D148" s="55">
        <f>IF(MAY_26!A148="","",MAY_26!F148)</f>
        <v>20</v>
      </c>
      <c r="E148" s="61"/>
      <c r="F148" s="55">
        <f t="shared" si="22"/>
        <v>20</v>
      </c>
      <c r="G148" s="61"/>
      <c r="H148" s="61"/>
      <c r="I148" s="55">
        <f t="shared" si="23"/>
        <v>0</v>
      </c>
      <c r="J148" s="55" t="str">
        <f t="shared" si="24"/>
        <v/>
      </c>
      <c r="K148" s="55">
        <f t="shared" si="25"/>
        <v>0</v>
      </c>
      <c r="L148" s="55">
        <f t="shared" si="26"/>
        <v>20000</v>
      </c>
      <c r="M148" s="67">
        <f>IF(A148="",0,(IF(ISNUMBER(APR_26!G148),APR_26!G148,0)+IF(ISNUMBER(MAY_26!G148),MAY_26!G148,0)+IF(ISNUMBER(JUN_26!G148),JUN_26!G148,0))/3)</f>
        <v>0</v>
      </c>
      <c r="N148" s="67">
        <f t="shared" si="27"/>
        <v>0</v>
      </c>
      <c r="O148" s="67">
        <f t="shared" si="28"/>
        <v>0</v>
      </c>
      <c r="P148" s="67">
        <f t="shared" si="29"/>
        <v>0</v>
      </c>
      <c r="Q148" s="68" t="str">
        <f t="shared" si="30"/>
        <v/>
      </c>
      <c r="R148" s="69" t="str">
        <f t="shared" si="31"/>
        <v>OVERSTOCK</v>
      </c>
      <c r="S148" s="69" t="str">
        <f t="shared" si="32"/>
        <v>N/A</v>
      </c>
      <c r="T148" s="60"/>
    </row>
    <row r="149" spans="1:20" ht="16.5" customHeight="1" x14ac:dyDescent="0.35">
      <c r="A149" s="71" t="str">
        <f>IF(JAN_26!A149="","",JAN_26!A149)</f>
        <v>ketoconazole cream</v>
      </c>
      <c r="B149" s="71" t="str">
        <f>IF(JAN_26!B149="","",JAN_26!B149)</f>
        <v>item</v>
      </c>
      <c r="C149" s="53">
        <f>IF(JAN_26!C149="","",JAN_26!C149)</f>
        <v>1000</v>
      </c>
      <c r="D149" s="53">
        <f>IF(MAY_26!A149="","",MAY_26!F149)</f>
        <v>0</v>
      </c>
      <c r="E149" s="61"/>
      <c r="F149" s="53">
        <f t="shared" si="22"/>
        <v>0</v>
      </c>
      <c r="G149" s="61"/>
      <c r="H149" s="61"/>
      <c r="I149" s="53">
        <f t="shared" si="23"/>
        <v>0</v>
      </c>
      <c r="J149" s="53" t="str">
        <f t="shared" si="24"/>
        <v/>
      </c>
      <c r="K149" s="53">
        <f t="shared" si="25"/>
        <v>0</v>
      </c>
      <c r="L149" s="53">
        <f t="shared" si="26"/>
        <v>0</v>
      </c>
      <c r="M149" s="64">
        <f>IF(A149="",0,(IF(ISNUMBER(APR_26!G149),APR_26!G149,0)+IF(ISNUMBER(MAY_26!G149),MAY_26!G149,0)+IF(ISNUMBER(JUN_26!G149),JUN_26!G149,0))/3)</f>
        <v>0</v>
      </c>
      <c r="N149" s="64">
        <f t="shared" si="27"/>
        <v>0</v>
      </c>
      <c r="O149" s="64">
        <f t="shared" si="28"/>
        <v>0</v>
      </c>
      <c r="P149" s="64">
        <f t="shared" si="29"/>
        <v>0</v>
      </c>
      <c r="Q149" s="65" t="str">
        <f t="shared" si="30"/>
        <v/>
      </c>
      <c r="R149" s="66" t="str">
        <f t="shared" si="31"/>
        <v>STOCKOUT</v>
      </c>
      <c r="S149" s="66" t="str">
        <f t="shared" si="32"/>
        <v>N/A</v>
      </c>
      <c r="T149" s="60"/>
    </row>
    <row r="150" spans="1:20" ht="16.5" customHeight="1" x14ac:dyDescent="0.35">
      <c r="A150" s="72" t="str">
        <f>IF(JAN_26!A150="","",JAN_26!A150)</f>
        <v>ketoconazole TABLETS</v>
      </c>
      <c r="B150" s="72" t="str">
        <f>IF(JAN_26!B150="","",JAN_26!B150)</f>
        <v>tablet</v>
      </c>
      <c r="C150" s="55">
        <f>IF(JAN_26!C150="","",JAN_26!C150)</f>
        <v>100</v>
      </c>
      <c r="D150" s="55">
        <f>IF(MAY_26!A150="","",MAY_26!F150)</f>
        <v>0</v>
      </c>
      <c r="E150" s="61"/>
      <c r="F150" s="55">
        <f t="shared" si="22"/>
        <v>0</v>
      </c>
      <c r="G150" s="61"/>
      <c r="H150" s="61"/>
      <c r="I150" s="55">
        <f t="shared" si="23"/>
        <v>0</v>
      </c>
      <c r="J150" s="55" t="str">
        <f t="shared" si="24"/>
        <v/>
      </c>
      <c r="K150" s="55">
        <f t="shared" si="25"/>
        <v>0</v>
      </c>
      <c r="L150" s="55">
        <f t="shared" si="26"/>
        <v>0</v>
      </c>
      <c r="M150" s="67">
        <f>IF(A150="",0,(IF(ISNUMBER(APR_26!G150),APR_26!G150,0)+IF(ISNUMBER(MAY_26!G150),MAY_26!G150,0)+IF(ISNUMBER(JUN_26!G150),JUN_26!G150,0))/3)</f>
        <v>0</v>
      </c>
      <c r="N150" s="67">
        <f t="shared" si="27"/>
        <v>0</v>
      </c>
      <c r="O150" s="67">
        <f t="shared" si="28"/>
        <v>0</v>
      </c>
      <c r="P150" s="67">
        <f t="shared" si="29"/>
        <v>0</v>
      </c>
      <c r="Q150" s="68" t="str">
        <f t="shared" si="30"/>
        <v/>
      </c>
      <c r="R150" s="69" t="str">
        <f t="shared" si="31"/>
        <v>STOCKOUT</v>
      </c>
      <c r="S150" s="69" t="str">
        <f t="shared" si="32"/>
        <v>N/A</v>
      </c>
      <c r="T150" s="60"/>
    </row>
    <row r="151" spans="1:20" ht="16.5" customHeight="1" x14ac:dyDescent="0.35">
      <c r="A151" s="71" t="str">
        <f>IF(JAN_26!A151="","",JAN_26!A151)</f>
        <v>KLIPAL</v>
      </c>
      <c r="B151" s="71" t="str">
        <f>IF(JAN_26!B151="","",JAN_26!B151)</f>
        <v>tablet</v>
      </c>
      <c r="C151" s="53">
        <f>IF(JAN_26!C151="","",JAN_26!C151)</f>
        <v>200</v>
      </c>
      <c r="D151" s="53">
        <f>IF(MAY_26!A151="","",MAY_26!F151)</f>
        <v>0</v>
      </c>
      <c r="E151" s="61"/>
      <c r="F151" s="53">
        <f t="shared" si="22"/>
        <v>0</v>
      </c>
      <c r="G151" s="61"/>
      <c r="H151" s="61"/>
      <c r="I151" s="53">
        <f t="shared" si="23"/>
        <v>0</v>
      </c>
      <c r="J151" s="53" t="str">
        <f t="shared" si="24"/>
        <v/>
      </c>
      <c r="K151" s="53">
        <f t="shared" si="25"/>
        <v>0</v>
      </c>
      <c r="L151" s="53">
        <f t="shared" si="26"/>
        <v>0</v>
      </c>
      <c r="M151" s="64">
        <f>IF(A151="",0,(IF(ISNUMBER(APR_26!G151),APR_26!G151,0)+IF(ISNUMBER(MAY_26!G151),MAY_26!G151,0)+IF(ISNUMBER(JUN_26!G151),JUN_26!G151,0))/3)</f>
        <v>0</v>
      </c>
      <c r="N151" s="64">
        <f t="shared" si="27"/>
        <v>0</v>
      </c>
      <c r="O151" s="64">
        <f t="shared" si="28"/>
        <v>0</v>
      </c>
      <c r="P151" s="64">
        <f t="shared" si="29"/>
        <v>0</v>
      </c>
      <c r="Q151" s="65" t="str">
        <f t="shared" si="30"/>
        <v/>
      </c>
      <c r="R151" s="66" t="str">
        <f t="shared" si="31"/>
        <v>STOCKOUT</v>
      </c>
      <c r="S151" s="66" t="str">
        <f t="shared" si="32"/>
        <v>N/A</v>
      </c>
      <c r="T151" s="60"/>
    </row>
    <row r="152" spans="1:20" ht="16.5" customHeight="1" x14ac:dyDescent="0.35">
      <c r="A152" s="72" t="str">
        <f>IF(JAN_26!A152="","",JAN_26!A152)</f>
        <v>levefloxacine</v>
      </c>
      <c r="B152" s="72" t="str">
        <f>IF(JAN_26!B152="","",JAN_26!B152)</f>
        <v>tabs</v>
      </c>
      <c r="C152" s="55">
        <f>IF(JAN_26!C152="","",JAN_26!C152)</f>
        <v>150</v>
      </c>
      <c r="D152" s="55">
        <f>IF(MAY_26!A152="","",MAY_26!F152)</f>
        <v>0</v>
      </c>
      <c r="E152" s="61"/>
      <c r="F152" s="55">
        <f t="shared" si="22"/>
        <v>0</v>
      </c>
      <c r="G152" s="61"/>
      <c r="H152" s="61"/>
      <c r="I152" s="55">
        <f t="shared" si="23"/>
        <v>0</v>
      </c>
      <c r="J152" s="55" t="str">
        <f t="shared" si="24"/>
        <v/>
      </c>
      <c r="K152" s="55">
        <f t="shared" si="25"/>
        <v>0</v>
      </c>
      <c r="L152" s="55">
        <f t="shared" si="26"/>
        <v>0</v>
      </c>
      <c r="M152" s="67">
        <f>IF(A152="",0,(IF(ISNUMBER(APR_26!G152),APR_26!G152,0)+IF(ISNUMBER(MAY_26!G152),MAY_26!G152,0)+IF(ISNUMBER(JUN_26!G152),JUN_26!G152,0))/3)</f>
        <v>0</v>
      </c>
      <c r="N152" s="67">
        <f t="shared" si="27"/>
        <v>0</v>
      </c>
      <c r="O152" s="67">
        <f t="shared" si="28"/>
        <v>0</v>
      </c>
      <c r="P152" s="67">
        <f t="shared" si="29"/>
        <v>0</v>
      </c>
      <c r="Q152" s="68" t="str">
        <f t="shared" si="30"/>
        <v/>
      </c>
      <c r="R152" s="69" t="str">
        <f t="shared" si="31"/>
        <v>STOCKOUT</v>
      </c>
      <c r="S152" s="69" t="str">
        <f t="shared" si="32"/>
        <v>N/A</v>
      </c>
      <c r="T152" s="60"/>
    </row>
    <row r="153" spans="1:20" ht="16.5" customHeight="1" x14ac:dyDescent="0.35">
      <c r="A153" s="71" t="str">
        <f>IF(JAN_26!A153="","",JAN_26!A153)</f>
        <v>lidocaine</v>
      </c>
      <c r="B153" s="71" t="str">
        <f>IF(JAN_26!B153="","",JAN_26!B153)</f>
        <v>vial</v>
      </c>
      <c r="C153" s="53">
        <f>IF(JAN_26!C153="","",JAN_26!C153)</f>
        <v>1200</v>
      </c>
      <c r="D153" s="53">
        <f>IF(MAY_26!A153="","",MAY_26!F153)</f>
        <v>47</v>
      </c>
      <c r="E153" s="61"/>
      <c r="F153" s="53">
        <f t="shared" si="22"/>
        <v>47</v>
      </c>
      <c r="G153" s="61"/>
      <c r="H153" s="61"/>
      <c r="I153" s="53">
        <f t="shared" si="23"/>
        <v>0</v>
      </c>
      <c r="J153" s="53" t="str">
        <f t="shared" si="24"/>
        <v/>
      </c>
      <c r="K153" s="53">
        <f t="shared" si="25"/>
        <v>0</v>
      </c>
      <c r="L153" s="53">
        <f t="shared" si="26"/>
        <v>56400</v>
      </c>
      <c r="M153" s="64">
        <f>IF(A153="",0,(IF(ISNUMBER(APR_26!G153),APR_26!G153,0)+IF(ISNUMBER(MAY_26!G153),MAY_26!G153,0)+IF(ISNUMBER(JUN_26!G153),JUN_26!G153,0))/3)</f>
        <v>0</v>
      </c>
      <c r="N153" s="64">
        <f t="shared" si="27"/>
        <v>0</v>
      </c>
      <c r="O153" s="64">
        <f t="shared" si="28"/>
        <v>0</v>
      </c>
      <c r="P153" s="64">
        <f t="shared" si="29"/>
        <v>0</v>
      </c>
      <c r="Q153" s="65" t="str">
        <f t="shared" si="30"/>
        <v/>
      </c>
      <c r="R153" s="66" t="str">
        <f t="shared" si="31"/>
        <v>OVERSTOCK</v>
      </c>
      <c r="S153" s="66" t="str">
        <f t="shared" si="32"/>
        <v>N/A</v>
      </c>
      <c r="T153" s="60"/>
    </row>
    <row r="154" spans="1:20" ht="16.5" customHeight="1" x14ac:dyDescent="0.35">
      <c r="A154" s="72" t="str">
        <f>IF(JAN_26!A154="","",JAN_26!A154)</f>
        <v>lidocaine (1%)</v>
      </c>
      <c r="B154" s="72" t="str">
        <f>IF(JAN_26!B154="","",JAN_26!B154)</f>
        <v>inj</v>
      </c>
      <c r="C154" s="55">
        <f>IF(JAN_26!C154="","",JAN_26!C154)</f>
        <v>500</v>
      </c>
      <c r="D154" s="55">
        <f>IF(MAY_26!A154="","",MAY_26!F154)</f>
        <v>0</v>
      </c>
      <c r="E154" s="61"/>
      <c r="F154" s="55">
        <f t="shared" si="22"/>
        <v>0</v>
      </c>
      <c r="G154" s="61"/>
      <c r="H154" s="61"/>
      <c r="I154" s="55">
        <f t="shared" si="23"/>
        <v>0</v>
      </c>
      <c r="J154" s="55" t="str">
        <f t="shared" si="24"/>
        <v/>
      </c>
      <c r="K154" s="55">
        <f t="shared" si="25"/>
        <v>0</v>
      </c>
      <c r="L154" s="55">
        <f t="shared" si="26"/>
        <v>0</v>
      </c>
      <c r="M154" s="67">
        <f>IF(A154="",0,(IF(ISNUMBER(APR_26!G154),APR_26!G154,0)+IF(ISNUMBER(MAY_26!G154),MAY_26!G154,0)+IF(ISNUMBER(JUN_26!G154),JUN_26!G154,0))/3)</f>
        <v>0</v>
      </c>
      <c r="N154" s="67">
        <f t="shared" si="27"/>
        <v>0</v>
      </c>
      <c r="O154" s="67">
        <f t="shared" si="28"/>
        <v>0</v>
      </c>
      <c r="P154" s="67">
        <f t="shared" si="29"/>
        <v>0</v>
      </c>
      <c r="Q154" s="68" t="str">
        <f t="shared" si="30"/>
        <v/>
      </c>
      <c r="R154" s="69" t="str">
        <f t="shared" si="31"/>
        <v>STOCKOUT</v>
      </c>
      <c r="S154" s="69" t="str">
        <f t="shared" si="32"/>
        <v>N/A</v>
      </c>
      <c r="T154" s="60"/>
    </row>
    <row r="155" spans="1:20" ht="16.5" customHeight="1" x14ac:dyDescent="0.35">
      <c r="A155" s="71" t="str">
        <f>IF(JAN_26!A155="","",JAN_26!A155)</f>
        <v>lidocaine + adrenaline</v>
      </c>
      <c r="B155" s="71" t="str">
        <f>IF(JAN_26!B155="","",JAN_26!B155)</f>
        <v>vial</v>
      </c>
      <c r="C155" s="53">
        <f>IF(JAN_26!C155="","",JAN_26!C155)</f>
        <v>1500</v>
      </c>
      <c r="D155" s="53">
        <f>IF(MAY_26!A155="","",MAY_26!F155)</f>
        <v>0</v>
      </c>
      <c r="E155" s="61"/>
      <c r="F155" s="53">
        <f t="shared" si="22"/>
        <v>0</v>
      </c>
      <c r="G155" s="61"/>
      <c r="H155" s="61"/>
      <c r="I155" s="53">
        <f t="shared" si="23"/>
        <v>0</v>
      </c>
      <c r="J155" s="53" t="str">
        <f t="shared" si="24"/>
        <v/>
      </c>
      <c r="K155" s="53">
        <f t="shared" si="25"/>
        <v>0</v>
      </c>
      <c r="L155" s="53">
        <f t="shared" si="26"/>
        <v>0</v>
      </c>
      <c r="M155" s="64">
        <f>IF(A155="",0,(IF(ISNUMBER(APR_26!G155),APR_26!G155,0)+IF(ISNUMBER(MAY_26!G155),MAY_26!G155,0)+IF(ISNUMBER(JUN_26!G155),JUN_26!G155,0))/3)</f>
        <v>0</v>
      </c>
      <c r="N155" s="64">
        <f t="shared" si="27"/>
        <v>0</v>
      </c>
      <c r="O155" s="64">
        <f t="shared" si="28"/>
        <v>0</v>
      </c>
      <c r="P155" s="64">
        <f t="shared" si="29"/>
        <v>0</v>
      </c>
      <c r="Q155" s="65" t="str">
        <f t="shared" si="30"/>
        <v/>
      </c>
      <c r="R155" s="66" t="str">
        <f t="shared" si="31"/>
        <v>STOCKOUT</v>
      </c>
      <c r="S155" s="66" t="str">
        <f t="shared" si="32"/>
        <v>N/A</v>
      </c>
      <c r="T155" s="60"/>
    </row>
    <row r="156" spans="1:20" ht="16.5" customHeight="1" x14ac:dyDescent="0.35">
      <c r="A156" s="72" t="str">
        <f>IF(JAN_26!A156="","",JAN_26!A156)</f>
        <v>Lisinopril 10 mg</v>
      </c>
      <c r="B156" s="72" t="str">
        <f>IF(JAN_26!B156="","",JAN_26!B156)</f>
        <v>tablet</v>
      </c>
      <c r="C156" s="55">
        <f>IF(JAN_26!C156="","",JAN_26!C156)</f>
        <v>300</v>
      </c>
      <c r="D156" s="55">
        <f>IF(MAY_26!A156="","",MAY_26!F156)</f>
        <v>0</v>
      </c>
      <c r="E156" s="61"/>
      <c r="F156" s="55">
        <f t="shared" si="22"/>
        <v>0</v>
      </c>
      <c r="G156" s="61"/>
      <c r="H156" s="61"/>
      <c r="I156" s="55">
        <f t="shared" si="23"/>
        <v>0</v>
      </c>
      <c r="J156" s="55" t="str">
        <f t="shared" si="24"/>
        <v/>
      </c>
      <c r="K156" s="55">
        <f t="shared" si="25"/>
        <v>0</v>
      </c>
      <c r="L156" s="55">
        <f t="shared" si="26"/>
        <v>0</v>
      </c>
      <c r="M156" s="67">
        <f>IF(A156="",0,(IF(ISNUMBER(APR_26!G156),APR_26!G156,0)+IF(ISNUMBER(MAY_26!G156),MAY_26!G156,0)+IF(ISNUMBER(JUN_26!G156),JUN_26!G156,0))/3)</f>
        <v>0</v>
      </c>
      <c r="N156" s="67">
        <f t="shared" si="27"/>
        <v>0</v>
      </c>
      <c r="O156" s="67">
        <f t="shared" si="28"/>
        <v>0</v>
      </c>
      <c r="P156" s="67">
        <f t="shared" si="29"/>
        <v>0</v>
      </c>
      <c r="Q156" s="68" t="str">
        <f t="shared" si="30"/>
        <v/>
      </c>
      <c r="R156" s="69" t="str">
        <f t="shared" si="31"/>
        <v>STOCKOUT</v>
      </c>
      <c r="S156" s="69" t="str">
        <f t="shared" si="32"/>
        <v>N/A</v>
      </c>
      <c r="T156" s="60"/>
    </row>
    <row r="157" spans="1:20" ht="16.5" customHeight="1" x14ac:dyDescent="0.35">
      <c r="A157" s="71" t="str">
        <f>IF(JAN_26!A157="","",JAN_26!A157)</f>
        <v>Lisinoprile 20mg</v>
      </c>
      <c r="B157" s="71" t="str">
        <f>IF(JAN_26!B157="","",JAN_26!B157)</f>
        <v>tablet</v>
      </c>
      <c r="C157" s="53">
        <f>IF(JAN_26!C157="","",JAN_26!C157)</f>
        <v>350</v>
      </c>
      <c r="D157" s="53">
        <f>IF(MAY_26!A157="","",MAY_26!F157)</f>
        <v>0</v>
      </c>
      <c r="E157" s="61"/>
      <c r="F157" s="53">
        <f t="shared" si="22"/>
        <v>0</v>
      </c>
      <c r="G157" s="61"/>
      <c r="H157" s="61"/>
      <c r="I157" s="53">
        <f t="shared" si="23"/>
        <v>0</v>
      </c>
      <c r="J157" s="53" t="str">
        <f t="shared" si="24"/>
        <v/>
      </c>
      <c r="K157" s="53">
        <f t="shared" si="25"/>
        <v>0</v>
      </c>
      <c r="L157" s="53">
        <f t="shared" si="26"/>
        <v>0</v>
      </c>
      <c r="M157" s="64">
        <f>IF(A157="",0,(IF(ISNUMBER(APR_26!G157),APR_26!G157,0)+IF(ISNUMBER(MAY_26!G157),MAY_26!G157,0)+IF(ISNUMBER(JUN_26!G157),JUN_26!G157,0))/3)</f>
        <v>0</v>
      </c>
      <c r="N157" s="64">
        <f t="shared" si="27"/>
        <v>0</v>
      </c>
      <c r="O157" s="64">
        <f t="shared" si="28"/>
        <v>0</v>
      </c>
      <c r="P157" s="64">
        <f t="shared" si="29"/>
        <v>0</v>
      </c>
      <c r="Q157" s="65" t="str">
        <f t="shared" si="30"/>
        <v/>
      </c>
      <c r="R157" s="66" t="str">
        <f t="shared" si="31"/>
        <v>STOCKOUT</v>
      </c>
      <c r="S157" s="66" t="str">
        <f t="shared" si="32"/>
        <v>N/A</v>
      </c>
      <c r="T157" s="60"/>
    </row>
    <row r="158" spans="1:20" ht="16.5" customHeight="1" x14ac:dyDescent="0.35">
      <c r="A158" s="72" t="str">
        <f>IF(JAN_26!A158="","",JAN_26!A158)</f>
        <v>litacod tab</v>
      </c>
      <c r="B158" s="72" t="str">
        <f>IF(JAN_26!B158="","",JAN_26!B158)</f>
        <v>tablet</v>
      </c>
      <c r="C158" s="55">
        <f>IF(JAN_26!C158="","",JAN_26!C158)</f>
        <v>75</v>
      </c>
      <c r="D158" s="55">
        <f>IF(MAY_26!A158="","",MAY_26!F158)</f>
        <v>0</v>
      </c>
      <c r="E158" s="61"/>
      <c r="F158" s="55">
        <f t="shared" si="22"/>
        <v>0</v>
      </c>
      <c r="G158" s="61"/>
      <c r="H158" s="61"/>
      <c r="I158" s="55">
        <f t="shared" si="23"/>
        <v>0</v>
      </c>
      <c r="J158" s="55" t="str">
        <f t="shared" si="24"/>
        <v/>
      </c>
      <c r="K158" s="55">
        <f t="shared" si="25"/>
        <v>0</v>
      </c>
      <c r="L158" s="55">
        <f t="shared" si="26"/>
        <v>0</v>
      </c>
      <c r="M158" s="67">
        <f>IF(A158="",0,(IF(ISNUMBER(APR_26!G158),APR_26!G158,0)+IF(ISNUMBER(MAY_26!G158),MAY_26!G158,0)+IF(ISNUMBER(JUN_26!G158),JUN_26!G158,0))/3)</f>
        <v>0</v>
      </c>
      <c r="N158" s="67">
        <f t="shared" si="27"/>
        <v>0</v>
      </c>
      <c r="O158" s="67">
        <f t="shared" si="28"/>
        <v>0</v>
      </c>
      <c r="P158" s="67">
        <f t="shared" si="29"/>
        <v>0</v>
      </c>
      <c r="Q158" s="68" t="str">
        <f t="shared" si="30"/>
        <v/>
      </c>
      <c r="R158" s="69" t="str">
        <f t="shared" si="31"/>
        <v>STOCKOUT</v>
      </c>
      <c r="S158" s="69" t="str">
        <f t="shared" si="32"/>
        <v>N/A</v>
      </c>
      <c r="T158" s="60"/>
    </row>
    <row r="159" spans="1:20" ht="16.5" customHeight="1" x14ac:dyDescent="0.35">
      <c r="A159" s="71" t="str">
        <f>IF(JAN_26!A159="","",JAN_26!A159)</f>
        <v>litacold sp</v>
      </c>
      <c r="B159" s="71" t="str">
        <f>IF(JAN_26!B159="","",JAN_26!B159)</f>
        <v>bottle</v>
      </c>
      <c r="C159" s="53">
        <f>IF(JAN_26!C159="","",JAN_26!C159)</f>
        <v>1700</v>
      </c>
      <c r="D159" s="53">
        <f>IF(MAY_26!A159="","",MAY_26!F159)</f>
        <v>0</v>
      </c>
      <c r="E159" s="61"/>
      <c r="F159" s="53">
        <f t="shared" si="22"/>
        <v>0</v>
      </c>
      <c r="G159" s="61"/>
      <c r="H159" s="61"/>
      <c r="I159" s="53">
        <f t="shared" si="23"/>
        <v>0</v>
      </c>
      <c r="J159" s="53" t="str">
        <f t="shared" si="24"/>
        <v/>
      </c>
      <c r="K159" s="53">
        <f t="shared" si="25"/>
        <v>0</v>
      </c>
      <c r="L159" s="53">
        <f t="shared" si="26"/>
        <v>0</v>
      </c>
      <c r="M159" s="64">
        <f>IF(A159="",0,(IF(ISNUMBER(APR_26!G159),APR_26!G159,0)+IF(ISNUMBER(MAY_26!G159),MAY_26!G159,0)+IF(ISNUMBER(JUN_26!G159),JUN_26!G159,0))/3)</f>
        <v>0</v>
      </c>
      <c r="N159" s="64">
        <f t="shared" si="27"/>
        <v>0</v>
      </c>
      <c r="O159" s="64">
        <f t="shared" si="28"/>
        <v>0</v>
      </c>
      <c r="P159" s="64">
        <f t="shared" si="29"/>
        <v>0</v>
      </c>
      <c r="Q159" s="65" t="str">
        <f t="shared" si="30"/>
        <v/>
      </c>
      <c r="R159" s="66" t="str">
        <f t="shared" si="31"/>
        <v>STOCKOUT</v>
      </c>
      <c r="S159" s="66" t="str">
        <f t="shared" si="32"/>
        <v>N/A</v>
      </c>
      <c r="T159" s="60"/>
    </row>
    <row r="160" spans="1:20" ht="16.5" customHeight="1" x14ac:dyDescent="0.35">
      <c r="A160" s="72" t="str">
        <f>IF(JAN_26!A160="","",JAN_26!A160)</f>
        <v>LLINS</v>
      </c>
      <c r="B160" s="72" t="str">
        <f>IF(JAN_26!B160="","",JAN_26!B160)</f>
        <v>item</v>
      </c>
      <c r="C160" s="55" t="str">
        <f>IF(JAN_26!C160="","",JAN_26!C160)</f>
        <v/>
      </c>
      <c r="D160" s="55">
        <f>IF(MAY_26!A160="","",MAY_26!F160)</f>
        <v>0</v>
      </c>
      <c r="E160" s="61"/>
      <c r="F160" s="55">
        <f t="shared" si="22"/>
        <v>0</v>
      </c>
      <c r="G160" s="61"/>
      <c r="H160" s="61"/>
      <c r="I160" s="55">
        <f t="shared" si="23"/>
        <v>0</v>
      </c>
      <c r="J160" s="55" t="str">
        <f t="shared" si="24"/>
        <v/>
      </c>
      <c r="K160" s="55">
        <f t="shared" si="25"/>
        <v>0</v>
      </c>
      <c r="L160" s="55">
        <f t="shared" si="26"/>
        <v>0</v>
      </c>
      <c r="M160" s="67">
        <f>IF(A160="",0,(IF(ISNUMBER(APR_26!G160),APR_26!G160,0)+IF(ISNUMBER(MAY_26!G160),MAY_26!G160,0)+IF(ISNUMBER(JUN_26!G160),JUN_26!G160,0))/3)</f>
        <v>0</v>
      </c>
      <c r="N160" s="67">
        <f t="shared" si="27"/>
        <v>0</v>
      </c>
      <c r="O160" s="67">
        <f t="shared" si="28"/>
        <v>0</v>
      </c>
      <c r="P160" s="67">
        <f t="shared" si="29"/>
        <v>0</v>
      </c>
      <c r="Q160" s="68" t="str">
        <f t="shared" si="30"/>
        <v/>
      </c>
      <c r="R160" s="69" t="str">
        <f t="shared" si="31"/>
        <v>STOCKOUT</v>
      </c>
      <c r="S160" s="69" t="str">
        <f t="shared" si="32"/>
        <v>N/A</v>
      </c>
      <c r="T160" s="60"/>
    </row>
    <row r="161" spans="1:20" ht="16.5" customHeight="1" x14ac:dyDescent="0.35">
      <c r="A161" s="71" t="str">
        <f>IF(JAN_26!A161="","",JAN_26!A161)</f>
        <v>Loperamide</v>
      </c>
      <c r="B161" s="71" t="str">
        <f>IF(JAN_26!B161="","",JAN_26!B161)</f>
        <v>tablet</v>
      </c>
      <c r="C161" s="53">
        <f>IF(JAN_26!C161="","",JAN_26!C161)</f>
        <v>50</v>
      </c>
      <c r="D161" s="53">
        <f>IF(MAY_26!A161="","",MAY_26!F161)</f>
        <v>0</v>
      </c>
      <c r="E161" s="61"/>
      <c r="F161" s="53">
        <f t="shared" si="22"/>
        <v>0</v>
      </c>
      <c r="G161" s="61"/>
      <c r="H161" s="61"/>
      <c r="I161" s="53">
        <f t="shared" si="23"/>
        <v>0</v>
      </c>
      <c r="J161" s="53" t="str">
        <f t="shared" si="24"/>
        <v/>
      </c>
      <c r="K161" s="53">
        <f t="shared" si="25"/>
        <v>0</v>
      </c>
      <c r="L161" s="53">
        <f t="shared" si="26"/>
        <v>0</v>
      </c>
      <c r="M161" s="64">
        <f>IF(A161="",0,(IF(ISNUMBER(APR_26!G161),APR_26!G161,0)+IF(ISNUMBER(MAY_26!G161),MAY_26!G161,0)+IF(ISNUMBER(JUN_26!G161),JUN_26!G161,0))/3)</f>
        <v>0</v>
      </c>
      <c r="N161" s="64">
        <f t="shared" si="27"/>
        <v>0</v>
      </c>
      <c r="O161" s="64">
        <f t="shared" si="28"/>
        <v>0</v>
      </c>
      <c r="P161" s="64">
        <f t="shared" si="29"/>
        <v>0</v>
      </c>
      <c r="Q161" s="65" t="str">
        <f t="shared" si="30"/>
        <v/>
      </c>
      <c r="R161" s="66" t="str">
        <f t="shared" si="31"/>
        <v>STOCKOUT</v>
      </c>
      <c r="S161" s="66" t="str">
        <f t="shared" si="32"/>
        <v>N/A</v>
      </c>
      <c r="T161" s="60"/>
    </row>
    <row r="162" spans="1:20" ht="16.5" customHeight="1" x14ac:dyDescent="0.35">
      <c r="A162" s="72" t="str">
        <f>IF(JAN_26!A162="","",JAN_26!A162)</f>
        <v>loratadine</v>
      </c>
      <c r="B162" s="72" t="str">
        <f>IF(JAN_26!B162="","",JAN_26!B162)</f>
        <v>tab</v>
      </c>
      <c r="C162" s="55">
        <f>IF(JAN_26!C162="","",JAN_26!C162)</f>
        <v>250</v>
      </c>
      <c r="D162" s="55">
        <f>IF(MAY_26!A162="","",MAY_26!F162)</f>
        <v>0</v>
      </c>
      <c r="E162" s="61"/>
      <c r="F162" s="55">
        <f t="shared" si="22"/>
        <v>0</v>
      </c>
      <c r="G162" s="61"/>
      <c r="H162" s="61"/>
      <c r="I162" s="55">
        <f t="shared" si="23"/>
        <v>0</v>
      </c>
      <c r="J162" s="55" t="str">
        <f t="shared" si="24"/>
        <v/>
      </c>
      <c r="K162" s="55">
        <f t="shared" si="25"/>
        <v>0</v>
      </c>
      <c r="L162" s="55">
        <f t="shared" si="26"/>
        <v>0</v>
      </c>
      <c r="M162" s="67">
        <f>IF(A162="",0,(IF(ISNUMBER(APR_26!G162),APR_26!G162,0)+IF(ISNUMBER(MAY_26!G162),MAY_26!G162,0)+IF(ISNUMBER(JUN_26!G162),JUN_26!G162,0))/3)</f>
        <v>0</v>
      </c>
      <c r="N162" s="67">
        <f t="shared" si="27"/>
        <v>0</v>
      </c>
      <c r="O162" s="67">
        <f t="shared" si="28"/>
        <v>0</v>
      </c>
      <c r="P162" s="67">
        <f t="shared" si="29"/>
        <v>0</v>
      </c>
      <c r="Q162" s="68" t="str">
        <f t="shared" si="30"/>
        <v/>
      </c>
      <c r="R162" s="69" t="str">
        <f t="shared" si="31"/>
        <v>STOCKOUT</v>
      </c>
      <c r="S162" s="69" t="str">
        <f t="shared" si="32"/>
        <v>N/A</v>
      </c>
      <c r="T162" s="60"/>
    </row>
    <row r="163" spans="1:20" ht="16.5" customHeight="1" x14ac:dyDescent="0.35">
      <c r="A163" s="71" t="str">
        <f>IF(JAN_26!A163="","",JAN_26!A163)</f>
        <v>Loxen inj</v>
      </c>
      <c r="B163" s="71" t="str">
        <f>IF(JAN_26!B163="","",JAN_26!B163)</f>
        <v>amp</v>
      </c>
      <c r="C163" s="53">
        <f>IF(JAN_26!C163="","",JAN_26!C163)</f>
        <v>2000</v>
      </c>
      <c r="D163" s="53">
        <f>IF(MAY_26!A163="","",MAY_26!F163)</f>
        <v>0</v>
      </c>
      <c r="E163" s="61"/>
      <c r="F163" s="53">
        <f t="shared" si="22"/>
        <v>0</v>
      </c>
      <c r="G163" s="61"/>
      <c r="H163" s="61"/>
      <c r="I163" s="53">
        <f t="shared" si="23"/>
        <v>0</v>
      </c>
      <c r="J163" s="53" t="str">
        <f t="shared" si="24"/>
        <v/>
      </c>
      <c r="K163" s="53">
        <f t="shared" si="25"/>
        <v>0</v>
      </c>
      <c r="L163" s="53">
        <f t="shared" si="26"/>
        <v>0</v>
      </c>
      <c r="M163" s="64">
        <f>IF(A163="",0,(IF(ISNUMBER(APR_26!G163),APR_26!G163,0)+IF(ISNUMBER(MAY_26!G163),MAY_26!G163,0)+IF(ISNUMBER(JUN_26!G163),JUN_26!G163,0))/3)</f>
        <v>0</v>
      </c>
      <c r="N163" s="64">
        <f t="shared" si="27"/>
        <v>0</v>
      </c>
      <c r="O163" s="64">
        <f t="shared" si="28"/>
        <v>0</v>
      </c>
      <c r="P163" s="64">
        <f t="shared" si="29"/>
        <v>0</v>
      </c>
      <c r="Q163" s="65" t="str">
        <f t="shared" si="30"/>
        <v/>
      </c>
      <c r="R163" s="66" t="str">
        <f t="shared" si="31"/>
        <v>STOCKOUT</v>
      </c>
      <c r="S163" s="66" t="str">
        <f t="shared" si="32"/>
        <v>N/A</v>
      </c>
      <c r="T163" s="60"/>
    </row>
    <row r="164" spans="1:20" ht="16.5" customHeight="1" x14ac:dyDescent="0.35">
      <c r="A164" s="72" t="str">
        <f>IF(JAN_26!A164="","",JAN_26!A164)</f>
        <v>Maalox</v>
      </c>
      <c r="B164" s="72" t="str">
        <f>IF(JAN_26!B164="","",JAN_26!B164)</f>
        <v>sachet</v>
      </c>
      <c r="C164" s="55">
        <f>IF(JAN_26!C164="","",JAN_26!C164)</f>
        <v>200</v>
      </c>
      <c r="D164" s="55">
        <f>IF(MAY_26!A164="","",MAY_26!F164)</f>
        <v>0</v>
      </c>
      <c r="E164" s="61"/>
      <c r="F164" s="55">
        <f t="shared" si="22"/>
        <v>0</v>
      </c>
      <c r="G164" s="61"/>
      <c r="H164" s="61"/>
      <c r="I164" s="55">
        <f t="shared" si="23"/>
        <v>0</v>
      </c>
      <c r="J164" s="55" t="str">
        <f t="shared" si="24"/>
        <v/>
      </c>
      <c r="K164" s="55">
        <f t="shared" si="25"/>
        <v>0</v>
      </c>
      <c r="L164" s="55">
        <f t="shared" si="26"/>
        <v>0</v>
      </c>
      <c r="M164" s="67">
        <f>IF(A164="",0,(IF(ISNUMBER(APR_26!G164),APR_26!G164,0)+IF(ISNUMBER(MAY_26!G164),MAY_26!G164,0)+IF(ISNUMBER(JUN_26!G164),JUN_26!G164,0))/3)</f>
        <v>0</v>
      </c>
      <c r="N164" s="67">
        <f t="shared" si="27"/>
        <v>0</v>
      </c>
      <c r="O164" s="67">
        <f t="shared" si="28"/>
        <v>0</v>
      </c>
      <c r="P164" s="67">
        <f t="shared" si="29"/>
        <v>0</v>
      </c>
      <c r="Q164" s="68" t="str">
        <f t="shared" si="30"/>
        <v/>
      </c>
      <c r="R164" s="69" t="str">
        <f t="shared" si="31"/>
        <v>STOCKOUT</v>
      </c>
      <c r="S164" s="69" t="str">
        <f t="shared" si="32"/>
        <v>N/A</v>
      </c>
      <c r="T164" s="60"/>
    </row>
    <row r="165" spans="1:20" ht="16.5" customHeight="1" x14ac:dyDescent="0.35">
      <c r="A165" s="71" t="str">
        <f>IF(JAN_26!A165="","",JAN_26!A165)</f>
        <v>Malacure 40/320</v>
      </c>
      <c r="B165" s="71" t="str">
        <f>IF(JAN_26!B165="","",JAN_26!B165)</f>
        <v>box</v>
      </c>
      <c r="C165" s="53">
        <f>IF(JAN_26!C165="","",JAN_26!C165)</f>
        <v>4000</v>
      </c>
      <c r="D165" s="53">
        <f>IF(MAY_26!A165="","",MAY_26!F165)</f>
        <v>0</v>
      </c>
      <c r="E165" s="61"/>
      <c r="F165" s="53">
        <f t="shared" si="22"/>
        <v>0</v>
      </c>
      <c r="G165" s="61"/>
      <c r="H165" s="61"/>
      <c r="I165" s="53">
        <f t="shared" si="23"/>
        <v>0</v>
      </c>
      <c r="J165" s="53" t="str">
        <f t="shared" si="24"/>
        <v/>
      </c>
      <c r="K165" s="53">
        <f t="shared" si="25"/>
        <v>0</v>
      </c>
      <c r="L165" s="53">
        <f t="shared" si="26"/>
        <v>0</v>
      </c>
      <c r="M165" s="64">
        <f>IF(A165="",0,(IF(ISNUMBER(APR_26!G165),APR_26!G165,0)+IF(ISNUMBER(MAY_26!G165),MAY_26!G165,0)+IF(ISNUMBER(JUN_26!G165),JUN_26!G165,0))/3)</f>
        <v>0</v>
      </c>
      <c r="N165" s="64">
        <f t="shared" si="27"/>
        <v>0</v>
      </c>
      <c r="O165" s="64">
        <f t="shared" si="28"/>
        <v>0</v>
      </c>
      <c r="P165" s="64">
        <f t="shared" si="29"/>
        <v>0</v>
      </c>
      <c r="Q165" s="65" t="str">
        <f t="shared" si="30"/>
        <v/>
      </c>
      <c r="R165" s="66" t="str">
        <f t="shared" si="31"/>
        <v>STOCKOUT</v>
      </c>
      <c r="S165" s="66" t="str">
        <f t="shared" si="32"/>
        <v>N/A</v>
      </c>
      <c r="T165" s="60"/>
    </row>
    <row r="166" spans="1:20" ht="16.5" customHeight="1" x14ac:dyDescent="0.35">
      <c r="A166" s="72" t="str">
        <f>IF(JAN_26!A166="","",JAN_26!A166)</f>
        <v>Maxidrol eye drop</v>
      </c>
      <c r="B166" s="72" t="str">
        <f>IF(JAN_26!B166="","",JAN_26!B166)</f>
        <v>bottle</v>
      </c>
      <c r="C166" s="55">
        <f>IF(JAN_26!C166="","",JAN_26!C166)</f>
        <v>1600</v>
      </c>
      <c r="D166" s="55">
        <f>IF(MAY_26!A166="","",MAY_26!F166)</f>
        <v>0</v>
      </c>
      <c r="E166" s="61"/>
      <c r="F166" s="55">
        <f t="shared" si="22"/>
        <v>0</v>
      </c>
      <c r="G166" s="61"/>
      <c r="H166" s="61"/>
      <c r="I166" s="55">
        <f t="shared" si="23"/>
        <v>0</v>
      </c>
      <c r="J166" s="55" t="str">
        <f t="shared" si="24"/>
        <v/>
      </c>
      <c r="K166" s="55">
        <f t="shared" si="25"/>
        <v>0</v>
      </c>
      <c r="L166" s="55">
        <f t="shared" si="26"/>
        <v>0</v>
      </c>
      <c r="M166" s="67">
        <f>IF(A166="",0,(IF(ISNUMBER(APR_26!G166),APR_26!G166,0)+IF(ISNUMBER(MAY_26!G166),MAY_26!G166,0)+IF(ISNUMBER(JUN_26!G166),JUN_26!G166,0))/3)</f>
        <v>0</v>
      </c>
      <c r="N166" s="67">
        <f t="shared" si="27"/>
        <v>0</v>
      </c>
      <c r="O166" s="67">
        <f t="shared" si="28"/>
        <v>0</v>
      </c>
      <c r="P166" s="67">
        <f t="shared" si="29"/>
        <v>0</v>
      </c>
      <c r="Q166" s="68" t="str">
        <f t="shared" si="30"/>
        <v/>
      </c>
      <c r="R166" s="69" t="str">
        <f t="shared" si="31"/>
        <v>STOCKOUT</v>
      </c>
      <c r="S166" s="69" t="str">
        <f t="shared" si="32"/>
        <v>N/A</v>
      </c>
      <c r="T166" s="60"/>
    </row>
    <row r="167" spans="1:20" ht="16.5" customHeight="1" x14ac:dyDescent="0.35">
      <c r="A167" s="71" t="str">
        <f>IF(JAN_26!A167="","",JAN_26!A167)</f>
        <v>Mebendazole</v>
      </c>
      <c r="B167" s="71" t="str">
        <f>IF(JAN_26!B167="","",JAN_26!B167)</f>
        <v>Cards</v>
      </c>
      <c r="C167" s="53">
        <f>IF(JAN_26!C167="","",JAN_26!C167)</f>
        <v>200</v>
      </c>
      <c r="D167" s="53">
        <f>IF(MAY_26!A167="","",MAY_26!F167)</f>
        <v>0</v>
      </c>
      <c r="E167" s="61"/>
      <c r="F167" s="53">
        <f t="shared" si="22"/>
        <v>0</v>
      </c>
      <c r="G167" s="61"/>
      <c r="H167" s="61"/>
      <c r="I167" s="53">
        <f t="shared" si="23"/>
        <v>0</v>
      </c>
      <c r="J167" s="53" t="str">
        <f t="shared" si="24"/>
        <v/>
      </c>
      <c r="K167" s="53">
        <f t="shared" si="25"/>
        <v>0</v>
      </c>
      <c r="L167" s="53">
        <f t="shared" si="26"/>
        <v>0</v>
      </c>
      <c r="M167" s="64">
        <f>IF(A167="",0,(IF(ISNUMBER(APR_26!G167),APR_26!G167,0)+IF(ISNUMBER(MAY_26!G167),MAY_26!G167,0)+IF(ISNUMBER(JUN_26!G167),JUN_26!G167,0))/3)</f>
        <v>0</v>
      </c>
      <c r="N167" s="64">
        <f t="shared" si="27"/>
        <v>0</v>
      </c>
      <c r="O167" s="64">
        <f t="shared" si="28"/>
        <v>0</v>
      </c>
      <c r="P167" s="64">
        <f t="shared" si="29"/>
        <v>0</v>
      </c>
      <c r="Q167" s="65" t="str">
        <f t="shared" si="30"/>
        <v/>
      </c>
      <c r="R167" s="66" t="str">
        <f t="shared" si="31"/>
        <v>STOCKOUT</v>
      </c>
      <c r="S167" s="66" t="str">
        <f t="shared" si="32"/>
        <v>N/A</v>
      </c>
      <c r="T167" s="60"/>
    </row>
    <row r="168" spans="1:20" ht="16.5" customHeight="1" x14ac:dyDescent="0.35">
      <c r="A168" s="72" t="str">
        <f>IF(JAN_26!A168="","",JAN_26!A168)</f>
        <v>Metformin</v>
      </c>
      <c r="B168" s="72" t="str">
        <f>IF(JAN_26!B168="","",JAN_26!B168)</f>
        <v>box</v>
      </c>
      <c r="C168" s="55">
        <f>IF(JAN_26!C168="","",JAN_26!C168)</f>
        <v>30</v>
      </c>
      <c r="D168" s="55">
        <f>IF(MAY_26!A168="","",MAY_26!F168)</f>
        <v>200</v>
      </c>
      <c r="E168" s="61"/>
      <c r="F168" s="55">
        <f t="shared" si="22"/>
        <v>200</v>
      </c>
      <c r="G168" s="61"/>
      <c r="H168" s="61"/>
      <c r="I168" s="55">
        <f t="shared" si="23"/>
        <v>0</v>
      </c>
      <c r="J168" s="55" t="str">
        <f t="shared" si="24"/>
        <v/>
      </c>
      <c r="K168" s="55">
        <f t="shared" si="25"/>
        <v>0</v>
      </c>
      <c r="L168" s="55">
        <f t="shared" si="26"/>
        <v>6000</v>
      </c>
      <c r="M168" s="67">
        <f>IF(A168="",0,(IF(ISNUMBER(APR_26!G168),APR_26!G168,0)+IF(ISNUMBER(MAY_26!G168),MAY_26!G168,0)+IF(ISNUMBER(JUN_26!G168),JUN_26!G168,0))/3)</f>
        <v>0</v>
      </c>
      <c r="N168" s="67">
        <f t="shared" si="27"/>
        <v>0</v>
      </c>
      <c r="O168" s="67">
        <f t="shared" si="28"/>
        <v>0</v>
      </c>
      <c r="P168" s="67">
        <f t="shared" si="29"/>
        <v>0</v>
      </c>
      <c r="Q168" s="68" t="str">
        <f t="shared" si="30"/>
        <v/>
      </c>
      <c r="R168" s="69" t="str">
        <f t="shared" si="31"/>
        <v>OVERSTOCK</v>
      </c>
      <c r="S168" s="69" t="str">
        <f t="shared" si="32"/>
        <v>N/A</v>
      </c>
      <c r="T168" s="60"/>
    </row>
    <row r="169" spans="1:20" ht="16.5" customHeight="1" x14ac:dyDescent="0.35">
      <c r="A169" s="71" t="str">
        <f>IF(JAN_26!A169="","",JAN_26!A169)</f>
        <v>Metro-infusion</v>
      </c>
      <c r="B169" s="71" t="str">
        <f>IF(JAN_26!B169="","",JAN_26!B169)</f>
        <v>item</v>
      </c>
      <c r="C169" s="53">
        <f>IF(JAN_26!C169="","",JAN_26!C169)</f>
        <v>1000</v>
      </c>
      <c r="D169" s="53">
        <f>IF(MAY_26!A169="","",MAY_26!F169)</f>
        <v>23</v>
      </c>
      <c r="E169" s="61"/>
      <c r="F169" s="53">
        <f t="shared" si="22"/>
        <v>23</v>
      </c>
      <c r="G169" s="61"/>
      <c r="H169" s="61"/>
      <c r="I169" s="53">
        <f t="shared" si="23"/>
        <v>0</v>
      </c>
      <c r="J169" s="53" t="str">
        <f t="shared" si="24"/>
        <v/>
      </c>
      <c r="K169" s="53">
        <f t="shared" si="25"/>
        <v>0</v>
      </c>
      <c r="L169" s="53">
        <f t="shared" si="26"/>
        <v>23000</v>
      </c>
      <c r="M169" s="64">
        <f>IF(A169="",0,(IF(ISNUMBER(APR_26!G169),APR_26!G169,0)+IF(ISNUMBER(MAY_26!G169),MAY_26!G169,0)+IF(ISNUMBER(JUN_26!G169),JUN_26!G169,0))/3)</f>
        <v>0</v>
      </c>
      <c r="N169" s="64">
        <f t="shared" si="27"/>
        <v>0</v>
      </c>
      <c r="O169" s="64">
        <f t="shared" si="28"/>
        <v>0</v>
      </c>
      <c r="P169" s="64">
        <f t="shared" si="29"/>
        <v>0</v>
      </c>
      <c r="Q169" s="65" t="str">
        <f t="shared" si="30"/>
        <v/>
      </c>
      <c r="R169" s="66" t="str">
        <f t="shared" si="31"/>
        <v>OVERSTOCK</v>
      </c>
      <c r="S169" s="66" t="str">
        <f t="shared" si="32"/>
        <v>N/A</v>
      </c>
      <c r="T169" s="60"/>
    </row>
    <row r="170" spans="1:20" ht="16.5" customHeight="1" x14ac:dyDescent="0.35">
      <c r="A170" s="72" t="str">
        <f>IF(JAN_26!A170="","",JAN_26!A170)</f>
        <v>Metro-syrup</v>
      </c>
      <c r="B170" s="72" t="str">
        <f>IF(JAN_26!B170="","",JAN_26!B170)</f>
        <v>bottle</v>
      </c>
      <c r="C170" s="55">
        <f>IF(JAN_26!C170="","",JAN_26!C170)</f>
        <v>1000</v>
      </c>
      <c r="D170" s="55">
        <f>IF(MAY_26!A170="","",MAY_26!F170)</f>
        <v>99</v>
      </c>
      <c r="E170" s="61"/>
      <c r="F170" s="55">
        <f t="shared" si="22"/>
        <v>99</v>
      </c>
      <c r="G170" s="61"/>
      <c r="H170" s="61"/>
      <c r="I170" s="55">
        <f t="shared" si="23"/>
        <v>0</v>
      </c>
      <c r="J170" s="55" t="str">
        <f t="shared" si="24"/>
        <v/>
      </c>
      <c r="K170" s="55">
        <f t="shared" si="25"/>
        <v>0</v>
      </c>
      <c r="L170" s="55">
        <f t="shared" si="26"/>
        <v>99000</v>
      </c>
      <c r="M170" s="67">
        <f>IF(A170="",0,(IF(ISNUMBER(APR_26!G170),APR_26!G170,0)+IF(ISNUMBER(MAY_26!G170),MAY_26!G170,0)+IF(ISNUMBER(JUN_26!G170),JUN_26!G170,0))/3)</f>
        <v>0</v>
      </c>
      <c r="N170" s="67">
        <f t="shared" si="27"/>
        <v>0</v>
      </c>
      <c r="O170" s="67">
        <f t="shared" si="28"/>
        <v>0</v>
      </c>
      <c r="P170" s="67">
        <f t="shared" si="29"/>
        <v>0</v>
      </c>
      <c r="Q170" s="68" t="str">
        <f t="shared" si="30"/>
        <v/>
      </c>
      <c r="R170" s="69" t="str">
        <f t="shared" si="31"/>
        <v>OVERSTOCK</v>
      </c>
      <c r="S170" s="69" t="str">
        <f t="shared" si="32"/>
        <v>N/A</v>
      </c>
      <c r="T170" s="60"/>
    </row>
    <row r="171" spans="1:20" ht="16.5" customHeight="1" x14ac:dyDescent="0.35">
      <c r="A171" s="71" t="str">
        <f>IF(JAN_26!A171="","",JAN_26!A171)</f>
        <v>Metrochopramide inj</v>
      </c>
      <c r="B171" s="71" t="str">
        <f>IF(JAN_26!B171="","",JAN_26!B171)</f>
        <v>amp</v>
      </c>
      <c r="C171" s="53">
        <f>IF(JAN_26!C171="","",JAN_26!C171)</f>
        <v>500</v>
      </c>
      <c r="D171" s="53">
        <f>IF(MAY_26!A171="","",MAY_26!F171)</f>
        <v>8</v>
      </c>
      <c r="E171" s="61"/>
      <c r="F171" s="53">
        <f t="shared" si="22"/>
        <v>8</v>
      </c>
      <c r="G171" s="61"/>
      <c r="H171" s="61"/>
      <c r="I171" s="53">
        <f t="shared" si="23"/>
        <v>0</v>
      </c>
      <c r="J171" s="53" t="str">
        <f t="shared" si="24"/>
        <v/>
      </c>
      <c r="K171" s="53">
        <f t="shared" si="25"/>
        <v>0</v>
      </c>
      <c r="L171" s="53">
        <f t="shared" si="26"/>
        <v>4000</v>
      </c>
      <c r="M171" s="64">
        <f>IF(A171="",0,(IF(ISNUMBER(APR_26!G171),APR_26!G171,0)+IF(ISNUMBER(MAY_26!G171),MAY_26!G171,0)+IF(ISNUMBER(JUN_26!G171),JUN_26!G171,0))/3)</f>
        <v>0</v>
      </c>
      <c r="N171" s="64">
        <f t="shared" si="27"/>
        <v>0</v>
      </c>
      <c r="O171" s="64">
        <f t="shared" si="28"/>
        <v>0</v>
      </c>
      <c r="P171" s="64">
        <f t="shared" si="29"/>
        <v>0</v>
      </c>
      <c r="Q171" s="65" t="str">
        <f t="shared" si="30"/>
        <v/>
      </c>
      <c r="R171" s="66" t="str">
        <f t="shared" si="31"/>
        <v>OVERSTOCK</v>
      </c>
      <c r="S171" s="66" t="str">
        <f t="shared" si="32"/>
        <v>N/A</v>
      </c>
      <c r="T171" s="60"/>
    </row>
    <row r="172" spans="1:20" ht="16.5" customHeight="1" x14ac:dyDescent="0.35">
      <c r="A172" s="72" t="str">
        <f>IF(JAN_26!A172="","",JAN_26!A172)</f>
        <v>Metronidazole(250 mg) tabs</v>
      </c>
      <c r="B172" s="72" t="str">
        <f>IF(JAN_26!B172="","",JAN_26!B172)</f>
        <v>tablet</v>
      </c>
      <c r="C172" s="55">
        <f>IF(JAN_26!C172="","",JAN_26!C172)</f>
        <v>15</v>
      </c>
      <c r="D172" s="55">
        <f>IF(MAY_26!A172="","",MAY_26!F172)</f>
        <v>0</v>
      </c>
      <c r="E172" s="61"/>
      <c r="F172" s="55">
        <f t="shared" si="22"/>
        <v>0</v>
      </c>
      <c r="G172" s="61"/>
      <c r="H172" s="61"/>
      <c r="I172" s="55">
        <f t="shared" si="23"/>
        <v>0</v>
      </c>
      <c r="J172" s="55" t="str">
        <f t="shared" si="24"/>
        <v/>
      </c>
      <c r="K172" s="55">
        <f t="shared" si="25"/>
        <v>0</v>
      </c>
      <c r="L172" s="55">
        <f t="shared" si="26"/>
        <v>0</v>
      </c>
      <c r="M172" s="67">
        <f>IF(A172="",0,(IF(ISNUMBER(APR_26!G172),APR_26!G172,0)+IF(ISNUMBER(MAY_26!G172),MAY_26!G172,0)+IF(ISNUMBER(JUN_26!G172),JUN_26!G172,0))/3)</f>
        <v>0</v>
      </c>
      <c r="N172" s="67">
        <f t="shared" si="27"/>
        <v>0</v>
      </c>
      <c r="O172" s="67">
        <f t="shared" si="28"/>
        <v>0</v>
      </c>
      <c r="P172" s="67">
        <f t="shared" si="29"/>
        <v>0</v>
      </c>
      <c r="Q172" s="68" t="str">
        <f t="shared" si="30"/>
        <v/>
      </c>
      <c r="R172" s="69" t="str">
        <f t="shared" si="31"/>
        <v>STOCKOUT</v>
      </c>
      <c r="S172" s="69" t="str">
        <f t="shared" si="32"/>
        <v>N/A</v>
      </c>
      <c r="T172" s="60"/>
    </row>
    <row r="173" spans="1:20" ht="16.5" customHeight="1" x14ac:dyDescent="0.35">
      <c r="A173" s="71" t="str">
        <f>IF(JAN_26!A173="","",JAN_26!A173)</f>
        <v>Metronidazole(500mg) tabs</v>
      </c>
      <c r="B173" s="71" t="str">
        <f>IF(JAN_26!B173="","",JAN_26!B173)</f>
        <v>tablet</v>
      </c>
      <c r="C173" s="53">
        <f>IF(JAN_26!C173="","",JAN_26!C173)</f>
        <v>30</v>
      </c>
      <c r="D173" s="53">
        <f>IF(MAY_26!A173="","",MAY_26!F173)</f>
        <v>0</v>
      </c>
      <c r="E173" s="61"/>
      <c r="F173" s="53">
        <f t="shared" si="22"/>
        <v>0</v>
      </c>
      <c r="G173" s="61"/>
      <c r="H173" s="61"/>
      <c r="I173" s="53">
        <f t="shared" si="23"/>
        <v>0</v>
      </c>
      <c r="J173" s="53" t="str">
        <f t="shared" si="24"/>
        <v/>
      </c>
      <c r="K173" s="53">
        <f t="shared" si="25"/>
        <v>0</v>
      </c>
      <c r="L173" s="53">
        <f t="shared" si="26"/>
        <v>0</v>
      </c>
      <c r="M173" s="64">
        <f>IF(A173="",0,(IF(ISNUMBER(APR_26!G173),APR_26!G173,0)+IF(ISNUMBER(MAY_26!G173),MAY_26!G173,0)+IF(ISNUMBER(JUN_26!G173),JUN_26!G173,0))/3)</f>
        <v>0</v>
      </c>
      <c r="N173" s="64">
        <f t="shared" si="27"/>
        <v>0</v>
      </c>
      <c r="O173" s="64">
        <f t="shared" si="28"/>
        <v>0</v>
      </c>
      <c r="P173" s="64">
        <f t="shared" si="29"/>
        <v>0</v>
      </c>
      <c r="Q173" s="65" t="str">
        <f t="shared" si="30"/>
        <v/>
      </c>
      <c r="R173" s="66" t="str">
        <f t="shared" si="31"/>
        <v>STOCKOUT</v>
      </c>
      <c r="S173" s="66" t="str">
        <f t="shared" si="32"/>
        <v>N/A</v>
      </c>
      <c r="T173" s="60"/>
    </row>
    <row r="174" spans="1:20" ht="16.5" customHeight="1" x14ac:dyDescent="0.35">
      <c r="A174" s="72" t="str">
        <f>IF(JAN_26!A174="","",JAN_26!A174)</f>
        <v>Miconazole</v>
      </c>
      <c r="B174" s="72" t="str">
        <f>IF(JAN_26!B174="","",JAN_26!B174)</f>
        <v>item</v>
      </c>
      <c r="C174" s="55">
        <f>IF(JAN_26!C174="","",JAN_26!C174)</f>
        <v>1000</v>
      </c>
      <c r="D174" s="55">
        <f>IF(MAY_26!A174="","",MAY_26!F174)</f>
        <v>98</v>
      </c>
      <c r="E174" s="61"/>
      <c r="F174" s="55">
        <f t="shared" si="22"/>
        <v>98</v>
      </c>
      <c r="G174" s="61"/>
      <c r="H174" s="61"/>
      <c r="I174" s="55">
        <f t="shared" si="23"/>
        <v>0</v>
      </c>
      <c r="J174" s="55" t="str">
        <f t="shared" si="24"/>
        <v/>
      </c>
      <c r="K174" s="55">
        <f t="shared" si="25"/>
        <v>0</v>
      </c>
      <c r="L174" s="55">
        <f t="shared" si="26"/>
        <v>98000</v>
      </c>
      <c r="M174" s="67">
        <f>IF(A174="",0,(IF(ISNUMBER(APR_26!G174),APR_26!G174,0)+IF(ISNUMBER(MAY_26!G174),MAY_26!G174,0)+IF(ISNUMBER(JUN_26!G174),JUN_26!G174,0))/3)</f>
        <v>0</v>
      </c>
      <c r="N174" s="67">
        <f t="shared" si="27"/>
        <v>0</v>
      </c>
      <c r="O174" s="67">
        <f t="shared" si="28"/>
        <v>0</v>
      </c>
      <c r="P174" s="67">
        <f t="shared" si="29"/>
        <v>0</v>
      </c>
      <c r="Q174" s="68" t="str">
        <f t="shared" si="30"/>
        <v/>
      </c>
      <c r="R174" s="69" t="str">
        <f t="shared" si="31"/>
        <v>OVERSTOCK</v>
      </c>
      <c r="S174" s="69" t="str">
        <f t="shared" si="32"/>
        <v>N/A</v>
      </c>
      <c r="T174" s="60"/>
    </row>
    <row r="175" spans="1:20" ht="16.5" customHeight="1" x14ac:dyDescent="0.35">
      <c r="A175" s="71" t="str">
        <f>IF(JAN_26!A175="","",JAN_26!A175)</f>
        <v>microlut</v>
      </c>
      <c r="B175" s="71" t="str">
        <f>IF(JAN_26!B175="","",JAN_26!B175)</f>
        <v>tab</v>
      </c>
      <c r="C175" s="53" t="str">
        <f>IF(JAN_26!C175="","",JAN_26!C175)</f>
        <v/>
      </c>
      <c r="D175" s="53">
        <f>IF(MAY_26!A175="","",MAY_26!F175)</f>
        <v>0</v>
      </c>
      <c r="E175" s="61"/>
      <c r="F175" s="53">
        <f t="shared" si="22"/>
        <v>0</v>
      </c>
      <c r="G175" s="61"/>
      <c r="H175" s="61"/>
      <c r="I175" s="53">
        <f t="shared" si="23"/>
        <v>0</v>
      </c>
      <c r="J175" s="53" t="str">
        <f t="shared" si="24"/>
        <v/>
      </c>
      <c r="K175" s="53">
        <f t="shared" si="25"/>
        <v>0</v>
      </c>
      <c r="L175" s="53">
        <f t="shared" si="26"/>
        <v>0</v>
      </c>
      <c r="M175" s="64">
        <f>IF(A175="",0,(IF(ISNUMBER(APR_26!G175),APR_26!G175,0)+IF(ISNUMBER(MAY_26!G175),MAY_26!G175,0)+IF(ISNUMBER(JUN_26!G175),JUN_26!G175,0))/3)</f>
        <v>0</v>
      </c>
      <c r="N175" s="64">
        <f t="shared" si="27"/>
        <v>0</v>
      </c>
      <c r="O175" s="64">
        <f t="shared" si="28"/>
        <v>0</v>
      </c>
      <c r="P175" s="64">
        <f t="shared" si="29"/>
        <v>0</v>
      </c>
      <c r="Q175" s="65" t="str">
        <f t="shared" si="30"/>
        <v/>
      </c>
      <c r="R175" s="66" t="str">
        <f t="shared" si="31"/>
        <v>STOCKOUT</v>
      </c>
      <c r="S175" s="66" t="str">
        <f t="shared" si="32"/>
        <v>N/A</v>
      </c>
      <c r="T175" s="60"/>
    </row>
    <row r="176" spans="1:20" ht="16.5" customHeight="1" x14ac:dyDescent="0.35">
      <c r="A176" s="72" t="str">
        <f>IF(JAN_26!A176="","",JAN_26!A176)</f>
        <v>mixtard</v>
      </c>
      <c r="B176" s="72" t="str">
        <f>IF(JAN_26!B176="","",JAN_26!B176)</f>
        <v>amp</v>
      </c>
      <c r="C176" s="55">
        <f>IF(JAN_26!C176="","",JAN_26!C176)</f>
        <v>8500</v>
      </c>
      <c r="D176" s="55">
        <f>IF(MAY_26!A176="","",MAY_26!F176)</f>
        <v>0</v>
      </c>
      <c r="E176" s="61"/>
      <c r="F176" s="55">
        <f t="shared" si="22"/>
        <v>0</v>
      </c>
      <c r="G176" s="61"/>
      <c r="H176" s="61"/>
      <c r="I176" s="55">
        <f t="shared" si="23"/>
        <v>0</v>
      </c>
      <c r="J176" s="55" t="str">
        <f t="shared" si="24"/>
        <v/>
      </c>
      <c r="K176" s="55">
        <f t="shared" si="25"/>
        <v>0</v>
      </c>
      <c r="L176" s="55">
        <f t="shared" si="26"/>
        <v>0</v>
      </c>
      <c r="M176" s="67">
        <f>IF(A176="",0,(IF(ISNUMBER(APR_26!G176),APR_26!G176,0)+IF(ISNUMBER(MAY_26!G176),MAY_26!G176,0)+IF(ISNUMBER(JUN_26!G176),JUN_26!G176,0))/3)</f>
        <v>0</v>
      </c>
      <c r="N176" s="67">
        <f t="shared" si="27"/>
        <v>0</v>
      </c>
      <c r="O176" s="67">
        <f t="shared" si="28"/>
        <v>0</v>
      </c>
      <c r="P176" s="67">
        <f t="shared" si="29"/>
        <v>0</v>
      </c>
      <c r="Q176" s="68" t="str">
        <f t="shared" si="30"/>
        <v/>
      </c>
      <c r="R176" s="69" t="str">
        <f t="shared" si="31"/>
        <v>STOCKOUT</v>
      </c>
      <c r="S176" s="69" t="str">
        <f t="shared" si="32"/>
        <v>N/A</v>
      </c>
      <c r="T176" s="60"/>
    </row>
    <row r="177" spans="1:20" ht="16.5" customHeight="1" x14ac:dyDescent="0.35">
      <c r="A177" s="71" t="str">
        <f>IF(JAN_26!A177="","",JAN_26!A177)</f>
        <v>Multivitamin</v>
      </c>
      <c r="B177" s="71" t="str">
        <f>IF(JAN_26!B177="","",JAN_26!B177)</f>
        <v>tablet</v>
      </c>
      <c r="C177" s="53">
        <f>IF(JAN_26!C177="","",JAN_26!C177)</f>
        <v>15</v>
      </c>
      <c r="D177" s="53">
        <f>IF(MAY_26!A177="","",MAY_26!F177)</f>
        <v>0</v>
      </c>
      <c r="E177" s="61"/>
      <c r="F177" s="53">
        <f t="shared" si="22"/>
        <v>0</v>
      </c>
      <c r="G177" s="61"/>
      <c r="H177" s="61"/>
      <c r="I177" s="53">
        <f t="shared" si="23"/>
        <v>0</v>
      </c>
      <c r="J177" s="53" t="str">
        <f t="shared" si="24"/>
        <v/>
      </c>
      <c r="K177" s="53">
        <f t="shared" si="25"/>
        <v>0</v>
      </c>
      <c r="L177" s="53">
        <f t="shared" si="26"/>
        <v>0</v>
      </c>
      <c r="M177" s="64">
        <f>IF(A177="",0,(IF(ISNUMBER(APR_26!G177),APR_26!G177,0)+IF(ISNUMBER(MAY_26!G177),MAY_26!G177,0)+IF(ISNUMBER(JUN_26!G177),JUN_26!G177,0))/3)</f>
        <v>0</v>
      </c>
      <c r="N177" s="64">
        <f t="shared" si="27"/>
        <v>0</v>
      </c>
      <c r="O177" s="64">
        <f t="shared" si="28"/>
        <v>0</v>
      </c>
      <c r="P177" s="64">
        <f t="shared" si="29"/>
        <v>0</v>
      </c>
      <c r="Q177" s="65" t="str">
        <f t="shared" si="30"/>
        <v/>
      </c>
      <c r="R177" s="66" t="str">
        <f t="shared" si="31"/>
        <v>STOCKOUT</v>
      </c>
      <c r="S177" s="66" t="str">
        <f t="shared" si="32"/>
        <v>N/A</v>
      </c>
      <c r="T177" s="60"/>
    </row>
    <row r="178" spans="1:20" ht="16.5" customHeight="1" x14ac:dyDescent="0.35">
      <c r="A178" s="72" t="str">
        <f>IF(JAN_26!A178="","",JAN_26!A178)</f>
        <v>Multivitamin sp</v>
      </c>
      <c r="B178" s="72" t="str">
        <f>IF(JAN_26!B178="","",JAN_26!B178)</f>
        <v>bottle</v>
      </c>
      <c r="C178" s="55">
        <f>IF(JAN_26!C178="","",JAN_26!C178)</f>
        <v>1000</v>
      </c>
      <c r="D178" s="55">
        <f>IF(MAY_26!A178="","",MAY_26!F178)</f>
        <v>0</v>
      </c>
      <c r="E178" s="61"/>
      <c r="F178" s="55">
        <f t="shared" si="22"/>
        <v>0</v>
      </c>
      <c r="G178" s="61"/>
      <c r="H178" s="61"/>
      <c r="I178" s="55">
        <f t="shared" si="23"/>
        <v>0</v>
      </c>
      <c r="J178" s="55" t="str">
        <f t="shared" si="24"/>
        <v/>
      </c>
      <c r="K178" s="55">
        <f t="shared" si="25"/>
        <v>0</v>
      </c>
      <c r="L178" s="55">
        <f t="shared" si="26"/>
        <v>0</v>
      </c>
      <c r="M178" s="67">
        <f>IF(A178="",0,(IF(ISNUMBER(APR_26!G178),APR_26!G178,0)+IF(ISNUMBER(MAY_26!G178),MAY_26!G178,0)+IF(ISNUMBER(JUN_26!G178),JUN_26!G178,0))/3)</f>
        <v>0</v>
      </c>
      <c r="N178" s="67">
        <f t="shared" si="27"/>
        <v>0</v>
      </c>
      <c r="O178" s="67">
        <f t="shared" si="28"/>
        <v>0</v>
      </c>
      <c r="P178" s="67">
        <f t="shared" si="29"/>
        <v>0</v>
      </c>
      <c r="Q178" s="68" t="str">
        <f t="shared" si="30"/>
        <v/>
      </c>
      <c r="R178" s="69" t="str">
        <f t="shared" si="31"/>
        <v>STOCKOUT</v>
      </c>
      <c r="S178" s="69" t="str">
        <f t="shared" si="32"/>
        <v>N/A</v>
      </c>
      <c r="T178" s="60"/>
    </row>
    <row r="179" spans="1:20" ht="16.5" customHeight="1" x14ac:dyDescent="0.35">
      <c r="A179" s="71" t="str">
        <f>IF(JAN_26!A179="","",JAN_26!A179)</f>
        <v>NEOMDEX</v>
      </c>
      <c r="B179" s="71" t="str">
        <f>IF(JAN_26!B179="","",JAN_26!B179)</f>
        <v>item</v>
      </c>
      <c r="C179" s="53">
        <f>IF(JAN_26!C179="","",JAN_26!C179)</f>
        <v>1000</v>
      </c>
      <c r="D179" s="53">
        <f>IF(MAY_26!A179="","",MAY_26!F179)</f>
        <v>0</v>
      </c>
      <c r="E179" s="61"/>
      <c r="F179" s="53">
        <f t="shared" si="22"/>
        <v>0</v>
      </c>
      <c r="G179" s="61"/>
      <c r="H179" s="61"/>
      <c r="I179" s="53">
        <f t="shared" si="23"/>
        <v>0</v>
      </c>
      <c r="J179" s="53" t="str">
        <f t="shared" si="24"/>
        <v/>
      </c>
      <c r="K179" s="53">
        <f t="shared" si="25"/>
        <v>0</v>
      </c>
      <c r="L179" s="53">
        <f t="shared" si="26"/>
        <v>0</v>
      </c>
      <c r="M179" s="64">
        <f>IF(A179="",0,(IF(ISNUMBER(APR_26!G179),APR_26!G179,0)+IF(ISNUMBER(MAY_26!G179),MAY_26!G179,0)+IF(ISNUMBER(JUN_26!G179),JUN_26!G179,0))/3)</f>
        <v>0</v>
      </c>
      <c r="N179" s="64">
        <f t="shared" si="27"/>
        <v>0</v>
      </c>
      <c r="O179" s="64">
        <f t="shared" si="28"/>
        <v>0</v>
      </c>
      <c r="P179" s="64">
        <f t="shared" si="29"/>
        <v>0</v>
      </c>
      <c r="Q179" s="65" t="str">
        <f t="shared" si="30"/>
        <v/>
      </c>
      <c r="R179" s="66" t="str">
        <f t="shared" si="31"/>
        <v>STOCKOUT</v>
      </c>
      <c r="S179" s="66" t="str">
        <f t="shared" si="32"/>
        <v>N/A</v>
      </c>
      <c r="T179" s="60"/>
    </row>
    <row r="180" spans="1:20" ht="16.5" customHeight="1" x14ac:dyDescent="0.35">
      <c r="A180" s="72" t="str">
        <f>IF(JAN_26!A180="","",JAN_26!A180)</f>
        <v>neomycin</v>
      </c>
      <c r="B180" s="72" t="str">
        <f>IF(JAN_26!B180="","",JAN_26!B180)</f>
        <v>packet</v>
      </c>
      <c r="C180" s="55">
        <f>IF(JAN_26!C180="","",JAN_26!C180)</f>
        <v>1000</v>
      </c>
      <c r="D180" s="55">
        <f>IF(MAY_26!A180="","",MAY_26!F180)</f>
        <v>100</v>
      </c>
      <c r="E180" s="61"/>
      <c r="F180" s="55">
        <f t="shared" si="22"/>
        <v>100</v>
      </c>
      <c r="G180" s="61"/>
      <c r="H180" s="61"/>
      <c r="I180" s="55">
        <f t="shared" si="23"/>
        <v>0</v>
      </c>
      <c r="J180" s="55" t="str">
        <f t="shared" si="24"/>
        <v/>
      </c>
      <c r="K180" s="55">
        <f t="shared" si="25"/>
        <v>0</v>
      </c>
      <c r="L180" s="55">
        <f t="shared" si="26"/>
        <v>100000</v>
      </c>
      <c r="M180" s="67">
        <f>IF(A180="",0,(IF(ISNUMBER(APR_26!G180),APR_26!G180,0)+IF(ISNUMBER(MAY_26!G180),MAY_26!G180,0)+IF(ISNUMBER(JUN_26!G180),JUN_26!G180,0))/3)</f>
        <v>0</v>
      </c>
      <c r="N180" s="67">
        <f t="shared" si="27"/>
        <v>0</v>
      </c>
      <c r="O180" s="67">
        <f t="shared" si="28"/>
        <v>0</v>
      </c>
      <c r="P180" s="67">
        <f t="shared" si="29"/>
        <v>0</v>
      </c>
      <c r="Q180" s="68" t="str">
        <f t="shared" si="30"/>
        <v/>
      </c>
      <c r="R180" s="69" t="str">
        <f t="shared" si="31"/>
        <v>OVERSTOCK</v>
      </c>
      <c r="S180" s="69" t="str">
        <f t="shared" si="32"/>
        <v>N/A</v>
      </c>
      <c r="T180" s="60"/>
    </row>
    <row r="181" spans="1:20" ht="16.5" customHeight="1" x14ac:dyDescent="0.35">
      <c r="A181" s="71" t="str">
        <f>IF(JAN_26!A181="","",JAN_26!A181)</f>
        <v>neoskin</v>
      </c>
      <c r="B181" s="71" t="str">
        <f>IF(JAN_26!B181="","",JAN_26!B181)</f>
        <v>item</v>
      </c>
      <c r="C181" s="53">
        <f>IF(JAN_26!C181="","",JAN_26!C181)</f>
        <v>1500</v>
      </c>
      <c r="D181" s="53">
        <f>IF(MAY_26!A181="","",MAY_26!F181)</f>
        <v>0</v>
      </c>
      <c r="E181" s="61"/>
      <c r="F181" s="53">
        <f t="shared" si="22"/>
        <v>0</v>
      </c>
      <c r="G181" s="61"/>
      <c r="H181" s="61"/>
      <c r="I181" s="53">
        <f t="shared" si="23"/>
        <v>0</v>
      </c>
      <c r="J181" s="53" t="str">
        <f t="shared" si="24"/>
        <v/>
      </c>
      <c r="K181" s="53">
        <f t="shared" si="25"/>
        <v>0</v>
      </c>
      <c r="L181" s="53">
        <f t="shared" si="26"/>
        <v>0</v>
      </c>
      <c r="M181" s="64">
        <f>IF(A181="",0,(IF(ISNUMBER(APR_26!G181),APR_26!G181,0)+IF(ISNUMBER(MAY_26!G181),MAY_26!G181,0)+IF(ISNUMBER(JUN_26!G181),JUN_26!G181,0))/3)</f>
        <v>0</v>
      </c>
      <c r="N181" s="64">
        <f t="shared" si="27"/>
        <v>0</v>
      </c>
      <c r="O181" s="64">
        <f t="shared" si="28"/>
        <v>0</v>
      </c>
      <c r="P181" s="64">
        <f t="shared" si="29"/>
        <v>0</v>
      </c>
      <c r="Q181" s="65" t="str">
        <f t="shared" si="30"/>
        <v/>
      </c>
      <c r="R181" s="66" t="str">
        <f t="shared" si="31"/>
        <v>STOCKOUT</v>
      </c>
      <c r="S181" s="66" t="str">
        <f t="shared" si="32"/>
        <v>N/A</v>
      </c>
      <c r="T181" s="60"/>
    </row>
    <row r="182" spans="1:20" ht="16.5" customHeight="1" x14ac:dyDescent="0.35">
      <c r="A182" s="72" t="str">
        <f>IF(JAN_26!A182="","",JAN_26!A182)</f>
        <v>Nifedipine 10mg tabs</v>
      </c>
      <c r="B182" s="72" t="str">
        <f>IF(JAN_26!B182="","",JAN_26!B182)</f>
        <v>tabs</v>
      </c>
      <c r="C182" s="55">
        <f>IF(JAN_26!C182="","",JAN_26!C182)</f>
        <v>10</v>
      </c>
      <c r="D182" s="55">
        <f>IF(MAY_26!A182="","",MAY_26!F182)</f>
        <v>192</v>
      </c>
      <c r="E182" s="61"/>
      <c r="F182" s="55">
        <f t="shared" si="22"/>
        <v>192</v>
      </c>
      <c r="G182" s="61"/>
      <c r="H182" s="61"/>
      <c r="I182" s="55">
        <f t="shared" si="23"/>
        <v>0</v>
      </c>
      <c r="J182" s="55" t="str">
        <f t="shared" si="24"/>
        <v/>
      </c>
      <c r="K182" s="55">
        <f t="shared" si="25"/>
        <v>0</v>
      </c>
      <c r="L182" s="55">
        <f t="shared" si="26"/>
        <v>1920</v>
      </c>
      <c r="M182" s="67">
        <f>IF(A182="",0,(IF(ISNUMBER(APR_26!G182),APR_26!G182,0)+IF(ISNUMBER(MAY_26!G182),MAY_26!G182,0)+IF(ISNUMBER(JUN_26!G182),JUN_26!G182,0))/3)</f>
        <v>0</v>
      </c>
      <c r="N182" s="67">
        <f t="shared" si="27"/>
        <v>0</v>
      </c>
      <c r="O182" s="67">
        <f t="shared" si="28"/>
        <v>0</v>
      </c>
      <c r="P182" s="67">
        <f t="shared" si="29"/>
        <v>0</v>
      </c>
      <c r="Q182" s="68" t="str">
        <f t="shared" si="30"/>
        <v/>
      </c>
      <c r="R182" s="69" t="str">
        <f t="shared" si="31"/>
        <v>OVERSTOCK</v>
      </c>
      <c r="S182" s="69" t="str">
        <f t="shared" si="32"/>
        <v>N/A</v>
      </c>
      <c r="T182" s="60"/>
    </row>
    <row r="183" spans="1:20" ht="16.5" customHeight="1" x14ac:dyDescent="0.35">
      <c r="A183" s="71" t="str">
        <f>IF(JAN_26!A183="","",JAN_26!A183)</f>
        <v>Nifidipine 20mg</v>
      </c>
      <c r="B183" s="71" t="str">
        <f>IF(JAN_26!B183="","",JAN_26!B183)</f>
        <v>tab</v>
      </c>
      <c r="C183" s="53">
        <f>IF(JAN_26!C183="","",JAN_26!C183)</f>
        <v>20</v>
      </c>
      <c r="D183" s="53">
        <f>IF(MAY_26!A183="","",MAY_26!F183)</f>
        <v>790</v>
      </c>
      <c r="E183" s="61"/>
      <c r="F183" s="53">
        <f t="shared" si="22"/>
        <v>790</v>
      </c>
      <c r="G183" s="61"/>
      <c r="H183" s="61"/>
      <c r="I183" s="53">
        <f t="shared" si="23"/>
        <v>0</v>
      </c>
      <c r="J183" s="53" t="str">
        <f t="shared" si="24"/>
        <v/>
      </c>
      <c r="K183" s="53">
        <f t="shared" si="25"/>
        <v>0</v>
      </c>
      <c r="L183" s="53">
        <f t="shared" si="26"/>
        <v>15800</v>
      </c>
      <c r="M183" s="64">
        <f>IF(A183="",0,(IF(ISNUMBER(APR_26!G183),APR_26!G183,0)+IF(ISNUMBER(MAY_26!G183),MAY_26!G183,0)+IF(ISNUMBER(JUN_26!G183),JUN_26!G183,0))/3)</f>
        <v>0</v>
      </c>
      <c r="N183" s="64">
        <f t="shared" si="27"/>
        <v>0</v>
      </c>
      <c r="O183" s="64">
        <f t="shared" si="28"/>
        <v>0</v>
      </c>
      <c r="P183" s="64">
        <f t="shared" si="29"/>
        <v>0</v>
      </c>
      <c r="Q183" s="65" t="str">
        <f t="shared" si="30"/>
        <v/>
      </c>
      <c r="R183" s="66" t="str">
        <f t="shared" si="31"/>
        <v>OVERSTOCK</v>
      </c>
      <c r="S183" s="66" t="str">
        <f t="shared" si="32"/>
        <v>N/A</v>
      </c>
      <c r="T183" s="60"/>
    </row>
    <row r="184" spans="1:20" ht="16.5" customHeight="1" x14ac:dyDescent="0.35">
      <c r="A184" s="72" t="str">
        <f>IF(JAN_26!A184="","",JAN_26!A184)</f>
        <v>Nifluril capsules</v>
      </c>
      <c r="B184" s="72" t="str">
        <f>IF(JAN_26!B184="","",JAN_26!B184)</f>
        <v>packet</v>
      </c>
      <c r="C184" s="55">
        <f>IF(JAN_26!C184="","",JAN_26!C184)</f>
        <v>2000</v>
      </c>
      <c r="D184" s="55">
        <f>IF(MAY_26!A184="","",MAY_26!F184)</f>
        <v>0</v>
      </c>
      <c r="E184" s="61"/>
      <c r="F184" s="55">
        <f t="shared" si="22"/>
        <v>0</v>
      </c>
      <c r="G184" s="61"/>
      <c r="H184" s="61"/>
      <c r="I184" s="55">
        <f t="shared" si="23"/>
        <v>0</v>
      </c>
      <c r="J184" s="55" t="str">
        <f t="shared" si="24"/>
        <v/>
      </c>
      <c r="K184" s="55">
        <f t="shared" si="25"/>
        <v>0</v>
      </c>
      <c r="L184" s="55">
        <f t="shared" si="26"/>
        <v>0</v>
      </c>
      <c r="M184" s="67">
        <f>IF(A184="",0,(IF(ISNUMBER(APR_26!G184),APR_26!G184,0)+IF(ISNUMBER(MAY_26!G184),MAY_26!G184,0)+IF(ISNUMBER(JUN_26!G184),JUN_26!G184,0))/3)</f>
        <v>0</v>
      </c>
      <c r="N184" s="67">
        <f t="shared" si="27"/>
        <v>0</v>
      </c>
      <c r="O184" s="67">
        <f t="shared" si="28"/>
        <v>0</v>
      </c>
      <c r="P184" s="67">
        <f t="shared" si="29"/>
        <v>0</v>
      </c>
      <c r="Q184" s="68" t="str">
        <f t="shared" si="30"/>
        <v/>
      </c>
      <c r="R184" s="69" t="str">
        <f t="shared" si="31"/>
        <v>STOCKOUT</v>
      </c>
      <c r="S184" s="69" t="str">
        <f t="shared" si="32"/>
        <v>N/A</v>
      </c>
      <c r="T184" s="60"/>
    </row>
    <row r="185" spans="1:20" ht="16.5" customHeight="1" x14ac:dyDescent="0.35">
      <c r="A185" s="71" t="str">
        <f>IF(JAN_26!A185="","",JAN_26!A185)</f>
        <v>Norbactin</v>
      </c>
      <c r="B185" s="71" t="str">
        <f>IF(JAN_26!B185="","",JAN_26!B185)</f>
        <v>tablet</v>
      </c>
      <c r="C185" s="53">
        <f>IF(JAN_26!C185="","",JAN_26!C185)</f>
        <v>150</v>
      </c>
      <c r="D185" s="53">
        <f>IF(MAY_26!A185="","",MAY_26!F185)</f>
        <v>0</v>
      </c>
      <c r="E185" s="61"/>
      <c r="F185" s="53">
        <f t="shared" si="22"/>
        <v>0</v>
      </c>
      <c r="G185" s="61"/>
      <c r="H185" s="61"/>
      <c r="I185" s="53">
        <f t="shared" si="23"/>
        <v>0</v>
      </c>
      <c r="J185" s="53" t="str">
        <f t="shared" si="24"/>
        <v/>
      </c>
      <c r="K185" s="53">
        <f t="shared" si="25"/>
        <v>0</v>
      </c>
      <c r="L185" s="53">
        <f t="shared" si="26"/>
        <v>0</v>
      </c>
      <c r="M185" s="64">
        <f>IF(A185="",0,(IF(ISNUMBER(APR_26!G185),APR_26!G185,0)+IF(ISNUMBER(MAY_26!G185),MAY_26!G185,0)+IF(ISNUMBER(JUN_26!G185),JUN_26!G185,0))/3)</f>
        <v>0</v>
      </c>
      <c r="N185" s="64">
        <f t="shared" si="27"/>
        <v>0</v>
      </c>
      <c r="O185" s="64">
        <f t="shared" si="28"/>
        <v>0</v>
      </c>
      <c r="P185" s="64">
        <f t="shared" si="29"/>
        <v>0</v>
      </c>
      <c r="Q185" s="65" t="str">
        <f t="shared" si="30"/>
        <v/>
      </c>
      <c r="R185" s="66" t="str">
        <f t="shared" si="31"/>
        <v>STOCKOUT</v>
      </c>
      <c r="S185" s="66" t="str">
        <f t="shared" si="32"/>
        <v>N/A</v>
      </c>
      <c r="T185" s="60"/>
    </row>
    <row r="186" spans="1:20" ht="16.5" customHeight="1" x14ac:dyDescent="0.35">
      <c r="A186" s="72" t="str">
        <f>IF(JAN_26!A186="","",JAN_26!A186)</f>
        <v>Normal saline</v>
      </c>
      <c r="B186" s="72" t="str">
        <f>IF(JAN_26!B186="","",JAN_26!B186)</f>
        <v>Item</v>
      </c>
      <c r="C186" s="55">
        <f>IF(JAN_26!C186="","",JAN_26!C186)</f>
        <v>1000</v>
      </c>
      <c r="D186" s="55">
        <f>IF(MAY_26!A186="","",MAY_26!F186)</f>
        <v>0</v>
      </c>
      <c r="E186" s="61"/>
      <c r="F186" s="55">
        <f t="shared" si="22"/>
        <v>0</v>
      </c>
      <c r="G186" s="61"/>
      <c r="H186" s="61"/>
      <c r="I186" s="55">
        <f t="shared" si="23"/>
        <v>0</v>
      </c>
      <c r="J186" s="55" t="str">
        <f t="shared" si="24"/>
        <v/>
      </c>
      <c r="K186" s="55">
        <f t="shared" si="25"/>
        <v>0</v>
      </c>
      <c r="L186" s="55">
        <f t="shared" si="26"/>
        <v>0</v>
      </c>
      <c r="M186" s="67">
        <f>IF(A186="",0,(IF(ISNUMBER(APR_26!G186),APR_26!G186,0)+IF(ISNUMBER(MAY_26!G186),MAY_26!G186,0)+IF(ISNUMBER(JUN_26!G186),JUN_26!G186,0))/3)</f>
        <v>0</v>
      </c>
      <c r="N186" s="67">
        <f t="shared" si="27"/>
        <v>0</v>
      </c>
      <c r="O186" s="67">
        <f t="shared" si="28"/>
        <v>0</v>
      </c>
      <c r="P186" s="67">
        <f t="shared" si="29"/>
        <v>0</v>
      </c>
      <c r="Q186" s="68" t="str">
        <f t="shared" si="30"/>
        <v/>
      </c>
      <c r="R186" s="69" t="str">
        <f t="shared" si="31"/>
        <v>STOCKOUT</v>
      </c>
      <c r="S186" s="69" t="str">
        <f t="shared" si="32"/>
        <v>N/A</v>
      </c>
      <c r="T186" s="60"/>
    </row>
    <row r="187" spans="1:20" ht="16.5" customHeight="1" x14ac:dyDescent="0.35">
      <c r="A187" s="71" t="str">
        <f>IF(JAN_26!A187="","",JAN_26!A187)</f>
        <v>nortz</v>
      </c>
      <c r="B187" s="71" t="str">
        <f>IF(JAN_26!B187="","",JAN_26!B187)</f>
        <v>tab</v>
      </c>
      <c r="C187" s="53">
        <f>IF(JAN_26!C187="","",JAN_26!C187)</f>
        <v>150</v>
      </c>
      <c r="D187" s="53">
        <f>IF(MAY_26!A187="","",MAY_26!F187)</f>
        <v>0</v>
      </c>
      <c r="E187" s="61"/>
      <c r="F187" s="53">
        <f t="shared" si="22"/>
        <v>0</v>
      </c>
      <c r="G187" s="61"/>
      <c r="H187" s="61"/>
      <c r="I187" s="53">
        <f t="shared" si="23"/>
        <v>0</v>
      </c>
      <c r="J187" s="53" t="str">
        <f t="shared" si="24"/>
        <v/>
      </c>
      <c r="K187" s="53">
        <f t="shared" si="25"/>
        <v>0</v>
      </c>
      <c r="L187" s="53">
        <f t="shared" si="26"/>
        <v>0</v>
      </c>
      <c r="M187" s="64">
        <f>IF(A187="",0,(IF(ISNUMBER(APR_26!G187),APR_26!G187,0)+IF(ISNUMBER(MAY_26!G187),MAY_26!G187,0)+IF(ISNUMBER(JUN_26!G187),JUN_26!G187,0))/3)</f>
        <v>0</v>
      </c>
      <c r="N187" s="64">
        <f t="shared" si="27"/>
        <v>0</v>
      </c>
      <c r="O187" s="64">
        <f t="shared" si="28"/>
        <v>0</v>
      </c>
      <c r="P187" s="64">
        <f t="shared" si="29"/>
        <v>0</v>
      </c>
      <c r="Q187" s="65" t="str">
        <f t="shared" si="30"/>
        <v/>
      </c>
      <c r="R187" s="66" t="str">
        <f t="shared" si="31"/>
        <v>STOCKOUT</v>
      </c>
      <c r="S187" s="66" t="str">
        <f t="shared" si="32"/>
        <v>N/A</v>
      </c>
      <c r="T187" s="60"/>
    </row>
    <row r="188" spans="1:20" ht="16.5" customHeight="1" x14ac:dyDescent="0.35">
      <c r="A188" s="72" t="str">
        <f>IF(JAN_26!A188="","",JAN_26!A188)</f>
        <v>NYSTATIN SUPPO</v>
      </c>
      <c r="B188" s="72" t="str">
        <f>IF(JAN_26!B188="","",JAN_26!B188)</f>
        <v>item</v>
      </c>
      <c r="C188" s="55">
        <f>IF(JAN_26!C188="","",JAN_26!C188)</f>
        <v>150</v>
      </c>
      <c r="D188" s="55">
        <f>IF(MAY_26!A188="","",MAY_26!F188)</f>
        <v>0</v>
      </c>
      <c r="E188" s="61"/>
      <c r="F188" s="55">
        <f t="shared" si="22"/>
        <v>0</v>
      </c>
      <c r="G188" s="61"/>
      <c r="H188" s="61"/>
      <c r="I188" s="55">
        <f t="shared" si="23"/>
        <v>0</v>
      </c>
      <c r="J188" s="55" t="str">
        <f t="shared" si="24"/>
        <v/>
      </c>
      <c r="K188" s="55">
        <f t="shared" si="25"/>
        <v>0</v>
      </c>
      <c r="L188" s="55">
        <f t="shared" si="26"/>
        <v>0</v>
      </c>
      <c r="M188" s="67">
        <f>IF(A188="",0,(IF(ISNUMBER(APR_26!G188),APR_26!G188,0)+IF(ISNUMBER(MAY_26!G188),MAY_26!G188,0)+IF(ISNUMBER(JUN_26!G188),JUN_26!G188,0))/3)</f>
        <v>0</v>
      </c>
      <c r="N188" s="67">
        <f t="shared" si="27"/>
        <v>0</v>
      </c>
      <c r="O188" s="67">
        <f t="shared" si="28"/>
        <v>0</v>
      </c>
      <c r="P188" s="67">
        <f t="shared" si="29"/>
        <v>0</v>
      </c>
      <c r="Q188" s="68" t="str">
        <f t="shared" si="30"/>
        <v/>
      </c>
      <c r="R188" s="69" t="str">
        <f t="shared" si="31"/>
        <v>STOCKOUT</v>
      </c>
      <c r="S188" s="69" t="str">
        <f t="shared" si="32"/>
        <v>N/A</v>
      </c>
      <c r="T188" s="60"/>
    </row>
    <row r="189" spans="1:20" ht="16.5" customHeight="1" x14ac:dyDescent="0.35">
      <c r="A189" s="71" t="str">
        <f>IF(JAN_26!A189="","",JAN_26!A189)</f>
        <v>Nystatin syrup</v>
      </c>
      <c r="B189" s="71" t="str">
        <f>IF(JAN_26!B189="","",JAN_26!B189)</f>
        <v>bottle</v>
      </c>
      <c r="C189" s="53">
        <f>IF(JAN_26!C189="","",JAN_26!C189)</f>
        <v>1000</v>
      </c>
      <c r="D189" s="53">
        <f>IF(MAY_26!A189="","",MAY_26!F189)</f>
        <v>0</v>
      </c>
      <c r="E189" s="61"/>
      <c r="F189" s="53">
        <f t="shared" si="22"/>
        <v>0</v>
      </c>
      <c r="G189" s="61"/>
      <c r="H189" s="61"/>
      <c r="I189" s="53">
        <f t="shared" si="23"/>
        <v>0</v>
      </c>
      <c r="J189" s="53" t="str">
        <f t="shared" si="24"/>
        <v/>
      </c>
      <c r="K189" s="53">
        <f t="shared" si="25"/>
        <v>0</v>
      </c>
      <c r="L189" s="53">
        <f t="shared" si="26"/>
        <v>0</v>
      </c>
      <c r="M189" s="64">
        <f>IF(A189="",0,(IF(ISNUMBER(APR_26!G189),APR_26!G189,0)+IF(ISNUMBER(MAY_26!G189),MAY_26!G189,0)+IF(ISNUMBER(JUN_26!G189),JUN_26!G189,0))/3)</f>
        <v>0</v>
      </c>
      <c r="N189" s="64">
        <f t="shared" si="27"/>
        <v>0</v>
      </c>
      <c r="O189" s="64">
        <f t="shared" si="28"/>
        <v>0</v>
      </c>
      <c r="P189" s="64">
        <f t="shared" si="29"/>
        <v>0</v>
      </c>
      <c r="Q189" s="65" t="str">
        <f t="shared" si="30"/>
        <v/>
      </c>
      <c r="R189" s="66" t="str">
        <f t="shared" si="31"/>
        <v>STOCKOUT</v>
      </c>
      <c r="S189" s="66" t="str">
        <f t="shared" si="32"/>
        <v>N/A</v>
      </c>
      <c r="T189" s="60"/>
    </row>
    <row r="190" spans="1:20" ht="16.5" customHeight="1" x14ac:dyDescent="0.35">
      <c r="A190" s="72" t="str">
        <f>IF(JAN_26!A190="","",JAN_26!A190)</f>
        <v>Nystatin Tablets</v>
      </c>
      <c r="B190" s="72" t="str">
        <f>IF(JAN_26!B190="","",JAN_26!B190)</f>
        <v>tabs</v>
      </c>
      <c r="C190" s="55">
        <f>IF(JAN_26!C190="","",JAN_26!C190)</f>
        <v>100</v>
      </c>
      <c r="D190" s="55">
        <f>IF(MAY_26!A190="","",MAY_26!F190)</f>
        <v>220</v>
      </c>
      <c r="E190" s="61"/>
      <c r="F190" s="55">
        <f t="shared" si="22"/>
        <v>220</v>
      </c>
      <c r="G190" s="61"/>
      <c r="H190" s="61"/>
      <c r="I190" s="55">
        <f t="shared" si="23"/>
        <v>0</v>
      </c>
      <c r="J190" s="55" t="str">
        <f t="shared" si="24"/>
        <v/>
      </c>
      <c r="K190" s="55">
        <f t="shared" si="25"/>
        <v>0</v>
      </c>
      <c r="L190" s="55">
        <f t="shared" si="26"/>
        <v>22000</v>
      </c>
      <c r="M190" s="67">
        <f>IF(A190="",0,(IF(ISNUMBER(APR_26!G190),APR_26!G190,0)+IF(ISNUMBER(MAY_26!G190),MAY_26!G190,0)+IF(ISNUMBER(JUN_26!G190),JUN_26!G190,0))/3)</f>
        <v>0</v>
      </c>
      <c r="N190" s="67">
        <f t="shared" si="27"/>
        <v>0</v>
      </c>
      <c r="O190" s="67">
        <f t="shared" si="28"/>
        <v>0</v>
      </c>
      <c r="P190" s="67">
        <f t="shared" si="29"/>
        <v>0</v>
      </c>
      <c r="Q190" s="68" t="str">
        <f t="shared" si="30"/>
        <v/>
      </c>
      <c r="R190" s="69" t="str">
        <f t="shared" si="31"/>
        <v>OVERSTOCK</v>
      </c>
      <c r="S190" s="69" t="str">
        <f t="shared" si="32"/>
        <v>N/A</v>
      </c>
      <c r="T190" s="60"/>
    </row>
    <row r="191" spans="1:20" ht="16.5" customHeight="1" x14ac:dyDescent="0.35">
      <c r="A191" s="71" t="str">
        <f>IF(JAN_26!A191="","",JAN_26!A191)</f>
        <v>ofloxacin</v>
      </c>
      <c r="B191" s="71" t="str">
        <f>IF(JAN_26!B191="","",JAN_26!B191)</f>
        <v>tablet</v>
      </c>
      <c r="C191" s="53">
        <f>IF(JAN_26!C191="","",JAN_26!C191)</f>
        <v>200</v>
      </c>
      <c r="D191" s="53">
        <f>IF(MAY_26!A191="","",MAY_26!F191)</f>
        <v>0</v>
      </c>
      <c r="E191" s="61"/>
      <c r="F191" s="53">
        <f t="shared" si="22"/>
        <v>0</v>
      </c>
      <c r="G191" s="61"/>
      <c r="H191" s="61"/>
      <c r="I191" s="53">
        <f t="shared" si="23"/>
        <v>0</v>
      </c>
      <c r="J191" s="53" t="str">
        <f t="shared" si="24"/>
        <v/>
      </c>
      <c r="K191" s="53">
        <f t="shared" si="25"/>
        <v>0</v>
      </c>
      <c r="L191" s="53">
        <f t="shared" si="26"/>
        <v>0</v>
      </c>
      <c r="M191" s="64">
        <f>IF(A191="",0,(IF(ISNUMBER(APR_26!G191),APR_26!G191,0)+IF(ISNUMBER(MAY_26!G191),MAY_26!G191,0)+IF(ISNUMBER(JUN_26!G191),JUN_26!G191,0))/3)</f>
        <v>0</v>
      </c>
      <c r="N191" s="64">
        <f t="shared" si="27"/>
        <v>0</v>
      </c>
      <c r="O191" s="64">
        <f t="shared" si="28"/>
        <v>0</v>
      </c>
      <c r="P191" s="64">
        <f t="shared" si="29"/>
        <v>0</v>
      </c>
      <c r="Q191" s="65" t="str">
        <f t="shared" si="30"/>
        <v/>
      </c>
      <c r="R191" s="66" t="str">
        <f t="shared" si="31"/>
        <v>STOCKOUT</v>
      </c>
      <c r="S191" s="66" t="str">
        <f t="shared" si="32"/>
        <v>N/A</v>
      </c>
      <c r="T191" s="60"/>
    </row>
    <row r="192" spans="1:20" ht="16.5" customHeight="1" x14ac:dyDescent="0.35">
      <c r="A192" s="72" t="str">
        <f>IF(JAN_26!A192="","",JAN_26!A192)</f>
        <v>olive oil</v>
      </c>
      <c r="B192" s="72" t="str">
        <f>IF(JAN_26!B192="","",JAN_26!B192)</f>
        <v>bottle</v>
      </c>
      <c r="C192" s="55">
        <f>IF(JAN_26!C192="","",JAN_26!C192)</f>
        <v>500</v>
      </c>
      <c r="D192" s="55">
        <f>IF(MAY_26!A192="","",MAY_26!F192)</f>
        <v>0</v>
      </c>
      <c r="E192" s="61"/>
      <c r="F192" s="55">
        <f t="shared" si="22"/>
        <v>0</v>
      </c>
      <c r="G192" s="61"/>
      <c r="H192" s="61"/>
      <c r="I192" s="55">
        <f t="shared" si="23"/>
        <v>0</v>
      </c>
      <c r="J192" s="55" t="str">
        <f t="shared" si="24"/>
        <v/>
      </c>
      <c r="K192" s="55">
        <f t="shared" si="25"/>
        <v>0</v>
      </c>
      <c r="L192" s="55">
        <f t="shared" si="26"/>
        <v>0</v>
      </c>
      <c r="M192" s="67">
        <f>IF(A192="",0,(IF(ISNUMBER(APR_26!G192),APR_26!G192,0)+IF(ISNUMBER(MAY_26!G192),MAY_26!G192,0)+IF(ISNUMBER(JUN_26!G192),JUN_26!G192,0))/3)</f>
        <v>0</v>
      </c>
      <c r="N192" s="67">
        <f t="shared" si="27"/>
        <v>0</v>
      </c>
      <c r="O192" s="67">
        <f t="shared" si="28"/>
        <v>0</v>
      </c>
      <c r="P192" s="67">
        <f t="shared" si="29"/>
        <v>0</v>
      </c>
      <c r="Q192" s="68" t="str">
        <f t="shared" si="30"/>
        <v/>
      </c>
      <c r="R192" s="69" t="str">
        <f t="shared" si="31"/>
        <v>STOCKOUT</v>
      </c>
      <c r="S192" s="69" t="str">
        <f t="shared" si="32"/>
        <v>N/A</v>
      </c>
      <c r="T192" s="60"/>
    </row>
    <row r="193" spans="1:20" ht="16.5" customHeight="1" x14ac:dyDescent="0.35">
      <c r="A193" s="71" t="str">
        <f>IF(JAN_26!A193="","",JAN_26!A193)</f>
        <v>Omepraxole inj</v>
      </c>
      <c r="B193" s="71" t="str">
        <f>IF(JAN_26!B193="","",JAN_26!B193)</f>
        <v>Packet</v>
      </c>
      <c r="C193" s="53">
        <f>IF(JAN_26!C193="","",JAN_26!C193)</f>
        <v>1500</v>
      </c>
      <c r="D193" s="53">
        <f>IF(MAY_26!A193="","",MAY_26!F193)</f>
        <v>90</v>
      </c>
      <c r="E193" s="61"/>
      <c r="F193" s="53">
        <f t="shared" si="22"/>
        <v>90</v>
      </c>
      <c r="G193" s="61"/>
      <c r="H193" s="61"/>
      <c r="I193" s="53">
        <f t="shared" si="23"/>
        <v>0</v>
      </c>
      <c r="J193" s="53" t="str">
        <f t="shared" si="24"/>
        <v/>
      </c>
      <c r="K193" s="53">
        <f t="shared" si="25"/>
        <v>0</v>
      </c>
      <c r="L193" s="53">
        <f t="shared" si="26"/>
        <v>135000</v>
      </c>
      <c r="M193" s="64">
        <f>IF(A193="",0,(IF(ISNUMBER(APR_26!G193),APR_26!G193,0)+IF(ISNUMBER(MAY_26!G193),MAY_26!G193,0)+IF(ISNUMBER(JUN_26!G193),JUN_26!G193,0))/3)</f>
        <v>0</v>
      </c>
      <c r="N193" s="64">
        <f t="shared" si="27"/>
        <v>0</v>
      </c>
      <c r="O193" s="64">
        <f t="shared" si="28"/>
        <v>0</v>
      </c>
      <c r="P193" s="64">
        <f t="shared" si="29"/>
        <v>0</v>
      </c>
      <c r="Q193" s="65" t="str">
        <f t="shared" si="30"/>
        <v/>
      </c>
      <c r="R193" s="66" t="str">
        <f t="shared" si="31"/>
        <v>OVERSTOCK</v>
      </c>
      <c r="S193" s="66" t="str">
        <f t="shared" si="32"/>
        <v>N/A</v>
      </c>
      <c r="T193" s="60"/>
    </row>
    <row r="194" spans="1:20" ht="16.5" customHeight="1" x14ac:dyDescent="0.35">
      <c r="A194" s="72" t="str">
        <f>IF(JAN_26!A194="","",JAN_26!A194)</f>
        <v>Omeprazole caps</v>
      </c>
      <c r="B194" s="72" t="str">
        <f>IF(JAN_26!B194="","",JAN_26!B194)</f>
        <v>tabs</v>
      </c>
      <c r="C194" s="55">
        <f>IF(JAN_26!C194="","",JAN_26!C194)</f>
        <v>50</v>
      </c>
      <c r="D194" s="55">
        <f>IF(MAY_26!A194="","",MAY_26!F194)</f>
        <v>0</v>
      </c>
      <c r="E194" s="61"/>
      <c r="F194" s="55">
        <f t="shared" si="22"/>
        <v>0</v>
      </c>
      <c r="G194" s="61"/>
      <c r="H194" s="61"/>
      <c r="I194" s="55">
        <f t="shared" si="23"/>
        <v>0</v>
      </c>
      <c r="J194" s="55" t="str">
        <f t="shared" si="24"/>
        <v/>
      </c>
      <c r="K194" s="55">
        <f t="shared" si="25"/>
        <v>0</v>
      </c>
      <c r="L194" s="55">
        <f t="shared" si="26"/>
        <v>0</v>
      </c>
      <c r="M194" s="67">
        <f>IF(A194="",0,(IF(ISNUMBER(APR_26!G194),APR_26!G194,0)+IF(ISNUMBER(MAY_26!G194),MAY_26!G194,0)+IF(ISNUMBER(JUN_26!G194),JUN_26!G194,0))/3)</f>
        <v>0</v>
      </c>
      <c r="N194" s="67">
        <f t="shared" si="27"/>
        <v>0</v>
      </c>
      <c r="O194" s="67">
        <f t="shared" si="28"/>
        <v>0</v>
      </c>
      <c r="P194" s="67">
        <f t="shared" si="29"/>
        <v>0</v>
      </c>
      <c r="Q194" s="68" t="str">
        <f t="shared" si="30"/>
        <v/>
      </c>
      <c r="R194" s="69" t="str">
        <f t="shared" si="31"/>
        <v>STOCKOUT</v>
      </c>
      <c r="S194" s="69" t="str">
        <f t="shared" si="32"/>
        <v>N/A</v>
      </c>
      <c r="T194" s="60"/>
    </row>
    <row r="195" spans="1:20" ht="16.5" customHeight="1" x14ac:dyDescent="0.35">
      <c r="A195" s="71" t="str">
        <f>IF(JAN_26!A195="","",JAN_26!A195)</f>
        <v>Oracel</v>
      </c>
      <c r="B195" s="71" t="str">
        <f>IF(JAN_26!B195="","",JAN_26!B195)</f>
        <v>tablet</v>
      </c>
      <c r="C195" s="53" t="str">
        <f>IF(JAN_26!C195="","",JAN_26!C195)</f>
        <v/>
      </c>
      <c r="D195" s="53">
        <f>IF(MAY_26!A195="","",MAY_26!F195)</f>
        <v>0</v>
      </c>
      <c r="E195" s="61"/>
      <c r="F195" s="53">
        <f t="shared" ref="F195:F258" si="33">IF(A195="","",D195+IF(ISNUMBER(E195),E195,0)-IF(ISNUMBER(G195),G195,0))</f>
        <v>0</v>
      </c>
      <c r="G195" s="61"/>
      <c r="H195" s="61"/>
      <c r="I195" s="53">
        <f t="shared" ref="I195:I258" si="34">IF(AND(ISNUMBER(G195),ISNUMBER(C195)),G195*C195,0)</f>
        <v>0</v>
      </c>
      <c r="J195" s="53" t="str">
        <f t="shared" ref="J195:J258" si="35">IF(AND(ISNUMBER(G195),ISNUMBER(H195)),H195-I195,"")</f>
        <v/>
      </c>
      <c r="K195" s="53">
        <f t="shared" ref="K195:K258" si="36">IF(OR(A195="",M195=0),0,MAX(O195-F195,0))</f>
        <v>0</v>
      </c>
      <c r="L195" s="53">
        <f t="shared" ref="L195:L258" si="37">IF(AND(ISNUMBER(C195),ISNUMBER(F195)),F195*C195,0)</f>
        <v>0</v>
      </c>
      <c r="M195" s="64">
        <f>IF(A195="",0,(IF(ISNUMBER(APR_26!G195),APR_26!G195,0)+IF(ISNUMBER(MAY_26!G195),MAY_26!G195,0)+IF(ISNUMBER(JUN_26!G195),JUN_26!G195,0))/3)</f>
        <v>0</v>
      </c>
      <c r="N195" s="64">
        <f t="shared" ref="N195:N258" si="38">IF(M195=0,0,M195*Lead_Time_Months)</f>
        <v>0</v>
      </c>
      <c r="O195" s="64">
        <f t="shared" ref="O195:O258" si="39">IF(M195=0,0,M195*Max_Stock_Months)</f>
        <v>0</v>
      </c>
      <c r="P195" s="64">
        <f t="shared" ref="P195:P258" si="40">IF(M195=0,0,M195*Security_Stock_Months)</f>
        <v>0</v>
      </c>
      <c r="Q195" s="65" t="str">
        <f t="shared" ref="Q195:Q258" si="41">IF(OR(A195="",M195=0,F195&lt;=0),"",ROUND(F195/M195,1))</f>
        <v/>
      </c>
      <c r="R195" s="66" t="str">
        <f t="shared" ref="R195:R258" si="42">IF(A195="","",IF(F195&lt;=0,"STOCKOUT",IF(F195&lt;=P195,"LOW STOCK",IF(F195&gt;O195,"OVERSTOCK","ADEQUATE"))))</f>
        <v>STOCKOUT</v>
      </c>
      <c r="S195" s="66" t="str">
        <f t="shared" ref="S195:S258" si="43">IF(AND(ISNUMBER(G195),ISNUMBER(H195)),IF(J195&gt;=0,"BALANCED","DEFICIT"),"N/A")</f>
        <v>N/A</v>
      </c>
      <c r="T195" s="60"/>
    </row>
    <row r="196" spans="1:20" ht="16.5" customHeight="1" x14ac:dyDescent="0.35">
      <c r="A196" s="72" t="str">
        <f>IF(JAN_26!A196="","",JAN_26!A196)</f>
        <v>oxytocin injection</v>
      </c>
      <c r="B196" s="72" t="str">
        <f>IF(JAN_26!B196="","",JAN_26!B196)</f>
        <v>amp</v>
      </c>
      <c r="C196" s="55">
        <f>IF(JAN_26!C196="","",JAN_26!C196)</f>
        <v>100</v>
      </c>
      <c r="D196" s="55">
        <f>IF(MAY_26!A196="","",MAY_26!F196)</f>
        <v>100</v>
      </c>
      <c r="E196" s="61"/>
      <c r="F196" s="55">
        <f t="shared" si="33"/>
        <v>100</v>
      </c>
      <c r="G196" s="61"/>
      <c r="H196" s="61"/>
      <c r="I196" s="55">
        <f t="shared" si="34"/>
        <v>0</v>
      </c>
      <c r="J196" s="55" t="str">
        <f t="shared" si="35"/>
        <v/>
      </c>
      <c r="K196" s="55">
        <f t="shared" si="36"/>
        <v>0</v>
      </c>
      <c r="L196" s="55">
        <f t="shared" si="37"/>
        <v>10000</v>
      </c>
      <c r="M196" s="67">
        <f>IF(A196="",0,(IF(ISNUMBER(APR_26!G196),APR_26!G196,0)+IF(ISNUMBER(MAY_26!G196),MAY_26!G196,0)+IF(ISNUMBER(JUN_26!G196),JUN_26!G196,0))/3)</f>
        <v>0</v>
      </c>
      <c r="N196" s="67">
        <f t="shared" si="38"/>
        <v>0</v>
      </c>
      <c r="O196" s="67">
        <f t="shared" si="39"/>
        <v>0</v>
      </c>
      <c r="P196" s="67">
        <f t="shared" si="40"/>
        <v>0</v>
      </c>
      <c r="Q196" s="68" t="str">
        <f t="shared" si="41"/>
        <v/>
      </c>
      <c r="R196" s="69" t="str">
        <f t="shared" si="42"/>
        <v>OVERSTOCK</v>
      </c>
      <c r="S196" s="69" t="str">
        <f t="shared" si="43"/>
        <v>N/A</v>
      </c>
      <c r="T196" s="60"/>
    </row>
    <row r="197" spans="1:20" ht="16.5" customHeight="1" x14ac:dyDescent="0.35">
      <c r="A197" s="71" t="str">
        <f>IF(JAN_26!A197="","",JAN_26!A197)</f>
        <v>PARA 100</v>
      </c>
      <c r="B197" s="71" t="str">
        <f>IF(JAN_26!B197="","",JAN_26!B197)</f>
        <v>tablet</v>
      </c>
      <c r="C197" s="53">
        <f>IF(JAN_26!C197="","",JAN_26!C197)</f>
        <v>10</v>
      </c>
      <c r="D197" s="53">
        <f>IF(MAY_26!A197="","",MAY_26!F197)</f>
        <v>0</v>
      </c>
      <c r="E197" s="61"/>
      <c r="F197" s="53">
        <f t="shared" si="33"/>
        <v>0</v>
      </c>
      <c r="G197" s="61"/>
      <c r="H197" s="61"/>
      <c r="I197" s="53">
        <f t="shared" si="34"/>
        <v>0</v>
      </c>
      <c r="J197" s="53" t="str">
        <f t="shared" si="35"/>
        <v/>
      </c>
      <c r="K197" s="53">
        <f t="shared" si="36"/>
        <v>0</v>
      </c>
      <c r="L197" s="53">
        <f t="shared" si="37"/>
        <v>0</v>
      </c>
      <c r="M197" s="64">
        <f>IF(A197="",0,(IF(ISNUMBER(APR_26!G197),APR_26!G197,0)+IF(ISNUMBER(MAY_26!G197),MAY_26!G197,0)+IF(ISNUMBER(JUN_26!G197),JUN_26!G197,0))/3)</f>
        <v>0</v>
      </c>
      <c r="N197" s="64">
        <f t="shared" si="38"/>
        <v>0</v>
      </c>
      <c r="O197" s="64">
        <f t="shared" si="39"/>
        <v>0</v>
      </c>
      <c r="P197" s="64">
        <f t="shared" si="40"/>
        <v>0</v>
      </c>
      <c r="Q197" s="65" t="str">
        <f t="shared" si="41"/>
        <v/>
      </c>
      <c r="R197" s="66" t="str">
        <f t="shared" si="42"/>
        <v>STOCKOUT</v>
      </c>
      <c r="S197" s="66" t="str">
        <f t="shared" si="43"/>
        <v>N/A</v>
      </c>
      <c r="T197" s="60"/>
    </row>
    <row r="198" spans="1:20" ht="16.5" customHeight="1" x14ac:dyDescent="0.35">
      <c r="A198" s="72" t="str">
        <f>IF(JAN_26!A198="","",JAN_26!A198)</f>
        <v>Paracet Injection 300mg</v>
      </c>
      <c r="B198" s="72" t="str">
        <f>IF(JAN_26!B198="","",JAN_26!B198)</f>
        <v>amp</v>
      </c>
      <c r="C198" s="55">
        <f>IF(JAN_26!C198="","",JAN_26!C198)</f>
        <v>300</v>
      </c>
      <c r="D198" s="55">
        <f>IF(MAY_26!A198="","",MAY_26!F198)</f>
        <v>110</v>
      </c>
      <c r="E198" s="61"/>
      <c r="F198" s="55">
        <f t="shared" si="33"/>
        <v>110</v>
      </c>
      <c r="G198" s="61"/>
      <c r="H198" s="61"/>
      <c r="I198" s="55">
        <f t="shared" si="34"/>
        <v>0</v>
      </c>
      <c r="J198" s="55" t="str">
        <f t="shared" si="35"/>
        <v/>
      </c>
      <c r="K198" s="55">
        <f t="shared" si="36"/>
        <v>0</v>
      </c>
      <c r="L198" s="55">
        <f t="shared" si="37"/>
        <v>33000</v>
      </c>
      <c r="M198" s="67">
        <f>IF(A198="",0,(IF(ISNUMBER(APR_26!G198),APR_26!G198,0)+IF(ISNUMBER(MAY_26!G198),MAY_26!G198,0)+IF(ISNUMBER(JUN_26!G198),JUN_26!G198,0))/3)</f>
        <v>0</v>
      </c>
      <c r="N198" s="67">
        <f t="shared" si="38"/>
        <v>0</v>
      </c>
      <c r="O198" s="67">
        <f t="shared" si="39"/>
        <v>0</v>
      </c>
      <c r="P198" s="67">
        <f t="shared" si="40"/>
        <v>0</v>
      </c>
      <c r="Q198" s="68" t="str">
        <f t="shared" si="41"/>
        <v/>
      </c>
      <c r="R198" s="69" t="str">
        <f t="shared" si="42"/>
        <v>OVERSTOCK</v>
      </c>
      <c r="S198" s="69" t="str">
        <f t="shared" si="43"/>
        <v>N/A</v>
      </c>
      <c r="T198" s="60"/>
    </row>
    <row r="199" spans="1:20" ht="16.5" customHeight="1" x14ac:dyDescent="0.35">
      <c r="A199" s="71" t="str">
        <f>IF(JAN_26!A199="","",JAN_26!A199)</f>
        <v>Paracet tablets 500mg</v>
      </c>
      <c r="B199" s="71" t="str">
        <f>IF(JAN_26!B199="","",JAN_26!B199)</f>
        <v>tablet</v>
      </c>
      <c r="C199" s="53">
        <f>IF(JAN_26!C199="","",JAN_26!C199)</f>
        <v>15</v>
      </c>
      <c r="D199" s="53">
        <f>IF(MAY_26!A199="","",MAY_26!F199)</f>
        <v>10</v>
      </c>
      <c r="E199" s="61"/>
      <c r="F199" s="53">
        <f t="shared" si="33"/>
        <v>10</v>
      </c>
      <c r="G199" s="61"/>
      <c r="H199" s="61"/>
      <c r="I199" s="53">
        <f t="shared" si="34"/>
        <v>0</v>
      </c>
      <c r="J199" s="53" t="str">
        <f t="shared" si="35"/>
        <v/>
      </c>
      <c r="K199" s="53">
        <f t="shared" si="36"/>
        <v>0</v>
      </c>
      <c r="L199" s="53">
        <f t="shared" si="37"/>
        <v>150</v>
      </c>
      <c r="M199" s="64">
        <f>IF(A199="",0,(IF(ISNUMBER(APR_26!G199),APR_26!G199,0)+IF(ISNUMBER(MAY_26!G199),MAY_26!G199,0)+IF(ISNUMBER(JUN_26!G199),JUN_26!G199,0))/3)</f>
        <v>0</v>
      </c>
      <c r="N199" s="64">
        <f t="shared" si="38"/>
        <v>0</v>
      </c>
      <c r="O199" s="64">
        <f t="shared" si="39"/>
        <v>0</v>
      </c>
      <c r="P199" s="64">
        <f t="shared" si="40"/>
        <v>0</v>
      </c>
      <c r="Q199" s="65" t="str">
        <f t="shared" si="41"/>
        <v/>
      </c>
      <c r="R199" s="66" t="str">
        <f t="shared" si="42"/>
        <v>OVERSTOCK</v>
      </c>
      <c r="S199" s="66" t="str">
        <f t="shared" si="43"/>
        <v>N/A</v>
      </c>
      <c r="T199" s="60"/>
    </row>
    <row r="200" spans="1:20" ht="16.5" customHeight="1" x14ac:dyDescent="0.35">
      <c r="A200" s="72" t="str">
        <f>IF(JAN_26!A200="","",JAN_26!A200)</f>
        <v>Paracetamol syrup</v>
      </c>
      <c r="B200" s="72" t="str">
        <f>IF(JAN_26!B200="","",JAN_26!B200)</f>
        <v>bottle</v>
      </c>
      <c r="C200" s="55">
        <f>IF(JAN_26!C200="","",JAN_26!C200)</f>
        <v>1000</v>
      </c>
      <c r="D200" s="55">
        <f>IF(MAY_26!A200="","",MAY_26!F200)</f>
        <v>3</v>
      </c>
      <c r="E200" s="61"/>
      <c r="F200" s="55">
        <f t="shared" si="33"/>
        <v>3</v>
      </c>
      <c r="G200" s="61"/>
      <c r="H200" s="61"/>
      <c r="I200" s="55">
        <f t="shared" si="34"/>
        <v>0</v>
      </c>
      <c r="J200" s="55" t="str">
        <f t="shared" si="35"/>
        <v/>
      </c>
      <c r="K200" s="55">
        <f t="shared" si="36"/>
        <v>0</v>
      </c>
      <c r="L200" s="55">
        <f t="shared" si="37"/>
        <v>3000</v>
      </c>
      <c r="M200" s="67">
        <f>IF(A200="",0,(IF(ISNUMBER(APR_26!G200),APR_26!G200,0)+IF(ISNUMBER(MAY_26!G200),MAY_26!G200,0)+IF(ISNUMBER(JUN_26!G200),JUN_26!G200,0))/3)</f>
        <v>0</v>
      </c>
      <c r="N200" s="67">
        <f t="shared" si="38"/>
        <v>0</v>
      </c>
      <c r="O200" s="67">
        <f t="shared" si="39"/>
        <v>0</v>
      </c>
      <c r="P200" s="67">
        <f t="shared" si="40"/>
        <v>0</v>
      </c>
      <c r="Q200" s="68" t="str">
        <f t="shared" si="41"/>
        <v/>
      </c>
      <c r="R200" s="69" t="str">
        <f t="shared" si="42"/>
        <v>OVERSTOCK</v>
      </c>
      <c r="S200" s="69" t="str">
        <f t="shared" si="43"/>
        <v>N/A</v>
      </c>
      <c r="T200" s="60"/>
    </row>
    <row r="201" spans="1:20" ht="16.5" customHeight="1" x14ac:dyDescent="0.35">
      <c r="A201" s="71" t="str">
        <f>IF(JAN_26!A201="","",JAN_26!A201)</f>
        <v>pcm</v>
      </c>
      <c r="B201" s="71" t="str">
        <f>IF(JAN_26!B201="","",JAN_26!B201)</f>
        <v>infusion</v>
      </c>
      <c r="C201" s="53">
        <f>IF(JAN_26!C201="","",JAN_26!C201)</f>
        <v>1000</v>
      </c>
      <c r="D201" s="53">
        <f>IF(MAY_26!A201="","",MAY_26!F201)</f>
        <v>0</v>
      </c>
      <c r="E201" s="61"/>
      <c r="F201" s="53">
        <f t="shared" si="33"/>
        <v>0</v>
      </c>
      <c r="G201" s="61"/>
      <c r="H201" s="61"/>
      <c r="I201" s="53">
        <f t="shared" si="34"/>
        <v>0</v>
      </c>
      <c r="J201" s="53" t="str">
        <f t="shared" si="35"/>
        <v/>
      </c>
      <c r="K201" s="53">
        <f t="shared" si="36"/>
        <v>0</v>
      </c>
      <c r="L201" s="53">
        <f t="shared" si="37"/>
        <v>0</v>
      </c>
      <c r="M201" s="64">
        <f>IF(A201="",0,(IF(ISNUMBER(APR_26!G201),APR_26!G201,0)+IF(ISNUMBER(MAY_26!G201),MAY_26!G201,0)+IF(ISNUMBER(JUN_26!G201),JUN_26!G201,0))/3)</f>
        <v>0</v>
      </c>
      <c r="N201" s="64">
        <f t="shared" si="38"/>
        <v>0</v>
      </c>
      <c r="O201" s="64">
        <f t="shared" si="39"/>
        <v>0</v>
      </c>
      <c r="P201" s="64">
        <f t="shared" si="40"/>
        <v>0</v>
      </c>
      <c r="Q201" s="65" t="str">
        <f t="shared" si="41"/>
        <v/>
      </c>
      <c r="R201" s="66" t="str">
        <f t="shared" si="42"/>
        <v>STOCKOUT</v>
      </c>
      <c r="S201" s="66" t="str">
        <f t="shared" si="43"/>
        <v>N/A</v>
      </c>
      <c r="T201" s="60"/>
    </row>
    <row r="202" spans="1:20" ht="16.5" customHeight="1" x14ac:dyDescent="0.35">
      <c r="A202" s="72" t="str">
        <f>IF(JAN_26!A202="","",JAN_26!A202)</f>
        <v>phenobarbital</v>
      </c>
      <c r="B202" s="72" t="str">
        <f>IF(JAN_26!B202="","",JAN_26!B202)</f>
        <v>inj</v>
      </c>
      <c r="C202" s="55">
        <f>IF(JAN_26!C202="","",JAN_26!C202)</f>
        <v>1500</v>
      </c>
      <c r="D202" s="55">
        <f>IF(MAY_26!A202="","",MAY_26!F202)</f>
        <v>0</v>
      </c>
      <c r="E202" s="61"/>
      <c r="F202" s="55">
        <f t="shared" si="33"/>
        <v>0</v>
      </c>
      <c r="G202" s="61"/>
      <c r="H202" s="61"/>
      <c r="I202" s="55">
        <f t="shared" si="34"/>
        <v>0</v>
      </c>
      <c r="J202" s="55" t="str">
        <f t="shared" si="35"/>
        <v/>
      </c>
      <c r="K202" s="55">
        <f t="shared" si="36"/>
        <v>0</v>
      </c>
      <c r="L202" s="55">
        <f t="shared" si="37"/>
        <v>0</v>
      </c>
      <c r="M202" s="67">
        <f>IF(A202="",0,(IF(ISNUMBER(APR_26!G202),APR_26!G202,0)+IF(ISNUMBER(MAY_26!G202),MAY_26!G202,0)+IF(ISNUMBER(JUN_26!G202),JUN_26!G202,0))/3)</f>
        <v>0</v>
      </c>
      <c r="N202" s="67">
        <f t="shared" si="38"/>
        <v>0</v>
      </c>
      <c r="O202" s="67">
        <f t="shared" si="39"/>
        <v>0</v>
      </c>
      <c r="P202" s="67">
        <f t="shared" si="40"/>
        <v>0</v>
      </c>
      <c r="Q202" s="68" t="str">
        <f t="shared" si="41"/>
        <v/>
      </c>
      <c r="R202" s="69" t="str">
        <f t="shared" si="42"/>
        <v>STOCKOUT</v>
      </c>
      <c r="S202" s="69" t="str">
        <f t="shared" si="43"/>
        <v>N/A</v>
      </c>
      <c r="T202" s="60"/>
    </row>
    <row r="203" spans="1:20" ht="16.5" customHeight="1" x14ac:dyDescent="0.35">
      <c r="A203" s="71" t="str">
        <f>IF(JAN_26!A203="","",JAN_26!A203)</f>
        <v>phenobartital 100mg</v>
      </c>
      <c r="B203" s="71" t="str">
        <f>IF(JAN_26!B203="","",JAN_26!B203)</f>
        <v>tablet</v>
      </c>
      <c r="C203" s="53">
        <f>IF(JAN_26!C203="","",JAN_26!C203)</f>
        <v>75</v>
      </c>
      <c r="D203" s="53">
        <f>IF(MAY_26!A203="","",MAY_26!F203)</f>
        <v>0</v>
      </c>
      <c r="E203" s="61"/>
      <c r="F203" s="53">
        <f t="shared" si="33"/>
        <v>0</v>
      </c>
      <c r="G203" s="61"/>
      <c r="H203" s="61"/>
      <c r="I203" s="53">
        <f t="shared" si="34"/>
        <v>0</v>
      </c>
      <c r="J203" s="53" t="str">
        <f t="shared" si="35"/>
        <v/>
      </c>
      <c r="K203" s="53">
        <f t="shared" si="36"/>
        <v>0</v>
      </c>
      <c r="L203" s="53">
        <f t="shared" si="37"/>
        <v>0</v>
      </c>
      <c r="M203" s="64">
        <f>IF(A203="",0,(IF(ISNUMBER(APR_26!G203),APR_26!G203,0)+IF(ISNUMBER(MAY_26!G203),MAY_26!G203,0)+IF(ISNUMBER(JUN_26!G203),JUN_26!G203,0))/3)</f>
        <v>0</v>
      </c>
      <c r="N203" s="64">
        <f t="shared" si="38"/>
        <v>0</v>
      </c>
      <c r="O203" s="64">
        <f t="shared" si="39"/>
        <v>0</v>
      </c>
      <c r="P203" s="64">
        <f t="shared" si="40"/>
        <v>0</v>
      </c>
      <c r="Q203" s="65" t="str">
        <f t="shared" si="41"/>
        <v/>
      </c>
      <c r="R203" s="66" t="str">
        <f t="shared" si="42"/>
        <v>STOCKOUT</v>
      </c>
      <c r="S203" s="66" t="str">
        <f t="shared" si="43"/>
        <v>N/A</v>
      </c>
      <c r="T203" s="60"/>
    </row>
    <row r="204" spans="1:20" ht="16.5" customHeight="1" x14ac:dyDescent="0.35">
      <c r="A204" s="72" t="str">
        <f>IF(JAN_26!A204="","",JAN_26!A204)</f>
        <v>Phosphalogel</v>
      </c>
      <c r="B204" s="72" t="str">
        <f>IF(JAN_26!B204="","",JAN_26!B204)</f>
        <v>sachet</v>
      </c>
      <c r="C204" s="55">
        <f>IF(JAN_26!C204="","",JAN_26!C204)</f>
        <v>200</v>
      </c>
      <c r="D204" s="55">
        <f>IF(MAY_26!A204="","",MAY_26!F204)</f>
        <v>0</v>
      </c>
      <c r="E204" s="61"/>
      <c r="F204" s="55">
        <f t="shared" si="33"/>
        <v>0</v>
      </c>
      <c r="G204" s="61"/>
      <c r="H204" s="61"/>
      <c r="I204" s="55">
        <f t="shared" si="34"/>
        <v>0</v>
      </c>
      <c r="J204" s="55" t="str">
        <f t="shared" si="35"/>
        <v/>
      </c>
      <c r="K204" s="55">
        <f t="shared" si="36"/>
        <v>0</v>
      </c>
      <c r="L204" s="55">
        <f t="shared" si="37"/>
        <v>0</v>
      </c>
      <c r="M204" s="67">
        <f>IF(A204="",0,(IF(ISNUMBER(APR_26!G204),APR_26!G204,0)+IF(ISNUMBER(MAY_26!G204),MAY_26!G204,0)+IF(ISNUMBER(JUN_26!G204),JUN_26!G204,0))/3)</f>
        <v>0</v>
      </c>
      <c r="N204" s="67">
        <f t="shared" si="38"/>
        <v>0</v>
      </c>
      <c r="O204" s="67">
        <f t="shared" si="39"/>
        <v>0</v>
      </c>
      <c r="P204" s="67">
        <f t="shared" si="40"/>
        <v>0</v>
      </c>
      <c r="Q204" s="68" t="str">
        <f t="shared" si="41"/>
        <v/>
      </c>
      <c r="R204" s="69" t="str">
        <f t="shared" si="42"/>
        <v>STOCKOUT</v>
      </c>
      <c r="S204" s="69" t="str">
        <f t="shared" si="43"/>
        <v>N/A</v>
      </c>
      <c r="T204" s="60"/>
    </row>
    <row r="205" spans="1:20" ht="16.5" customHeight="1" x14ac:dyDescent="0.35">
      <c r="A205" s="71" t="str">
        <f>IF(JAN_26!A205="","",JAN_26!A205)</f>
        <v>Piroxicam injection</v>
      </c>
      <c r="B205" s="71" t="str">
        <f>IF(JAN_26!B205="","",JAN_26!B205)</f>
        <v>box</v>
      </c>
      <c r="C205" s="53">
        <f>IF(JAN_26!C205="","",JAN_26!C205)</f>
        <v>500</v>
      </c>
      <c r="D205" s="53">
        <f>IF(MAY_26!A205="","",MAY_26!F205)</f>
        <v>0</v>
      </c>
      <c r="E205" s="61"/>
      <c r="F205" s="53">
        <f t="shared" si="33"/>
        <v>0</v>
      </c>
      <c r="G205" s="61"/>
      <c r="H205" s="61"/>
      <c r="I205" s="53">
        <f t="shared" si="34"/>
        <v>0</v>
      </c>
      <c r="J205" s="53" t="str">
        <f t="shared" si="35"/>
        <v/>
      </c>
      <c r="K205" s="53">
        <f t="shared" si="36"/>
        <v>0</v>
      </c>
      <c r="L205" s="53">
        <f t="shared" si="37"/>
        <v>0</v>
      </c>
      <c r="M205" s="64">
        <f>IF(A205="",0,(IF(ISNUMBER(APR_26!G205),APR_26!G205,0)+IF(ISNUMBER(MAY_26!G205),MAY_26!G205,0)+IF(ISNUMBER(JUN_26!G205),JUN_26!G205,0))/3)</f>
        <v>0</v>
      </c>
      <c r="N205" s="64">
        <f t="shared" si="38"/>
        <v>0</v>
      </c>
      <c r="O205" s="64">
        <f t="shared" si="39"/>
        <v>0</v>
      </c>
      <c r="P205" s="64">
        <f t="shared" si="40"/>
        <v>0</v>
      </c>
      <c r="Q205" s="65" t="str">
        <f t="shared" si="41"/>
        <v/>
      </c>
      <c r="R205" s="66" t="str">
        <f t="shared" si="42"/>
        <v>STOCKOUT</v>
      </c>
      <c r="S205" s="66" t="str">
        <f t="shared" si="43"/>
        <v>N/A</v>
      </c>
      <c r="T205" s="60"/>
    </row>
    <row r="206" spans="1:20" ht="16.5" customHeight="1" x14ac:dyDescent="0.35">
      <c r="A206" s="72" t="str">
        <f>IF(JAN_26!A206="","",JAN_26!A206)</f>
        <v>Piroxicam Tablets 20 mg</v>
      </c>
      <c r="B206" s="72" t="str">
        <f>IF(JAN_26!B206="","",JAN_26!B206)</f>
        <v>box</v>
      </c>
      <c r="C206" s="55">
        <f>IF(JAN_26!C206="","",JAN_26!C206)</f>
        <v>25</v>
      </c>
      <c r="D206" s="55">
        <f>IF(MAY_26!A206="","",MAY_26!F206)</f>
        <v>0</v>
      </c>
      <c r="E206" s="61"/>
      <c r="F206" s="55">
        <f t="shared" si="33"/>
        <v>0</v>
      </c>
      <c r="G206" s="61"/>
      <c r="H206" s="61"/>
      <c r="I206" s="55">
        <f t="shared" si="34"/>
        <v>0</v>
      </c>
      <c r="J206" s="55" t="str">
        <f t="shared" si="35"/>
        <v/>
      </c>
      <c r="K206" s="55">
        <f t="shared" si="36"/>
        <v>0</v>
      </c>
      <c r="L206" s="55">
        <f t="shared" si="37"/>
        <v>0</v>
      </c>
      <c r="M206" s="67">
        <f>IF(A206="",0,(IF(ISNUMBER(APR_26!G206),APR_26!G206,0)+IF(ISNUMBER(MAY_26!G206),MAY_26!G206,0)+IF(ISNUMBER(JUN_26!G206),JUN_26!G206,0))/3)</f>
        <v>0</v>
      </c>
      <c r="N206" s="67">
        <f t="shared" si="38"/>
        <v>0</v>
      </c>
      <c r="O206" s="67">
        <f t="shared" si="39"/>
        <v>0</v>
      </c>
      <c r="P206" s="67">
        <f t="shared" si="40"/>
        <v>0</v>
      </c>
      <c r="Q206" s="68" t="str">
        <f t="shared" si="41"/>
        <v/>
      </c>
      <c r="R206" s="69" t="str">
        <f t="shared" si="42"/>
        <v>STOCKOUT</v>
      </c>
      <c r="S206" s="69" t="str">
        <f t="shared" si="43"/>
        <v>N/A</v>
      </c>
      <c r="T206" s="60"/>
    </row>
    <row r="207" spans="1:20" ht="16.5" customHeight="1" x14ac:dyDescent="0.35">
      <c r="A207" s="71" t="str">
        <f>IF(JAN_26!A207="","",JAN_26!A207)</f>
        <v>plaster</v>
      </c>
      <c r="B207" s="71" t="str">
        <f>IF(JAN_26!B207="","",JAN_26!B207)</f>
        <v>item</v>
      </c>
      <c r="C207" s="53">
        <f>IF(JAN_26!C207="","",JAN_26!C207)</f>
        <v>2000</v>
      </c>
      <c r="D207" s="53">
        <f>IF(MAY_26!A207="","",MAY_26!F207)</f>
        <v>15</v>
      </c>
      <c r="E207" s="61"/>
      <c r="F207" s="53">
        <f t="shared" si="33"/>
        <v>15</v>
      </c>
      <c r="G207" s="61"/>
      <c r="H207" s="61"/>
      <c r="I207" s="53">
        <f t="shared" si="34"/>
        <v>0</v>
      </c>
      <c r="J207" s="53" t="str">
        <f t="shared" si="35"/>
        <v/>
      </c>
      <c r="K207" s="53">
        <f t="shared" si="36"/>
        <v>0</v>
      </c>
      <c r="L207" s="53">
        <f t="shared" si="37"/>
        <v>30000</v>
      </c>
      <c r="M207" s="64">
        <f>IF(A207="",0,(IF(ISNUMBER(APR_26!G207),APR_26!G207,0)+IF(ISNUMBER(MAY_26!G207),MAY_26!G207,0)+IF(ISNUMBER(JUN_26!G207),JUN_26!G207,0))/3)</f>
        <v>0</v>
      </c>
      <c r="N207" s="64">
        <f t="shared" si="38"/>
        <v>0</v>
      </c>
      <c r="O207" s="64">
        <f t="shared" si="39"/>
        <v>0</v>
      </c>
      <c r="P207" s="64">
        <f t="shared" si="40"/>
        <v>0</v>
      </c>
      <c r="Q207" s="65" t="str">
        <f t="shared" si="41"/>
        <v/>
      </c>
      <c r="R207" s="66" t="str">
        <f t="shared" si="42"/>
        <v>OVERSTOCK</v>
      </c>
      <c r="S207" s="66" t="str">
        <f t="shared" si="43"/>
        <v>N/A</v>
      </c>
      <c r="T207" s="60"/>
    </row>
    <row r="208" spans="1:20" ht="16.5" customHeight="1" x14ac:dyDescent="0.35">
      <c r="A208" s="72" t="str">
        <f>IF(JAN_26!A208="","",JAN_26!A208)</f>
        <v>polyglan(5-0)</v>
      </c>
      <c r="B208" s="72" t="str">
        <f>IF(JAN_26!B208="","",JAN_26!B208)</f>
        <v>item</v>
      </c>
      <c r="C208" s="55">
        <f>IF(JAN_26!C208="","",JAN_26!C208)</f>
        <v>2000</v>
      </c>
      <c r="D208" s="55">
        <f>IF(MAY_26!A208="","",MAY_26!F208)</f>
        <v>0</v>
      </c>
      <c r="E208" s="61"/>
      <c r="F208" s="55">
        <f t="shared" si="33"/>
        <v>0</v>
      </c>
      <c r="G208" s="61"/>
      <c r="H208" s="61"/>
      <c r="I208" s="55">
        <f t="shared" si="34"/>
        <v>0</v>
      </c>
      <c r="J208" s="55" t="str">
        <f t="shared" si="35"/>
        <v/>
      </c>
      <c r="K208" s="55">
        <f t="shared" si="36"/>
        <v>0</v>
      </c>
      <c r="L208" s="55">
        <f t="shared" si="37"/>
        <v>0</v>
      </c>
      <c r="M208" s="67">
        <f>IF(A208="",0,(IF(ISNUMBER(APR_26!G208),APR_26!G208,0)+IF(ISNUMBER(MAY_26!G208),MAY_26!G208,0)+IF(ISNUMBER(JUN_26!G208),JUN_26!G208,0))/3)</f>
        <v>0</v>
      </c>
      <c r="N208" s="67">
        <f t="shared" si="38"/>
        <v>0</v>
      </c>
      <c r="O208" s="67">
        <f t="shared" si="39"/>
        <v>0</v>
      </c>
      <c r="P208" s="67">
        <f t="shared" si="40"/>
        <v>0</v>
      </c>
      <c r="Q208" s="68" t="str">
        <f t="shared" si="41"/>
        <v/>
      </c>
      <c r="R208" s="69" t="str">
        <f t="shared" si="42"/>
        <v>STOCKOUT</v>
      </c>
      <c r="S208" s="69" t="str">
        <f t="shared" si="43"/>
        <v>N/A</v>
      </c>
      <c r="T208" s="60"/>
    </row>
    <row r="209" spans="1:20" ht="16.5" customHeight="1" x14ac:dyDescent="0.35">
      <c r="A209" s="71" t="str">
        <f>IF(JAN_26!A209="","",JAN_26!A209)</f>
        <v>Polygynax ovule</v>
      </c>
      <c r="B209" s="71" t="str">
        <f>IF(JAN_26!B209="","",JAN_26!B209)</f>
        <v>packet</v>
      </c>
      <c r="C209" s="53">
        <f>IF(JAN_26!C209="","",JAN_26!C209)</f>
        <v>4500</v>
      </c>
      <c r="D209" s="53">
        <f>IF(MAY_26!A209="","",MAY_26!F209)</f>
        <v>0</v>
      </c>
      <c r="E209" s="61"/>
      <c r="F209" s="53">
        <f t="shared" si="33"/>
        <v>0</v>
      </c>
      <c r="G209" s="61"/>
      <c r="H209" s="61"/>
      <c r="I209" s="53">
        <f t="shared" si="34"/>
        <v>0</v>
      </c>
      <c r="J209" s="53" t="str">
        <f t="shared" si="35"/>
        <v/>
      </c>
      <c r="K209" s="53">
        <f t="shared" si="36"/>
        <v>0</v>
      </c>
      <c r="L209" s="53">
        <f t="shared" si="37"/>
        <v>0</v>
      </c>
      <c r="M209" s="64">
        <f>IF(A209="",0,(IF(ISNUMBER(APR_26!G209),APR_26!G209,0)+IF(ISNUMBER(MAY_26!G209),MAY_26!G209,0)+IF(ISNUMBER(JUN_26!G209),JUN_26!G209,0))/3)</f>
        <v>0</v>
      </c>
      <c r="N209" s="64">
        <f t="shared" si="38"/>
        <v>0</v>
      </c>
      <c r="O209" s="64">
        <f t="shared" si="39"/>
        <v>0</v>
      </c>
      <c r="P209" s="64">
        <f t="shared" si="40"/>
        <v>0</v>
      </c>
      <c r="Q209" s="65" t="str">
        <f t="shared" si="41"/>
        <v/>
      </c>
      <c r="R209" s="66" t="str">
        <f t="shared" si="42"/>
        <v>STOCKOUT</v>
      </c>
      <c r="S209" s="66" t="str">
        <f t="shared" si="43"/>
        <v>N/A</v>
      </c>
      <c r="T209" s="60"/>
    </row>
    <row r="210" spans="1:20" ht="16.5" customHeight="1" x14ac:dyDescent="0.35">
      <c r="A210" s="72" t="str">
        <f>IF(JAN_26!A210="","",JAN_26!A210)</f>
        <v>postino</v>
      </c>
      <c r="B210" s="72" t="str">
        <f>IF(JAN_26!B210="","",JAN_26!B210)</f>
        <v>table</v>
      </c>
      <c r="C210" s="55">
        <f>IF(JAN_26!C210="","",JAN_26!C210)</f>
        <v>500</v>
      </c>
      <c r="D210" s="55">
        <f>IF(MAY_26!A210="","",MAY_26!F210)</f>
        <v>0</v>
      </c>
      <c r="E210" s="61"/>
      <c r="F210" s="55">
        <f t="shared" si="33"/>
        <v>0</v>
      </c>
      <c r="G210" s="61"/>
      <c r="H210" s="61"/>
      <c r="I210" s="55">
        <f t="shared" si="34"/>
        <v>0</v>
      </c>
      <c r="J210" s="55" t="str">
        <f t="shared" si="35"/>
        <v/>
      </c>
      <c r="K210" s="55">
        <f t="shared" si="36"/>
        <v>0</v>
      </c>
      <c r="L210" s="55">
        <f t="shared" si="37"/>
        <v>0</v>
      </c>
      <c r="M210" s="67">
        <f>IF(A210="",0,(IF(ISNUMBER(APR_26!G210),APR_26!G210,0)+IF(ISNUMBER(MAY_26!G210),MAY_26!G210,0)+IF(ISNUMBER(JUN_26!G210),JUN_26!G210,0))/3)</f>
        <v>0</v>
      </c>
      <c r="N210" s="67">
        <f t="shared" si="38"/>
        <v>0</v>
      </c>
      <c r="O210" s="67">
        <f t="shared" si="39"/>
        <v>0</v>
      </c>
      <c r="P210" s="67">
        <f t="shared" si="40"/>
        <v>0</v>
      </c>
      <c r="Q210" s="68" t="str">
        <f t="shared" si="41"/>
        <v/>
      </c>
      <c r="R210" s="69" t="str">
        <f t="shared" si="42"/>
        <v>STOCKOUT</v>
      </c>
      <c r="S210" s="69" t="str">
        <f t="shared" si="43"/>
        <v>N/A</v>
      </c>
      <c r="T210" s="60"/>
    </row>
    <row r="211" spans="1:20" ht="16.5" customHeight="1" x14ac:dyDescent="0.35">
      <c r="A211" s="71" t="str">
        <f>IF(JAN_26!A211="","",JAN_26!A211)</f>
        <v>Pottassium chloride inj</v>
      </c>
      <c r="B211" s="71" t="str">
        <f>IF(JAN_26!B211="","",JAN_26!B211)</f>
        <v>amp</v>
      </c>
      <c r="C211" s="53">
        <f>IF(JAN_26!C211="","",JAN_26!C211)</f>
        <v>1000</v>
      </c>
      <c r="D211" s="53">
        <f>IF(MAY_26!A211="","",MAY_26!F211)</f>
        <v>0</v>
      </c>
      <c r="E211" s="61"/>
      <c r="F211" s="53">
        <f t="shared" si="33"/>
        <v>0</v>
      </c>
      <c r="G211" s="61"/>
      <c r="H211" s="61"/>
      <c r="I211" s="53">
        <f t="shared" si="34"/>
        <v>0</v>
      </c>
      <c r="J211" s="53" t="str">
        <f t="shared" si="35"/>
        <v/>
      </c>
      <c r="K211" s="53">
        <f t="shared" si="36"/>
        <v>0</v>
      </c>
      <c r="L211" s="53">
        <f t="shared" si="37"/>
        <v>0</v>
      </c>
      <c r="M211" s="64">
        <f>IF(A211="",0,(IF(ISNUMBER(APR_26!G211),APR_26!G211,0)+IF(ISNUMBER(MAY_26!G211),MAY_26!G211,0)+IF(ISNUMBER(JUN_26!G211),JUN_26!G211,0))/3)</f>
        <v>0</v>
      </c>
      <c r="N211" s="64">
        <f t="shared" si="38"/>
        <v>0</v>
      </c>
      <c r="O211" s="64">
        <f t="shared" si="39"/>
        <v>0</v>
      </c>
      <c r="P211" s="64">
        <f t="shared" si="40"/>
        <v>0</v>
      </c>
      <c r="Q211" s="65" t="str">
        <f t="shared" si="41"/>
        <v/>
      </c>
      <c r="R211" s="66" t="str">
        <f t="shared" si="42"/>
        <v>STOCKOUT</v>
      </c>
      <c r="S211" s="66" t="str">
        <f t="shared" si="43"/>
        <v>N/A</v>
      </c>
      <c r="T211" s="60"/>
    </row>
    <row r="212" spans="1:20" ht="16.5" customHeight="1" x14ac:dyDescent="0.35">
      <c r="A212" s="72" t="str">
        <f>IF(JAN_26!A212="","",JAN_26!A212)</f>
        <v>Prednisolone tabs</v>
      </c>
      <c r="B212" s="72" t="str">
        <f>IF(JAN_26!B212="","",JAN_26!B212)</f>
        <v>tablet</v>
      </c>
      <c r="C212" s="55">
        <f>IF(JAN_26!C212="","",JAN_26!C212)</f>
        <v>20</v>
      </c>
      <c r="D212" s="55">
        <f>IF(MAY_26!A212="","",MAY_26!F212)</f>
        <v>140</v>
      </c>
      <c r="E212" s="61"/>
      <c r="F212" s="55">
        <f t="shared" si="33"/>
        <v>140</v>
      </c>
      <c r="G212" s="61"/>
      <c r="H212" s="61"/>
      <c r="I212" s="55">
        <f t="shared" si="34"/>
        <v>0</v>
      </c>
      <c r="J212" s="55" t="str">
        <f t="shared" si="35"/>
        <v/>
      </c>
      <c r="K212" s="55">
        <f t="shared" si="36"/>
        <v>0</v>
      </c>
      <c r="L212" s="55">
        <f t="shared" si="37"/>
        <v>2800</v>
      </c>
      <c r="M212" s="67">
        <f>IF(A212="",0,(IF(ISNUMBER(APR_26!G212),APR_26!G212,0)+IF(ISNUMBER(MAY_26!G212),MAY_26!G212,0)+IF(ISNUMBER(JUN_26!G212),JUN_26!G212,0))/3)</f>
        <v>0</v>
      </c>
      <c r="N212" s="67">
        <f t="shared" si="38"/>
        <v>0</v>
      </c>
      <c r="O212" s="67">
        <f t="shared" si="39"/>
        <v>0</v>
      </c>
      <c r="P212" s="67">
        <f t="shared" si="40"/>
        <v>0</v>
      </c>
      <c r="Q212" s="68" t="str">
        <f t="shared" si="41"/>
        <v/>
      </c>
      <c r="R212" s="69" t="str">
        <f t="shared" si="42"/>
        <v>OVERSTOCK</v>
      </c>
      <c r="S212" s="69" t="str">
        <f t="shared" si="43"/>
        <v>N/A</v>
      </c>
      <c r="T212" s="60"/>
    </row>
    <row r="213" spans="1:20" ht="16.5" customHeight="1" x14ac:dyDescent="0.35">
      <c r="A213" s="71" t="str">
        <f>IF(JAN_26!A213="","",JAN_26!A213)</f>
        <v>Propanolol</v>
      </c>
      <c r="B213" s="71" t="str">
        <f>IF(JAN_26!B213="","",JAN_26!B213)</f>
        <v>tablet</v>
      </c>
      <c r="C213" s="53" t="str">
        <f>IF(JAN_26!C213="","",JAN_26!C213)</f>
        <v/>
      </c>
      <c r="D213" s="53">
        <f>IF(MAY_26!A213="","",MAY_26!F213)</f>
        <v>0</v>
      </c>
      <c r="E213" s="61"/>
      <c r="F213" s="53">
        <f t="shared" si="33"/>
        <v>0</v>
      </c>
      <c r="G213" s="61"/>
      <c r="H213" s="61"/>
      <c r="I213" s="53">
        <f t="shared" si="34"/>
        <v>0</v>
      </c>
      <c r="J213" s="53" t="str">
        <f t="shared" si="35"/>
        <v/>
      </c>
      <c r="K213" s="53">
        <f t="shared" si="36"/>
        <v>0</v>
      </c>
      <c r="L213" s="53">
        <f t="shared" si="37"/>
        <v>0</v>
      </c>
      <c r="M213" s="64">
        <f>IF(A213="",0,(IF(ISNUMBER(APR_26!G213),APR_26!G213,0)+IF(ISNUMBER(MAY_26!G213),MAY_26!G213,0)+IF(ISNUMBER(JUN_26!G213),JUN_26!G213,0))/3)</f>
        <v>0</v>
      </c>
      <c r="N213" s="64">
        <f t="shared" si="38"/>
        <v>0</v>
      </c>
      <c r="O213" s="64">
        <f t="shared" si="39"/>
        <v>0</v>
      </c>
      <c r="P213" s="64">
        <f t="shared" si="40"/>
        <v>0</v>
      </c>
      <c r="Q213" s="65" t="str">
        <f t="shared" si="41"/>
        <v/>
      </c>
      <c r="R213" s="66" t="str">
        <f t="shared" si="42"/>
        <v>STOCKOUT</v>
      </c>
      <c r="S213" s="66" t="str">
        <f t="shared" si="43"/>
        <v>N/A</v>
      </c>
      <c r="T213" s="60"/>
    </row>
    <row r="214" spans="1:20" ht="16.5" customHeight="1" x14ac:dyDescent="0.35">
      <c r="A214" s="72" t="str">
        <f>IF(JAN_26!A214="","",JAN_26!A214)</f>
        <v>Quinine injection</v>
      </c>
      <c r="B214" s="72" t="str">
        <f>IF(JAN_26!B214="","",JAN_26!B214)</f>
        <v>amp</v>
      </c>
      <c r="C214" s="55">
        <f>IF(JAN_26!C214="","",JAN_26!C214)</f>
        <v>300</v>
      </c>
      <c r="D214" s="55">
        <f>IF(MAY_26!A214="","",MAY_26!F214)</f>
        <v>100</v>
      </c>
      <c r="E214" s="61"/>
      <c r="F214" s="55">
        <f t="shared" si="33"/>
        <v>100</v>
      </c>
      <c r="G214" s="61"/>
      <c r="H214" s="61"/>
      <c r="I214" s="55">
        <f t="shared" si="34"/>
        <v>0</v>
      </c>
      <c r="J214" s="55" t="str">
        <f t="shared" si="35"/>
        <v/>
      </c>
      <c r="K214" s="55">
        <f t="shared" si="36"/>
        <v>0</v>
      </c>
      <c r="L214" s="55">
        <f t="shared" si="37"/>
        <v>30000</v>
      </c>
      <c r="M214" s="67">
        <f>IF(A214="",0,(IF(ISNUMBER(APR_26!G214),APR_26!G214,0)+IF(ISNUMBER(MAY_26!G214),MAY_26!G214,0)+IF(ISNUMBER(JUN_26!G214),JUN_26!G214,0))/3)</f>
        <v>0</v>
      </c>
      <c r="N214" s="67">
        <f t="shared" si="38"/>
        <v>0</v>
      </c>
      <c r="O214" s="67">
        <f t="shared" si="39"/>
        <v>0</v>
      </c>
      <c r="P214" s="67">
        <f t="shared" si="40"/>
        <v>0</v>
      </c>
      <c r="Q214" s="68" t="str">
        <f t="shared" si="41"/>
        <v/>
      </c>
      <c r="R214" s="69" t="str">
        <f t="shared" si="42"/>
        <v>OVERSTOCK</v>
      </c>
      <c r="S214" s="69" t="str">
        <f t="shared" si="43"/>
        <v>N/A</v>
      </c>
      <c r="T214" s="60"/>
    </row>
    <row r="215" spans="1:20" ht="16.5" customHeight="1" x14ac:dyDescent="0.35">
      <c r="A215" s="71" t="str">
        <f>IF(JAN_26!A215="","",JAN_26!A215)</f>
        <v>Quinine tablets</v>
      </c>
      <c r="B215" s="71" t="str">
        <f>IF(JAN_26!B215="","",JAN_26!B215)</f>
        <v>tablet</v>
      </c>
      <c r="C215" s="53" t="str">
        <f>IF(JAN_26!C215="","",JAN_26!C215)</f>
        <v/>
      </c>
      <c r="D215" s="53">
        <f>IF(MAY_26!A215="","",MAY_26!F215)</f>
        <v>0</v>
      </c>
      <c r="E215" s="61"/>
      <c r="F215" s="53">
        <f t="shared" si="33"/>
        <v>0</v>
      </c>
      <c r="G215" s="61"/>
      <c r="H215" s="61"/>
      <c r="I215" s="53">
        <f t="shared" si="34"/>
        <v>0</v>
      </c>
      <c r="J215" s="53" t="str">
        <f t="shared" si="35"/>
        <v/>
      </c>
      <c r="K215" s="53">
        <f t="shared" si="36"/>
        <v>0</v>
      </c>
      <c r="L215" s="53">
        <f t="shared" si="37"/>
        <v>0</v>
      </c>
      <c r="M215" s="64">
        <f>IF(A215="",0,(IF(ISNUMBER(APR_26!G215),APR_26!G215,0)+IF(ISNUMBER(MAY_26!G215),MAY_26!G215,0)+IF(ISNUMBER(JUN_26!G215),JUN_26!G215,0))/3)</f>
        <v>0</v>
      </c>
      <c r="N215" s="64">
        <f t="shared" si="38"/>
        <v>0</v>
      </c>
      <c r="O215" s="64">
        <f t="shared" si="39"/>
        <v>0</v>
      </c>
      <c r="P215" s="64">
        <f t="shared" si="40"/>
        <v>0</v>
      </c>
      <c r="Q215" s="65" t="str">
        <f t="shared" si="41"/>
        <v/>
      </c>
      <c r="R215" s="66" t="str">
        <f t="shared" si="42"/>
        <v>STOCKOUT</v>
      </c>
      <c r="S215" s="66" t="str">
        <f t="shared" si="43"/>
        <v>N/A</v>
      </c>
      <c r="T215" s="60"/>
    </row>
    <row r="216" spans="1:20" ht="16.5" customHeight="1" x14ac:dyDescent="0.35">
      <c r="A216" s="72" t="str">
        <f>IF(JAN_26!A216="","",JAN_26!A216)</f>
        <v>Ranitidine 25mg/ml inj</v>
      </c>
      <c r="B216" s="72" t="str">
        <f>IF(JAN_26!B216="","",JAN_26!B216)</f>
        <v>inj</v>
      </c>
      <c r="C216" s="55">
        <f>IF(JAN_26!C216="","",JAN_26!C216)</f>
        <v>200</v>
      </c>
      <c r="D216" s="55">
        <f>IF(MAY_26!A216="","",MAY_26!F216)</f>
        <v>150</v>
      </c>
      <c r="E216" s="61"/>
      <c r="F216" s="55">
        <f t="shared" si="33"/>
        <v>150</v>
      </c>
      <c r="G216" s="61"/>
      <c r="H216" s="61"/>
      <c r="I216" s="55">
        <f t="shared" si="34"/>
        <v>0</v>
      </c>
      <c r="J216" s="55" t="str">
        <f t="shared" si="35"/>
        <v/>
      </c>
      <c r="K216" s="55">
        <f t="shared" si="36"/>
        <v>0</v>
      </c>
      <c r="L216" s="55">
        <f t="shared" si="37"/>
        <v>30000</v>
      </c>
      <c r="M216" s="67">
        <f>IF(A216="",0,(IF(ISNUMBER(APR_26!G216),APR_26!G216,0)+IF(ISNUMBER(MAY_26!G216),MAY_26!G216,0)+IF(ISNUMBER(JUN_26!G216),JUN_26!G216,0))/3)</f>
        <v>0</v>
      </c>
      <c r="N216" s="67">
        <f t="shared" si="38"/>
        <v>0</v>
      </c>
      <c r="O216" s="67">
        <f t="shared" si="39"/>
        <v>0</v>
      </c>
      <c r="P216" s="67">
        <f t="shared" si="40"/>
        <v>0</v>
      </c>
      <c r="Q216" s="68" t="str">
        <f t="shared" si="41"/>
        <v/>
      </c>
      <c r="R216" s="69" t="str">
        <f t="shared" si="42"/>
        <v>OVERSTOCK</v>
      </c>
      <c r="S216" s="69" t="str">
        <f t="shared" si="43"/>
        <v>N/A</v>
      </c>
      <c r="T216" s="60"/>
    </row>
    <row r="217" spans="1:20" ht="16.5" customHeight="1" x14ac:dyDescent="0.35">
      <c r="A217" s="71" t="str">
        <f>IF(JAN_26!A217="","",JAN_26!A217)</f>
        <v>RDT</v>
      </c>
      <c r="B217" s="71" t="str">
        <f>IF(JAN_26!B217="","",JAN_26!B217)</f>
        <v>item</v>
      </c>
      <c r="C217" s="53">
        <f>IF(JAN_26!C217="","",JAN_26!C217)</f>
        <v>500</v>
      </c>
      <c r="D217" s="53">
        <f>IF(MAY_26!A217="","",MAY_26!F217)</f>
        <v>0</v>
      </c>
      <c r="E217" s="61"/>
      <c r="F217" s="53">
        <f t="shared" si="33"/>
        <v>0</v>
      </c>
      <c r="G217" s="61"/>
      <c r="H217" s="61"/>
      <c r="I217" s="53">
        <f t="shared" si="34"/>
        <v>0</v>
      </c>
      <c r="J217" s="53" t="str">
        <f t="shared" si="35"/>
        <v/>
      </c>
      <c r="K217" s="53">
        <f t="shared" si="36"/>
        <v>0</v>
      </c>
      <c r="L217" s="53">
        <f t="shared" si="37"/>
        <v>0</v>
      </c>
      <c r="M217" s="64">
        <f>IF(A217="",0,(IF(ISNUMBER(APR_26!G217),APR_26!G217,0)+IF(ISNUMBER(MAY_26!G217),MAY_26!G217,0)+IF(ISNUMBER(JUN_26!G217),JUN_26!G217,0))/3)</f>
        <v>0</v>
      </c>
      <c r="N217" s="64">
        <f t="shared" si="38"/>
        <v>0</v>
      </c>
      <c r="O217" s="64">
        <f t="shared" si="39"/>
        <v>0</v>
      </c>
      <c r="P217" s="64">
        <f t="shared" si="40"/>
        <v>0</v>
      </c>
      <c r="Q217" s="65" t="str">
        <f t="shared" si="41"/>
        <v/>
      </c>
      <c r="R217" s="66" t="str">
        <f t="shared" si="42"/>
        <v>STOCKOUT</v>
      </c>
      <c r="S217" s="66" t="str">
        <f t="shared" si="43"/>
        <v>N/A</v>
      </c>
      <c r="T217" s="60"/>
    </row>
    <row r="218" spans="1:20" ht="16.5" customHeight="1" x14ac:dyDescent="0.35">
      <c r="A218" s="72" t="str">
        <f>IF(JAN_26!A218="","",JAN_26!A218)</f>
        <v>Reneve plus caps</v>
      </c>
      <c r="B218" s="72" t="str">
        <f>IF(JAN_26!B218="","",JAN_26!B218)</f>
        <v>tab</v>
      </c>
      <c r="C218" s="55">
        <f>IF(JAN_26!C218="","",JAN_26!C218)</f>
        <v>230</v>
      </c>
      <c r="D218" s="55">
        <f>IF(MAY_26!A218="","",MAY_26!F218)</f>
        <v>0</v>
      </c>
      <c r="E218" s="61"/>
      <c r="F218" s="55">
        <f t="shared" si="33"/>
        <v>0</v>
      </c>
      <c r="G218" s="61"/>
      <c r="H218" s="61"/>
      <c r="I218" s="55">
        <f t="shared" si="34"/>
        <v>0</v>
      </c>
      <c r="J218" s="55" t="str">
        <f t="shared" si="35"/>
        <v/>
      </c>
      <c r="K218" s="55">
        <f t="shared" si="36"/>
        <v>0</v>
      </c>
      <c r="L218" s="55">
        <f t="shared" si="37"/>
        <v>0</v>
      </c>
      <c r="M218" s="67">
        <f>IF(A218="",0,(IF(ISNUMBER(APR_26!G218),APR_26!G218,0)+IF(ISNUMBER(MAY_26!G218),MAY_26!G218,0)+IF(ISNUMBER(JUN_26!G218),JUN_26!G218,0))/3)</f>
        <v>0</v>
      </c>
      <c r="N218" s="67">
        <f t="shared" si="38"/>
        <v>0</v>
      </c>
      <c r="O218" s="67">
        <f t="shared" si="39"/>
        <v>0</v>
      </c>
      <c r="P218" s="67">
        <f t="shared" si="40"/>
        <v>0</v>
      </c>
      <c r="Q218" s="68" t="str">
        <f t="shared" si="41"/>
        <v/>
      </c>
      <c r="R218" s="69" t="str">
        <f t="shared" si="42"/>
        <v>STOCKOUT</v>
      </c>
      <c r="S218" s="69" t="str">
        <f t="shared" si="43"/>
        <v>N/A</v>
      </c>
      <c r="T218" s="60"/>
    </row>
    <row r="219" spans="1:20" ht="16.5" customHeight="1" x14ac:dyDescent="0.35">
      <c r="A219" s="71" t="str">
        <f>IF(JAN_26!A219="","",JAN_26!A219)</f>
        <v>RINGER LACTATE 500CC</v>
      </c>
      <c r="B219" s="71" t="str">
        <f>IF(JAN_26!B219="","",JAN_26!B219)</f>
        <v>Item</v>
      </c>
      <c r="C219" s="53">
        <f>IF(JAN_26!C219="","",JAN_26!C219)</f>
        <v>1000</v>
      </c>
      <c r="D219" s="53">
        <f>IF(MAY_26!A219="","",MAY_26!F219)</f>
        <v>0</v>
      </c>
      <c r="E219" s="61"/>
      <c r="F219" s="53">
        <f t="shared" si="33"/>
        <v>0</v>
      </c>
      <c r="G219" s="61"/>
      <c r="H219" s="61"/>
      <c r="I219" s="53">
        <f t="shared" si="34"/>
        <v>0</v>
      </c>
      <c r="J219" s="53" t="str">
        <f t="shared" si="35"/>
        <v/>
      </c>
      <c r="K219" s="53">
        <f t="shared" si="36"/>
        <v>0</v>
      </c>
      <c r="L219" s="53">
        <f t="shared" si="37"/>
        <v>0</v>
      </c>
      <c r="M219" s="64">
        <f>IF(A219="",0,(IF(ISNUMBER(APR_26!G219),APR_26!G219,0)+IF(ISNUMBER(MAY_26!G219),MAY_26!G219,0)+IF(ISNUMBER(JUN_26!G219),JUN_26!G219,0))/3)</f>
        <v>0</v>
      </c>
      <c r="N219" s="64">
        <f t="shared" si="38"/>
        <v>0</v>
      </c>
      <c r="O219" s="64">
        <f t="shared" si="39"/>
        <v>0</v>
      </c>
      <c r="P219" s="64">
        <f t="shared" si="40"/>
        <v>0</v>
      </c>
      <c r="Q219" s="65" t="str">
        <f t="shared" si="41"/>
        <v/>
      </c>
      <c r="R219" s="66" t="str">
        <f t="shared" si="42"/>
        <v>STOCKOUT</v>
      </c>
      <c r="S219" s="66" t="str">
        <f t="shared" si="43"/>
        <v>N/A</v>
      </c>
      <c r="T219" s="60"/>
    </row>
    <row r="220" spans="1:20" ht="16.5" customHeight="1" x14ac:dyDescent="0.35">
      <c r="A220" s="72" t="str">
        <f>IF(JAN_26!A220="","",JAN_26!A220)</f>
        <v>Sabutamol Injection</v>
      </c>
      <c r="B220" s="72" t="str">
        <f>IF(JAN_26!B220="","",JAN_26!B220)</f>
        <v>amp</v>
      </c>
      <c r="C220" s="55">
        <f>IF(JAN_26!C220="","",JAN_26!C220)</f>
        <v>500</v>
      </c>
      <c r="D220" s="55">
        <f>IF(MAY_26!A220="","",MAY_26!F220)</f>
        <v>0</v>
      </c>
      <c r="E220" s="61"/>
      <c r="F220" s="55">
        <f t="shared" si="33"/>
        <v>0</v>
      </c>
      <c r="G220" s="61"/>
      <c r="H220" s="61"/>
      <c r="I220" s="55">
        <f t="shared" si="34"/>
        <v>0</v>
      </c>
      <c r="J220" s="55" t="str">
        <f t="shared" si="35"/>
        <v/>
      </c>
      <c r="K220" s="55">
        <f t="shared" si="36"/>
        <v>0</v>
      </c>
      <c r="L220" s="55">
        <f t="shared" si="37"/>
        <v>0</v>
      </c>
      <c r="M220" s="67">
        <f>IF(A220="",0,(IF(ISNUMBER(APR_26!G220),APR_26!G220,0)+IF(ISNUMBER(MAY_26!G220),MAY_26!G220,0)+IF(ISNUMBER(JUN_26!G220),JUN_26!G220,0))/3)</f>
        <v>0</v>
      </c>
      <c r="N220" s="67">
        <f t="shared" si="38"/>
        <v>0</v>
      </c>
      <c r="O220" s="67">
        <f t="shared" si="39"/>
        <v>0</v>
      </c>
      <c r="P220" s="67">
        <f t="shared" si="40"/>
        <v>0</v>
      </c>
      <c r="Q220" s="68" t="str">
        <f t="shared" si="41"/>
        <v/>
      </c>
      <c r="R220" s="69" t="str">
        <f t="shared" si="42"/>
        <v>STOCKOUT</v>
      </c>
      <c r="S220" s="69" t="str">
        <f t="shared" si="43"/>
        <v>N/A</v>
      </c>
      <c r="T220" s="60"/>
    </row>
    <row r="221" spans="1:20" ht="16.5" customHeight="1" x14ac:dyDescent="0.35">
      <c r="A221" s="71" t="str">
        <f>IF(JAN_26!A221="","",JAN_26!A221)</f>
        <v>salbutamol tab</v>
      </c>
      <c r="B221" s="71" t="str">
        <f>IF(JAN_26!B221="","",JAN_26!B221)</f>
        <v>tablet</v>
      </c>
      <c r="C221" s="53">
        <f>IF(JAN_26!C221="","",JAN_26!C221)</f>
        <v>50</v>
      </c>
      <c r="D221" s="53">
        <f>IF(MAY_26!A221="","",MAY_26!F221)</f>
        <v>0</v>
      </c>
      <c r="E221" s="61"/>
      <c r="F221" s="53">
        <f t="shared" si="33"/>
        <v>0</v>
      </c>
      <c r="G221" s="61"/>
      <c r="H221" s="61"/>
      <c r="I221" s="53">
        <f t="shared" si="34"/>
        <v>0</v>
      </c>
      <c r="J221" s="53" t="str">
        <f t="shared" si="35"/>
        <v/>
      </c>
      <c r="K221" s="53">
        <f t="shared" si="36"/>
        <v>0</v>
      </c>
      <c r="L221" s="53">
        <f t="shared" si="37"/>
        <v>0</v>
      </c>
      <c r="M221" s="64">
        <f>IF(A221="",0,(IF(ISNUMBER(APR_26!G221),APR_26!G221,0)+IF(ISNUMBER(MAY_26!G221),MAY_26!G221,0)+IF(ISNUMBER(JUN_26!G221),JUN_26!G221,0))/3)</f>
        <v>0</v>
      </c>
      <c r="N221" s="64">
        <f t="shared" si="38"/>
        <v>0</v>
      </c>
      <c r="O221" s="64">
        <f t="shared" si="39"/>
        <v>0</v>
      </c>
      <c r="P221" s="64">
        <f t="shared" si="40"/>
        <v>0</v>
      </c>
      <c r="Q221" s="65" t="str">
        <f t="shared" si="41"/>
        <v/>
      </c>
      <c r="R221" s="66" t="str">
        <f t="shared" si="42"/>
        <v>STOCKOUT</v>
      </c>
      <c r="S221" s="66" t="str">
        <f t="shared" si="43"/>
        <v>N/A</v>
      </c>
      <c r="T221" s="60"/>
    </row>
    <row r="222" spans="1:20" ht="16.5" customHeight="1" x14ac:dyDescent="0.35">
      <c r="A222" s="72" t="str">
        <f>IF(JAN_26!A222="","",JAN_26!A222)</f>
        <v>Spasfon Injetion</v>
      </c>
      <c r="B222" s="72" t="str">
        <f>IF(JAN_26!B222="","",JAN_26!B222)</f>
        <v>amp</v>
      </c>
      <c r="C222" s="55">
        <f>IF(JAN_26!C222="","",JAN_26!C222)</f>
        <v>500</v>
      </c>
      <c r="D222" s="55">
        <f>IF(MAY_26!A222="","",MAY_26!F222)</f>
        <v>0</v>
      </c>
      <c r="E222" s="61"/>
      <c r="F222" s="55">
        <f t="shared" si="33"/>
        <v>0</v>
      </c>
      <c r="G222" s="61"/>
      <c r="H222" s="61"/>
      <c r="I222" s="55">
        <f t="shared" si="34"/>
        <v>0</v>
      </c>
      <c r="J222" s="55" t="str">
        <f t="shared" si="35"/>
        <v/>
      </c>
      <c r="K222" s="55">
        <f t="shared" si="36"/>
        <v>0</v>
      </c>
      <c r="L222" s="55">
        <f t="shared" si="37"/>
        <v>0</v>
      </c>
      <c r="M222" s="67">
        <f>IF(A222="",0,(IF(ISNUMBER(APR_26!G222),APR_26!G222,0)+IF(ISNUMBER(MAY_26!G222),MAY_26!G222,0)+IF(ISNUMBER(JUN_26!G222),JUN_26!G222,0))/3)</f>
        <v>0</v>
      </c>
      <c r="N222" s="67">
        <f t="shared" si="38"/>
        <v>0</v>
      </c>
      <c r="O222" s="67">
        <f t="shared" si="39"/>
        <v>0</v>
      </c>
      <c r="P222" s="67">
        <f t="shared" si="40"/>
        <v>0</v>
      </c>
      <c r="Q222" s="68" t="str">
        <f t="shared" si="41"/>
        <v/>
      </c>
      <c r="R222" s="69" t="str">
        <f t="shared" si="42"/>
        <v>STOCKOUT</v>
      </c>
      <c r="S222" s="69" t="str">
        <f t="shared" si="43"/>
        <v>N/A</v>
      </c>
      <c r="T222" s="60"/>
    </row>
    <row r="223" spans="1:20" ht="16.5" customHeight="1" x14ac:dyDescent="0.35">
      <c r="A223" s="71" t="str">
        <f>IF(JAN_26!A223="","",JAN_26!A223)</f>
        <v>spasfon suppo</v>
      </c>
      <c r="B223" s="71" t="str">
        <f>IF(JAN_26!B223="","",JAN_26!B223)</f>
        <v>suppo</v>
      </c>
      <c r="C223" s="53">
        <f>IF(JAN_26!C223="","",JAN_26!C223)</f>
        <v>250</v>
      </c>
      <c r="D223" s="53">
        <f>IF(MAY_26!A223="","",MAY_26!F223)</f>
        <v>0</v>
      </c>
      <c r="E223" s="61"/>
      <c r="F223" s="53">
        <f t="shared" si="33"/>
        <v>0</v>
      </c>
      <c r="G223" s="61"/>
      <c r="H223" s="61"/>
      <c r="I223" s="53">
        <f t="shared" si="34"/>
        <v>0</v>
      </c>
      <c r="J223" s="53" t="str">
        <f t="shared" si="35"/>
        <v/>
      </c>
      <c r="K223" s="53">
        <f t="shared" si="36"/>
        <v>0</v>
      </c>
      <c r="L223" s="53">
        <f t="shared" si="37"/>
        <v>0</v>
      </c>
      <c r="M223" s="64">
        <f>IF(A223="",0,(IF(ISNUMBER(APR_26!G223),APR_26!G223,0)+IF(ISNUMBER(MAY_26!G223),MAY_26!G223,0)+IF(ISNUMBER(JUN_26!G223),JUN_26!G223,0))/3)</f>
        <v>0</v>
      </c>
      <c r="N223" s="64">
        <f t="shared" si="38"/>
        <v>0</v>
      </c>
      <c r="O223" s="64">
        <f t="shared" si="39"/>
        <v>0</v>
      </c>
      <c r="P223" s="64">
        <f t="shared" si="40"/>
        <v>0</v>
      </c>
      <c r="Q223" s="65" t="str">
        <f t="shared" si="41"/>
        <v/>
      </c>
      <c r="R223" s="66" t="str">
        <f t="shared" si="42"/>
        <v>STOCKOUT</v>
      </c>
      <c r="S223" s="66" t="str">
        <f t="shared" si="43"/>
        <v>N/A</v>
      </c>
      <c r="T223" s="60"/>
    </row>
    <row r="224" spans="1:20" ht="16.5" customHeight="1" x14ac:dyDescent="0.35">
      <c r="A224" s="72" t="str">
        <f>IF(JAN_26!A224="","",JAN_26!A224)</f>
        <v>Spasfon tab</v>
      </c>
      <c r="B224" s="72" t="str">
        <f>IF(JAN_26!B224="","",JAN_26!B224)</f>
        <v>tab</v>
      </c>
      <c r="C224" s="55">
        <f>IF(JAN_26!C224="","",JAN_26!C224)</f>
        <v>90</v>
      </c>
      <c r="D224" s="55">
        <f>IF(MAY_26!A224="","",MAY_26!F224)</f>
        <v>0</v>
      </c>
      <c r="E224" s="61"/>
      <c r="F224" s="55">
        <f t="shared" si="33"/>
        <v>0</v>
      </c>
      <c r="G224" s="61"/>
      <c r="H224" s="61"/>
      <c r="I224" s="55">
        <f t="shared" si="34"/>
        <v>0</v>
      </c>
      <c r="J224" s="55" t="str">
        <f t="shared" si="35"/>
        <v/>
      </c>
      <c r="K224" s="55">
        <f t="shared" si="36"/>
        <v>0</v>
      </c>
      <c r="L224" s="55">
        <f t="shared" si="37"/>
        <v>0</v>
      </c>
      <c r="M224" s="67">
        <f>IF(A224="",0,(IF(ISNUMBER(APR_26!G224),APR_26!G224,0)+IF(ISNUMBER(MAY_26!G224),MAY_26!G224,0)+IF(ISNUMBER(JUN_26!G224),JUN_26!G224,0))/3)</f>
        <v>0</v>
      </c>
      <c r="N224" s="67">
        <f t="shared" si="38"/>
        <v>0</v>
      </c>
      <c r="O224" s="67">
        <f t="shared" si="39"/>
        <v>0</v>
      </c>
      <c r="P224" s="67">
        <f t="shared" si="40"/>
        <v>0</v>
      </c>
      <c r="Q224" s="68" t="str">
        <f t="shared" si="41"/>
        <v/>
      </c>
      <c r="R224" s="69" t="str">
        <f t="shared" si="42"/>
        <v>STOCKOUT</v>
      </c>
      <c r="S224" s="69" t="str">
        <f t="shared" si="43"/>
        <v>N/A</v>
      </c>
      <c r="T224" s="60"/>
    </row>
    <row r="225" spans="1:20" ht="16.5" customHeight="1" x14ac:dyDescent="0.35">
      <c r="A225" s="71" t="str">
        <f>IF(JAN_26!A225="","",JAN_26!A225)</f>
        <v>sterile gloves</v>
      </c>
      <c r="B225" s="71" t="str">
        <f>IF(JAN_26!B225="","",JAN_26!B225)</f>
        <v>item</v>
      </c>
      <c r="C225" s="53">
        <f>IF(JAN_26!C225="","",JAN_26!C225)</f>
        <v>300</v>
      </c>
      <c r="D225" s="53">
        <f>IF(MAY_26!A225="","",MAY_26!F225)</f>
        <v>0</v>
      </c>
      <c r="E225" s="61"/>
      <c r="F225" s="53">
        <f t="shared" si="33"/>
        <v>0</v>
      </c>
      <c r="G225" s="61"/>
      <c r="H225" s="61"/>
      <c r="I225" s="53">
        <f t="shared" si="34"/>
        <v>0</v>
      </c>
      <c r="J225" s="53" t="str">
        <f t="shared" si="35"/>
        <v/>
      </c>
      <c r="K225" s="53">
        <f t="shared" si="36"/>
        <v>0</v>
      </c>
      <c r="L225" s="53">
        <f t="shared" si="37"/>
        <v>0</v>
      </c>
      <c r="M225" s="64">
        <f>IF(A225="",0,(IF(ISNUMBER(APR_26!G225),APR_26!G225,0)+IF(ISNUMBER(MAY_26!G225),MAY_26!G225,0)+IF(ISNUMBER(JUN_26!G225),JUN_26!G225,0))/3)</f>
        <v>0</v>
      </c>
      <c r="N225" s="64">
        <f t="shared" si="38"/>
        <v>0</v>
      </c>
      <c r="O225" s="64">
        <f t="shared" si="39"/>
        <v>0</v>
      </c>
      <c r="P225" s="64">
        <f t="shared" si="40"/>
        <v>0</v>
      </c>
      <c r="Q225" s="65" t="str">
        <f t="shared" si="41"/>
        <v/>
      </c>
      <c r="R225" s="66" t="str">
        <f t="shared" si="42"/>
        <v>STOCKOUT</v>
      </c>
      <c r="S225" s="66" t="str">
        <f t="shared" si="43"/>
        <v>N/A</v>
      </c>
      <c r="T225" s="60"/>
    </row>
    <row r="226" spans="1:20" ht="16.5" customHeight="1" x14ac:dyDescent="0.35">
      <c r="A226" s="72" t="str">
        <f>IF(JAN_26!A226="","",JAN_26!A226)</f>
        <v>sterile water</v>
      </c>
      <c r="B226" s="72" t="str">
        <f>IF(JAN_26!B226="","",JAN_26!B226)</f>
        <v>amp</v>
      </c>
      <c r="C226" s="55">
        <f>IF(JAN_26!C226="","",JAN_26!C226)</f>
        <v>100</v>
      </c>
      <c r="D226" s="55">
        <f>IF(MAY_26!A226="","",MAY_26!F226)</f>
        <v>111</v>
      </c>
      <c r="E226" s="61"/>
      <c r="F226" s="55">
        <f t="shared" si="33"/>
        <v>111</v>
      </c>
      <c r="G226" s="61"/>
      <c r="H226" s="61"/>
      <c r="I226" s="55">
        <f t="shared" si="34"/>
        <v>0</v>
      </c>
      <c r="J226" s="55" t="str">
        <f t="shared" si="35"/>
        <v/>
      </c>
      <c r="K226" s="55">
        <f t="shared" si="36"/>
        <v>0</v>
      </c>
      <c r="L226" s="55">
        <f t="shared" si="37"/>
        <v>11100</v>
      </c>
      <c r="M226" s="67">
        <f>IF(A226="",0,(IF(ISNUMBER(APR_26!G226),APR_26!G226,0)+IF(ISNUMBER(MAY_26!G226),MAY_26!G226,0)+IF(ISNUMBER(JUN_26!G226),JUN_26!G226,0))/3)</f>
        <v>0</v>
      </c>
      <c r="N226" s="67">
        <f t="shared" si="38"/>
        <v>0</v>
      </c>
      <c r="O226" s="67">
        <f t="shared" si="39"/>
        <v>0</v>
      </c>
      <c r="P226" s="67">
        <f t="shared" si="40"/>
        <v>0</v>
      </c>
      <c r="Q226" s="68" t="str">
        <f t="shared" si="41"/>
        <v/>
      </c>
      <c r="R226" s="69" t="str">
        <f t="shared" si="42"/>
        <v>OVERSTOCK</v>
      </c>
      <c r="S226" s="69" t="str">
        <f t="shared" si="43"/>
        <v>N/A</v>
      </c>
      <c r="T226" s="60"/>
    </row>
    <row r="227" spans="1:20" ht="16.5" customHeight="1" x14ac:dyDescent="0.35">
      <c r="A227" s="71" t="str">
        <f>IF(JAN_26!A227="","",JAN_26!A227)</f>
        <v>sucture material (Nylon)</v>
      </c>
      <c r="B227" s="71" t="str">
        <f>IF(JAN_26!B227="","",JAN_26!B227)</f>
        <v>item</v>
      </c>
      <c r="C227" s="53">
        <f>IF(JAN_26!C227="","",JAN_26!C227)</f>
        <v>1000</v>
      </c>
      <c r="D227" s="53">
        <f>IF(MAY_26!A227="","",MAY_26!F227)</f>
        <v>24</v>
      </c>
      <c r="E227" s="61"/>
      <c r="F227" s="53">
        <f t="shared" si="33"/>
        <v>24</v>
      </c>
      <c r="G227" s="61"/>
      <c r="H227" s="61"/>
      <c r="I227" s="53">
        <f t="shared" si="34"/>
        <v>0</v>
      </c>
      <c r="J227" s="53" t="str">
        <f t="shared" si="35"/>
        <v/>
      </c>
      <c r="K227" s="53">
        <f t="shared" si="36"/>
        <v>0</v>
      </c>
      <c r="L227" s="53">
        <f t="shared" si="37"/>
        <v>24000</v>
      </c>
      <c r="M227" s="64">
        <f>IF(A227="",0,(IF(ISNUMBER(APR_26!G227),APR_26!G227,0)+IF(ISNUMBER(MAY_26!G227),MAY_26!G227,0)+IF(ISNUMBER(JUN_26!G227),JUN_26!G227,0))/3)</f>
        <v>0</v>
      </c>
      <c r="N227" s="64">
        <f t="shared" si="38"/>
        <v>0</v>
      </c>
      <c r="O227" s="64">
        <f t="shared" si="39"/>
        <v>0</v>
      </c>
      <c r="P227" s="64">
        <f t="shared" si="40"/>
        <v>0</v>
      </c>
      <c r="Q227" s="65" t="str">
        <f t="shared" si="41"/>
        <v/>
      </c>
      <c r="R227" s="66" t="str">
        <f t="shared" si="42"/>
        <v>OVERSTOCK</v>
      </c>
      <c r="S227" s="66" t="str">
        <f t="shared" si="43"/>
        <v>N/A</v>
      </c>
      <c r="T227" s="60"/>
    </row>
    <row r="228" spans="1:20" ht="16.5" customHeight="1" x14ac:dyDescent="0.35">
      <c r="A228" s="72" t="str">
        <f>IF(JAN_26!A228="","",JAN_26!A228)</f>
        <v>sucture material (vicryl 2.0)</v>
      </c>
      <c r="B228" s="72" t="str">
        <f>IF(JAN_26!B228="","",JAN_26!B228)</f>
        <v>item</v>
      </c>
      <c r="C228" s="55">
        <f>IF(JAN_26!C228="","",JAN_26!C228)</f>
        <v>2000</v>
      </c>
      <c r="D228" s="55">
        <f>IF(MAY_26!A228="","",MAY_26!F228)</f>
        <v>0</v>
      </c>
      <c r="E228" s="61"/>
      <c r="F228" s="55">
        <f t="shared" si="33"/>
        <v>0</v>
      </c>
      <c r="G228" s="61"/>
      <c r="H228" s="61"/>
      <c r="I228" s="55">
        <f t="shared" si="34"/>
        <v>0</v>
      </c>
      <c r="J228" s="55" t="str">
        <f t="shared" si="35"/>
        <v/>
      </c>
      <c r="K228" s="55">
        <f t="shared" si="36"/>
        <v>0</v>
      </c>
      <c r="L228" s="55">
        <f t="shared" si="37"/>
        <v>0</v>
      </c>
      <c r="M228" s="67">
        <f>IF(A228="",0,(IF(ISNUMBER(APR_26!G228),APR_26!G228,0)+IF(ISNUMBER(MAY_26!G228),MAY_26!G228,0)+IF(ISNUMBER(JUN_26!G228),JUN_26!G228,0))/3)</f>
        <v>0</v>
      </c>
      <c r="N228" s="67">
        <f t="shared" si="38"/>
        <v>0</v>
      </c>
      <c r="O228" s="67">
        <f t="shared" si="39"/>
        <v>0</v>
      </c>
      <c r="P228" s="67">
        <f t="shared" si="40"/>
        <v>0</v>
      </c>
      <c r="Q228" s="68" t="str">
        <f t="shared" si="41"/>
        <v/>
      </c>
      <c r="R228" s="69" t="str">
        <f t="shared" si="42"/>
        <v>STOCKOUT</v>
      </c>
      <c r="S228" s="69" t="str">
        <f t="shared" si="43"/>
        <v>N/A</v>
      </c>
      <c r="T228" s="60"/>
    </row>
    <row r="229" spans="1:20" ht="16.5" customHeight="1" x14ac:dyDescent="0.35">
      <c r="A229" s="71" t="str">
        <f>IF(JAN_26!A229="","",JAN_26!A229)</f>
        <v>surgical blade</v>
      </c>
      <c r="B229" s="71" t="str">
        <f>IF(JAN_26!B229="","",JAN_26!B229)</f>
        <v>item</v>
      </c>
      <c r="C229" s="53">
        <f>IF(JAN_26!C229="","",JAN_26!C229)</f>
        <v>50</v>
      </c>
      <c r="D229" s="53">
        <f>IF(MAY_26!A229="","",MAY_26!F229)</f>
        <v>88</v>
      </c>
      <c r="E229" s="61"/>
      <c r="F229" s="53">
        <f t="shared" si="33"/>
        <v>88</v>
      </c>
      <c r="G229" s="61"/>
      <c r="H229" s="61"/>
      <c r="I229" s="53">
        <f t="shared" si="34"/>
        <v>0</v>
      </c>
      <c r="J229" s="53" t="str">
        <f t="shared" si="35"/>
        <v/>
      </c>
      <c r="K229" s="53">
        <f t="shared" si="36"/>
        <v>0</v>
      </c>
      <c r="L229" s="53">
        <f t="shared" si="37"/>
        <v>4400</v>
      </c>
      <c r="M229" s="64">
        <f>IF(A229="",0,(IF(ISNUMBER(APR_26!G229),APR_26!G229,0)+IF(ISNUMBER(MAY_26!G229),MAY_26!G229,0)+IF(ISNUMBER(JUN_26!G229),JUN_26!G229,0))/3)</f>
        <v>0</v>
      </c>
      <c r="N229" s="64">
        <f t="shared" si="38"/>
        <v>0</v>
      </c>
      <c r="O229" s="64">
        <f t="shared" si="39"/>
        <v>0</v>
      </c>
      <c r="P229" s="64">
        <f t="shared" si="40"/>
        <v>0</v>
      </c>
      <c r="Q229" s="65" t="str">
        <f t="shared" si="41"/>
        <v/>
      </c>
      <c r="R229" s="66" t="str">
        <f t="shared" si="42"/>
        <v>OVERSTOCK</v>
      </c>
      <c r="S229" s="66" t="str">
        <f t="shared" si="43"/>
        <v>N/A</v>
      </c>
      <c r="T229" s="60"/>
    </row>
    <row r="230" spans="1:20" ht="16.5" customHeight="1" x14ac:dyDescent="0.35">
      <c r="A230" s="72" t="str">
        <f>IF(JAN_26!A230="","",JAN_26!A230)</f>
        <v>syringe</v>
      </c>
      <c r="B230" s="72" t="str">
        <f>IF(JAN_26!B230="","",JAN_26!B230)</f>
        <v>item</v>
      </c>
      <c r="C230" s="55">
        <f>IF(JAN_26!C230="","",JAN_26!C230)</f>
        <v>100</v>
      </c>
      <c r="D230" s="55">
        <f>IF(MAY_26!A230="","",MAY_26!F230)</f>
        <v>18</v>
      </c>
      <c r="E230" s="61"/>
      <c r="F230" s="55">
        <f t="shared" si="33"/>
        <v>18</v>
      </c>
      <c r="G230" s="61"/>
      <c r="H230" s="61"/>
      <c r="I230" s="55">
        <f t="shared" si="34"/>
        <v>0</v>
      </c>
      <c r="J230" s="55" t="str">
        <f t="shared" si="35"/>
        <v/>
      </c>
      <c r="K230" s="55">
        <f t="shared" si="36"/>
        <v>0</v>
      </c>
      <c r="L230" s="55">
        <f t="shared" si="37"/>
        <v>1800</v>
      </c>
      <c r="M230" s="67">
        <f>IF(A230="",0,(IF(ISNUMBER(APR_26!G230),APR_26!G230,0)+IF(ISNUMBER(MAY_26!G230),MAY_26!G230,0)+IF(ISNUMBER(JUN_26!G230),JUN_26!G230,0))/3)</f>
        <v>0</v>
      </c>
      <c r="N230" s="67">
        <f t="shared" si="38"/>
        <v>0</v>
      </c>
      <c r="O230" s="67">
        <f t="shared" si="39"/>
        <v>0</v>
      </c>
      <c r="P230" s="67">
        <f t="shared" si="40"/>
        <v>0</v>
      </c>
      <c r="Q230" s="68" t="str">
        <f t="shared" si="41"/>
        <v/>
      </c>
      <c r="R230" s="69" t="str">
        <f t="shared" si="42"/>
        <v>OVERSTOCK</v>
      </c>
      <c r="S230" s="69" t="str">
        <f t="shared" si="43"/>
        <v>N/A</v>
      </c>
      <c r="T230" s="60"/>
    </row>
    <row r="231" spans="1:20" ht="16.5" customHeight="1" x14ac:dyDescent="0.35">
      <c r="A231" s="71" t="str">
        <f>IF(JAN_26!A231="","",JAN_26!A231)</f>
        <v>Thiopental sodium 1g inj</v>
      </c>
      <c r="B231" s="71" t="str">
        <f>IF(JAN_26!B231="","",JAN_26!B231)</f>
        <v>inj</v>
      </c>
      <c r="C231" s="53" t="str">
        <f>IF(JAN_26!C231="","",JAN_26!C231)</f>
        <v/>
      </c>
      <c r="D231" s="53">
        <f>IF(MAY_26!A231="","",MAY_26!F231)</f>
        <v>20</v>
      </c>
      <c r="E231" s="61"/>
      <c r="F231" s="53">
        <f t="shared" si="33"/>
        <v>20</v>
      </c>
      <c r="G231" s="61"/>
      <c r="H231" s="61"/>
      <c r="I231" s="53">
        <f t="shared" si="34"/>
        <v>0</v>
      </c>
      <c r="J231" s="53" t="str">
        <f t="shared" si="35"/>
        <v/>
      </c>
      <c r="K231" s="53">
        <f t="shared" si="36"/>
        <v>0</v>
      </c>
      <c r="L231" s="53">
        <f t="shared" si="37"/>
        <v>0</v>
      </c>
      <c r="M231" s="64">
        <f>IF(A231="",0,(IF(ISNUMBER(APR_26!G231),APR_26!G231,0)+IF(ISNUMBER(MAY_26!G231),MAY_26!G231,0)+IF(ISNUMBER(JUN_26!G231),JUN_26!G231,0))/3)</f>
        <v>0</v>
      </c>
      <c r="N231" s="64">
        <f t="shared" si="38"/>
        <v>0</v>
      </c>
      <c r="O231" s="64">
        <f t="shared" si="39"/>
        <v>0</v>
      </c>
      <c r="P231" s="64">
        <f t="shared" si="40"/>
        <v>0</v>
      </c>
      <c r="Q231" s="65" t="str">
        <f t="shared" si="41"/>
        <v/>
      </c>
      <c r="R231" s="66" t="str">
        <f t="shared" si="42"/>
        <v>OVERSTOCK</v>
      </c>
      <c r="S231" s="66" t="str">
        <f t="shared" si="43"/>
        <v>N/A</v>
      </c>
      <c r="T231" s="60"/>
    </row>
    <row r="232" spans="1:20" ht="16.5" customHeight="1" x14ac:dyDescent="0.35">
      <c r="A232" s="72" t="str">
        <f>IF(JAN_26!A232="","",JAN_26!A232)</f>
        <v>Tramadol Inject</v>
      </c>
      <c r="B232" s="72" t="str">
        <f>IF(JAN_26!B232="","",JAN_26!B232)</f>
        <v>amp</v>
      </c>
      <c r="C232" s="55">
        <f>IF(JAN_26!C232="","",JAN_26!C232)</f>
        <v>500</v>
      </c>
      <c r="D232" s="55">
        <f>IF(MAY_26!A232="","",MAY_26!F232)</f>
        <v>0</v>
      </c>
      <c r="E232" s="61"/>
      <c r="F232" s="55">
        <f t="shared" si="33"/>
        <v>0</v>
      </c>
      <c r="G232" s="61"/>
      <c r="H232" s="61"/>
      <c r="I232" s="55">
        <f t="shared" si="34"/>
        <v>0</v>
      </c>
      <c r="J232" s="55" t="str">
        <f t="shared" si="35"/>
        <v/>
      </c>
      <c r="K232" s="55">
        <f t="shared" si="36"/>
        <v>0</v>
      </c>
      <c r="L232" s="55">
        <f t="shared" si="37"/>
        <v>0</v>
      </c>
      <c r="M232" s="67">
        <f>IF(A232="",0,(IF(ISNUMBER(APR_26!G232),APR_26!G232,0)+IF(ISNUMBER(MAY_26!G232),MAY_26!G232,0)+IF(ISNUMBER(JUN_26!G232),JUN_26!G232,0))/3)</f>
        <v>0</v>
      </c>
      <c r="N232" s="67">
        <f t="shared" si="38"/>
        <v>0</v>
      </c>
      <c r="O232" s="67">
        <f t="shared" si="39"/>
        <v>0</v>
      </c>
      <c r="P232" s="67">
        <f t="shared" si="40"/>
        <v>0</v>
      </c>
      <c r="Q232" s="68" t="str">
        <f t="shared" si="41"/>
        <v/>
      </c>
      <c r="R232" s="69" t="str">
        <f t="shared" si="42"/>
        <v>STOCKOUT</v>
      </c>
      <c r="S232" s="69" t="str">
        <f t="shared" si="43"/>
        <v>N/A</v>
      </c>
      <c r="T232" s="60"/>
    </row>
    <row r="233" spans="1:20" ht="16.5" customHeight="1" x14ac:dyDescent="0.35">
      <c r="A233" s="71" t="str">
        <f>IF(JAN_26!A233="","",JAN_26!A233)</f>
        <v>Tretracycline eye oitment</v>
      </c>
      <c r="B233" s="71" t="str">
        <f>IF(JAN_26!B233="","",JAN_26!B233)</f>
        <v>tab</v>
      </c>
      <c r="C233" s="53">
        <f>IF(JAN_26!C233="","",JAN_26!C233)</f>
        <v>500</v>
      </c>
      <c r="D233" s="53">
        <f>IF(MAY_26!A233="","",MAY_26!F233)</f>
        <v>0</v>
      </c>
      <c r="E233" s="61"/>
      <c r="F233" s="53">
        <f t="shared" si="33"/>
        <v>0</v>
      </c>
      <c r="G233" s="61"/>
      <c r="H233" s="61"/>
      <c r="I233" s="53">
        <f t="shared" si="34"/>
        <v>0</v>
      </c>
      <c r="J233" s="53" t="str">
        <f t="shared" si="35"/>
        <v/>
      </c>
      <c r="K233" s="53">
        <f t="shared" si="36"/>
        <v>0</v>
      </c>
      <c r="L233" s="53">
        <f t="shared" si="37"/>
        <v>0</v>
      </c>
      <c r="M233" s="64">
        <f>IF(A233="",0,(IF(ISNUMBER(APR_26!G233),APR_26!G233,0)+IF(ISNUMBER(MAY_26!G233),MAY_26!G233,0)+IF(ISNUMBER(JUN_26!G233),JUN_26!G233,0))/3)</f>
        <v>0</v>
      </c>
      <c r="N233" s="64">
        <f t="shared" si="38"/>
        <v>0</v>
      </c>
      <c r="O233" s="64">
        <f t="shared" si="39"/>
        <v>0</v>
      </c>
      <c r="P233" s="64">
        <f t="shared" si="40"/>
        <v>0</v>
      </c>
      <c r="Q233" s="65" t="str">
        <f t="shared" si="41"/>
        <v/>
      </c>
      <c r="R233" s="66" t="str">
        <f t="shared" si="42"/>
        <v>STOCKOUT</v>
      </c>
      <c r="S233" s="66" t="str">
        <f t="shared" si="43"/>
        <v>N/A</v>
      </c>
      <c r="T233" s="60"/>
    </row>
    <row r="234" spans="1:20" ht="16.5" customHeight="1" x14ac:dyDescent="0.35">
      <c r="A234" s="72" t="str">
        <f>IF(JAN_26!A234="","",JAN_26!A234)</f>
        <v>Triam-denk inj</v>
      </c>
      <c r="B234" s="72" t="str">
        <f>IF(JAN_26!B234="","",JAN_26!B234)</f>
        <v>amp</v>
      </c>
      <c r="C234" s="55">
        <f>IF(JAN_26!C234="","",JAN_26!C234)</f>
        <v>2000</v>
      </c>
      <c r="D234" s="55">
        <f>IF(MAY_26!A234="","",MAY_26!F234)</f>
        <v>0</v>
      </c>
      <c r="E234" s="61"/>
      <c r="F234" s="55">
        <f t="shared" si="33"/>
        <v>0</v>
      </c>
      <c r="G234" s="61"/>
      <c r="H234" s="61"/>
      <c r="I234" s="55">
        <f t="shared" si="34"/>
        <v>0</v>
      </c>
      <c r="J234" s="55" t="str">
        <f t="shared" si="35"/>
        <v/>
      </c>
      <c r="K234" s="55">
        <f t="shared" si="36"/>
        <v>0</v>
      </c>
      <c r="L234" s="55">
        <f t="shared" si="37"/>
        <v>0</v>
      </c>
      <c r="M234" s="67">
        <f>IF(A234="",0,(IF(ISNUMBER(APR_26!G234),APR_26!G234,0)+IF(ISNUMBER(MAY_26!G234),MAY_26!G234,0)+IF(ISNUMBER(JUN_26!G234),JUN_26!G234,0))/3)</f>
        <v>0</v>
      </c>
      <c r="N234" s="67">
        <f t="shared" si="38"/>
        <v>0</v>
      </c>
      <c r="O234" s="67">
        <f t="shared" si="39"/>
        <v>0</v>
      </c>
      <c r="P234" s="67">
        <f t="shared" si="40"/>
        <v>0</v>
      </c>
      <c r="Q234" s="68" t="str">
        <f t="shared" si="41"/>
        <v/>
      </c>
      <c r="R234" s="69" t="str">
        <f t="shared" si="42"/>
        <v>STOCKOUT</v>
      </c>
      <c r="S234" s="69" t="str">
        <f t="shared" si="43"/>
        <v>N/A</v>
      </c>
      <c r="T234" s="60"/>
    </row>
    <row r="235" spans="1:20" ht="16.5" customHeight="1" x14ac:dyDescent="0.35">
      <c r="A235" s="71" t="str">
        <f>IF(JAN_26!A235="","",JAN_26!A235)</f>
        <v>tribact</v>
      </c>
      <c r="B235" s="71" t="str">
        <f>IF(JAN_26!B235="","",JAN_26!B235)</f>
        <v>tab</v>
      </c>
      <c r="C235" s="53">
        <f>IF(JAN_26!C235="","",JAN_26!C235)</f>
        <v>1500</v>
      </c>
      <c r="D235" s="53">
        <f>IF(MAY_26!A235="","",MAY_26!F235)</f>
        <v>0</v>
      </c>
      <c r="E235" s="61"/>
      <c r="F235" s="53">
        <f t="shared" si="33"/>
        <v>0</v>
      </c>
      <c r="G235" s="61"/>
      <c r="H235" s="61"/>
      <c r="I235" s="53">
        <f t="shared" si="34"/>
        <v>0</v>
      </c>
      <c r="J235" s="53" t="str">
        <f t="shared" si="35"/>
        <v/>
      </c>
      <c r="K235" s="53">
        <f t="shared" si="36"/>
        <v>0</v>
      </c>
      <c r="L235" s="53">
        <f t="shared" si="37"/>
        <v>0</v>
      </c>
      <c r="M235" s="64">
        <f>IF(A235="",0,(IF(ISNUMBER(APR_26!G235),APR_26!G235,0)+IF(ISNUMBER(MAY_26!G235),MAY_26!G235,0)+IF(ISNUMBER(JUN_26!G235),JUN_26!G235,0))/3)</f>
        <v>0</v>
      </c>
      <c r="N235" s="64">
        <f t="shared" si="38"/>
        <v>0</v>
      </c>
      <c r="O235" s="64">
        <f t="shared" si="39"/>
        <v>0</v>
      </c>
      <c r="P235" s="64">
        <f t="shared" si="40"/>
        <v>0</v>
      </c>
      <c r="Q235" s="65" t="str">
        <f t="shared" si="41"/>
        <v/>
      </c>
      <c r="R235" s="66" t="str">
        <f t="shared" si="42"/>
        <v>STOCKOUT</v>
      </c>
      <c r="S235" s="66" t="str">
        <f t="shared" si="43"/>
        <v>N/A</v>
      </c>
      <c r="T235" s="60"/>
    </row>
    <row r="236" spans="1:20" ht="16.5" customHeight="1" x14ac:dyDescent="0.35">
      <c r="A236" s="72" t="str">
        <f>IF(JAN_26!A236="","",JAN_26!A236)</f>
        <v>Trimadol capsules (50mg)</v>
      </c>
      <c r="B236" s="72" t="str">
        <f>IF(JAN_26!B236="","",JAN_26!B236)</f>
        <v>tab</v>
      </c>
      <c r="C236" s="55">
        <f>IF(JAN_26!C236="","",JAN_26!C236)</f>
        <v>50</v>
      </c>
      <c r="D236" s="55">
        <f>IF(MAY_26!A236="","",MAY_26!F236)</f>
        <v>0</v>
      </c>
      <c r="E236" s="61"/>
      <c r="F236" s="55">
        <f t="shared" si="33"/>
        <v>0</v>
      </c>
      <c r="G236" s="61"/>
      <c r="H236" s="61"/>
      <c r="I236" s="55">
        <f t="shared" si="34"/>
        <v>0</v>
      </c>
      <c r="J236" s="55" t="str">
        <f t="shared" si="35"/>
        <v/>
      </c>
      <c r="K236" s="55">
        <f t="shared" si="36"/>
        <v>0</v>
      </c>
      <c r="L236" s="55">
        <f t="shared" si="37"/>
        <v>0</v>
      </c>
      <c r="M236" s="67">
        <f>IF(A236="",0,(IF(ISNUMBER(APR_26!G236),APR_26!G236,0)+IF(ISNUMBER(MAY_26!G236),MAY_26!G236,0)+IF(ISNUMBER(JUN_26!G236),JUN_26!G236,0))/3)</f>
        <v>0</v>
      </c>
      <c r="N236" s="67">
        <f t="shared" si="38"/>
        <v>0</v>
      </c>
      <c r="O236" s="67">
        <f t="shared" si="39"/>
        <v>0</v>
      </c>
      <c r="P236" s="67">
        <f t="shared" si="40"/>
        <v>0</v>
      </c>
      <c r="Q236" s="68" t="str">
        <f t="shared" si="41"/>
        <v/>
      </c>
      <c r="R236" s="69" t="str">
        <f t="shared" si="42"/>
        <v>STOCKOUT</v>
      </c>
      <c r="S236" s="69" t="str">
        <f t="shared" si="43"/>
        <v>N/A</v>
      </c>
      <c r="T236" s="60"/>
    </row>
    <row r="237" spans="1:20" ht="16.5" customHeight="1" x14ac:dyDescent="0.35">
      <c r="A237" s="71" t="str">
        <f>IF(JAN_26!A237="","",JAN_26!A237)</f>
        <v>Unversterol sp</v>
      </c>
      <c r="B237" s="71" t="str">
        <f>IF(JAN_26!B237="","",JAN_26!B237)</f>
        <v>bottle</v>
      </c>
      <c r="C237" s="53">
        <f>IF(JAN_26!C237="","",JAN_26!C237)</f>
        <v>1800</v>
      </c>
      <c r="D237" s="53">
        <f>IF(MAY_26!A237="","",MAY_26!F237)</f>
        <v>0</v>
      </c>
      <c r="E237" s="61"/>
      <c r="F237" s="53">
        <f t="shared" si="33"/>
        <v>0</v>
      </c>
      <c r="G237" s="61"/>
      <c r="H237" s="61"/>
      <c r="I237" s="53">
        <f t="shared" si="34"/>
        <v>0</v>
      </c>
      <c r="J237" s="53" t="str">
        <f t="shared" si="35"/>
        <v/>
      </c>
      <c r="K237" s="53">
        <f t="shared" si="36"/>
        <v>0</v>
      </c>
      <c r="L237" s="53">
        <f t="shared" si="37"/>
        <v>0</v>
      </c>
      <c r="M237" s="64">
        <f>IF(A237="",0,(IF(ISNUMBER(APR_26!G237),APR_26!G237,0)+IF(ISNUMBER(MAY_26!G237),MAY_26!G237,0)+IF(ISNUMBER(JUN_26!G237),JUN_26!G237,0))/3)</f>
        <v>0</v>
      </c>
      <c r="N237" s="64">
        <f t="shared" si="38"/>
        <v>0</v>
      </c>
      <c r="O237" s="64">
        <f t="shared" si="39"/>
        <v>0</v>
      </c>
      <c r="P237" s="64">
        <f t="shared" si="40"/>
        <v>0</v>
      </c>
      <c r="Q237" s="65" t="str">
        <f t="shared" si="41"/>
        <v/>
      </c>
      <c r="R237" s="66" t="str">
        <f t="shared" si="42"/>
        <v>STOCKOUT</v>
      </c>
      <c r="S237" s="66" t="str">
        <f t="shared" si="43"/>
        <v>N/A</v>
      </c>
      <c r="T237" s="60"/>
    </row>
    <row r="238" spans="1:20" ht="16.5" customHeight="1" x14ac:dyDescent="0.35">
      <c r="A238" s="72" t="str">
        <f>IF(JAN_26!A238="","",JAN_26!A238)</f>
        <v>urinary catheter</v>
      </c>
      <c r="B238" s="72" t="str">
        <f>IF(JAN_26!B238="","",JAN_26!B238)</f>
        <v/>
      </c>
      <c r="C238" s="55">
        <f>IF(JAN_26!C238="","",JAN_26!C238)</f>
        <v>1000</v>
      </c>
      <c r="D238" s="55">
        <f>IF(MAY_26!A238="","",MAY_26!F238)</f>
        <v>0</v>
      </c>
      <c r="E238" s="61"/>
      <c r="F238" s="55">
        <f t="shared" si="33"/>
        <v>0</v>
      </c>
      <c r="G238" s="61"/>
      <c r="H238" s="61"/>
      <c r="I238" s="55">
        <f t="shared" si="34"/>
        <v>0</v>
      </c>
      <c r="J238" s="55" t="str">
        <f t="shared" si="35"/>
        <v/>
      </c>
      <c r="K238" s="55">
        <f t="shared" si="36"/>
        <v>0</v>
      </c>
      <c r="L238" s="55">
        <f t="shared" si="37"/>
        <v>0</v>
      </c>
      <c r="M238" s="67">
        <f>IF(A238="",0,(IF(ISNUMBER(APR_26!G238),APR_26!G238,0)+IF(ISNUMBER(MAY_26!G238),MAY_26!G238,0)+IF(ISNUMBER(JUN_26!G238),JUN_26!G238,0))/3)</f>
        <v>0</v>
      </c>
      <c r="N238" s="67">
        <f t="shared" si="38"/>
        <v>0</v>
      </c>
      <c r="O238" s="67">
        <f t="shared" si="39"/>
        <v>0</v>
      </c>
      <c r="P238" s="67">
        <f t="shared" si="40"/>
        <v>0</v>
      </c>
      <c r="Q238" s="68" t="str">
        <f t="shared" si="41"/>
        <v/>
      </c>
      <c r="R238" s="69" t="str">
        <f t="shared" si="42"/>
        <v>STOCKOUT</v>
      </c>
      <c r="S238" s="69" t="str">
        <f t="shared" si="43"/>
        <v>N/A</v>
      </c>
      <c r="T238" s="60"/>
    </row>
    <row r="239" spans="1:20" ht="16.5" customHeight="1" x14ac:dyDescent="0.35">
      <c r="A239" s="71" t="str">
        <f>IF(JAN_26!A239="","",JAN_26!A239)</f>
        <v>Urine bag</v>
      </c>
      <c r="B239" s="71" t="str">
        <f>IF(JAN_26!B239="","",JAN_26!B239)</f>
        <v>item</v>
      </c>
      <c r="C239" s="53">
        <f>IF(JAN_26!C239="","",JAN_26!C239)</f>
        <v>1500</v>
      </c>
      <c r="D239" s="53">
        <f>IF(MAY_26!A239="","",MAY_26!F239)</f>
        <v>49</v>
      </c>
      <c r="E239" s="61"/>
      <c r="F239" s="53">
        <f t="shared" si="33"/>
        <v>49</v>
      </c>
      <c r="G239" s="61"/>
      <c r="H239" s="61"/>
      <c r="I239" s="53">
        <f t="shared" si="34"/>
        <v>0</v>
      </c>
      <c r="J239" s="53" t="str">
        <f t="shared" si="35"/>
        <v/>
      </c>
      <c r="K239" s="53">
        <f t="shared" si="36"/>
        <v>0</v>
      </c>
      <c r="L239" s="53">
        <f t="shared" si="37"/>
        <v>73500</v>
      </c>
      <c r="M239" s="64">
        <f>IF(A239="",0,(IF(ISNUMBER(APR_26!G239),APR_26!G239,0)+IF(ISNUMBER(MAY_26!G239),MAY_26!G239,0)+IF(ISNUMBER(JUN_26!G239),JUN_26!G239,0))/3)</f>
        <v>0</v>
      </c>
      <c r="N239" s="64">
        <f t="shared" si="38"/>
        <v>0</v>
      </c>
      <c r="O239" s="64">
        <f t="shared" si="39"/>
        <v>0</v>
      </c>
      <c r="P239" s="64">
        <f t="shared" si="40"/>
        <v>0</v>
      </c>
      <c r="Q239" s="65" t="str">
        <f t="shared" si="41"/>
        <v/>
      </c>
      <c r="R239" s="66" t="str">
        <f t="shared" si="42"/>
        <v>OVERSTOCK</v>
      </c>
      <c r="S239" s="66" t="str">
        <f t="shared" si="43"/>
        <v>N/A</v>
      </c>
      <c r="T239" s="60"/>
    </row>
    <row r="240" spans="1:20" ht="16.5" customHeight="1" x14ac:dyDescent="0.35">
      <c r="A240" s="72" t="str">
        <f>IF(JAN_26!A240="","",JAN_26!A240)</f>
        <v>ventolene spray</v>
      </c>
      <c r="B240" s="72" t="str">
        <f>IF(JAN_26!B240="","",JAN_26!B240)</f>
        <v>bottle</v>
      </c>
      <c r="C240" s="55">
        <f>IF(JAN_26!C240="","",JAN_26!C240)</f>
        <v>3000</v>
      </c>
      <c r="D240" s="55">
        <f>IF(MAY_26!A240="","",MAY_26!F240)</f>
        <v>0</v>
      </c>
      <c r="E240" s="61"/>
      <c r="F240" s="55">
        <f t="shared" si="33"/>
        <v>0</v>
      </c>
      <c r="G240" s="61"/>
      <c r="H240" s="61"/>
      <c r="I240" s="55">
        <f t="shared" si="34"/>
        <v>0</v>
      </c>
      <c r="J240" s="55" t="str">
        <f t="shared" si="35"/>
        <v/>
      </c>
      <c r="K240" s="55">
        <f t="shared" si="36"/>
        <v>0</v>
      </c>
      <c r="L240" s="55">
        <f t="shared" si="37"/>
        <v>0</v>
      </c>
      <c r="M240" s="67">
        <f>IF(A240="",0,(IF(ISNUMBER(APR_26!G240),APR_26!G240,0)+IF(ISNUMBER(MAY_26!G240),MAY_26!G240,0)+IF(ISNUMBER(JUN_26!G240),JUN_26!G240,0))/3)</f>
        <v>0</v>
      </c>
      <c r="N240" s="67">
        <f t="shared" si="38"/>
        <v>0</v>
      </c>
      <c r="O240" s="67">
        <f t="shared" si="39"/>
        <v>0</v>
      </c>
      <c r="P240" s="67">
        <f t="shared" si="40"/>
        <v>0</v>
      </c>
      <c r="Q240" s="68" t="str">
        <f t="shared" si="41"/>
        <v/>
      </c>
      <c r="R240" s="69" t="str">
        <f t="shared" si="42"/>
        <v>STOCKOUT</v>
      </c>
      <c r="S240" s="69" t="str">
        <f t="shared" si="43"/>
        <v>N/A</v>
      </c>
      <c r="T240" s="60"/>
    </row>
    <row r="241" spans="1:20" ht="16.5" customHeight="1" x14ac:dyDescent="0.35">
      <c r="A241" s="71" t="str">
        <f>IF(JAN_26!A241="","",JAN_26!A241)</f>
        <v>Viseralgine inj</v>
      </c>
      <c r="B241" s="71" t="str">
        <f>IF(JAN_26!B241="","",JAN_26!B241)</f>
        <v>amp</v>
      </c>
      <c r="C241" s="53">
        <f>IF(JAN_26!C241="","",JAN_26!C241)</f>
        <v>500</v>
      </c>
      <c r="D241" s="53">
        <f>IF(MAY_26!A241="","",MAY_26!F241)</f>
        <v>0</v>
      </c>
      <c r="E241" s="61"/>
      <c r="F241" s="53">
        <f t="shared" si="33"/>
        <v>0</v>
      </c>
      <c r="G241" s="61"/>
      <c r="H241" s="61"/>
      <c r="I241" s="53">
        <f t="shared" si="34"/>
        <v>0</v>
      </c>
      <c r="J241" s="53" t="str">
        <f t="shared" si="35"/>
        <v/>
      </c>
      <c r="K241" s="53">
        <f t="shared" si="36"/>
        <v>0</v>
      </c>
      <c r="L241" s="53">
        <f t="shared" si="37"/>
        <v>0</v>
      </c>
      <c r="M241" s="64">
        <f>IF(A241="",0,(IF(ISNUMBER(APR_26!G241),APR_26!G241,0)+IF(ISNUMBER(MAY_26!G241),MAY_26!G241,0)+IF(ISNUMBER(JUN_26!G241),JUN_26!G241,0))/3)</f>
        <v>0</v>
      </c>
      <c r="N241" s="64">
        <f t="shared" si="38"/>
        <v>0</v>
      </c>
      <c r="O241" s="64">
        <f t="shared" si="39"/>
        <v>0</v>
      </c>
      <c r="P241" s="64">
        <f t="shared" si="40"/>
        <v>0</v>
      </c>
      <c r="Q241" s="65" t="str">
        <f t="shared" si="41"/>
        <v/>
      </c>
      <c r="R241" s="66" t="str">
        <f t="shared" si="42"/>
        <v>STOCKOUT</v>
      </c>
      <c r="S241" s="66" t="str">
        <f t="shared" si="43"/>
        <v>N/A</v>
      </c>
      <c r="T241" s="60"/>
    </row>
    <row r="242" spans="1:20" ht="16.5" customHeight="1" x14ac:dyDescent="0.35">
      <c r="A242" s="72" t="str">
        <f>IF(JAN_26!A242="","",JAN_26!A242)</f>
        <v>VIT B COMPLEX</v>
      </c>
      <c r="B242" s="72" t="str">
        <f>IF(JAN_26!B242="","",JAN_26!B242)</f>
        <v>bottle</v>
      </c>
      <c r="C242" s="55">
        <f>IF(JAN_26!C242="","",JAN_26!C242)</f>
        <v>1000</v>
      </c>
      <c r="D242" s="55">
        <f>IF(MAY_26!A242="","",MAY_26!F242)</f>
        <v>0</v>
      </c>
      <c r="E242" s="61"/>
      <c r="F242" s="55">
        <f t="shared" si="33"/>
        <v>0</v>
      </c>
      <c r="G242" s="61"/>
      <c r="H242" s="61"/>
      <c r="I242" s="55">
        <f t="shared" si="34"/>
        <v>0</v>
      </c>
      <c r="J242" s="55" t="str">
        <f t="shared" si="35"/>
        <v/>
      </c>
      <c r="K242" s="55">
        <f t="shared" si="36"/>
        <v>0</v>
      </c>
      <c r="L242" s="55">
        <f t="shared" si="37"/>
        <v>0</v>
      </c>
      <c r="M242" s="67">
        <f>IF(A242="",0,(IF(ISNUMBER(APR_26!G242),APR_26!G242,0)+IF(ISNUMBER(MAY_26!G242),MAY_26!G242,0)+IF(ISNUMBER(JUN_26!G242),JUN_26!G242,0))/3)</f>
        <v>0</v>
      </c>
      <c r="N242" s="67">
        <f t="shared" si="38"/>
        <v>0</v>
      </c>
      <c r="O242" s="67">
        <f t="shared" si="39"/>
        <v>0</v>
      </c>
      <c r="P242" s="67">
        <f t="shared" si="40"/>
        <v>0</v>
      </c>
      <c r="Q242" s="68" t="str">
        <f t="shared" si="41"/>
        <v/>
      </c>
      <c r="R242" s="69" t="str">
        <f t="shared" si="42"/>
        <v>STOCKOUT</v>
      </c>
      <c r="S242" s="69" t="str">
        <f t="shared" si="43"/>
        <v>N/A</v>
      </c>
      <c r="T242" s="60"/>
    </row>
    <row r="243" spans="1:20" ht="16.5" customHeight="1" x14ac:dyDescent="0.35">
      <c r="A243" s="71" t="str">
        <f>IF(JAN_26!A243="","",JAN_26!A243)</f>
        <v>Vit B complex injection</v>
      </c>
      <c r="B243" s="71" t="str">
        <f>IF(JAN_26!B243="","",JAN_26!B243)</f>
        <v>amp</v>
      </c>
      <c r="C243" s="53">
        <f>IF(JAN_26!C243="","",JAN_26!C243)</f>
        <v>200</v>
      </c>
      <c r="D243" s="53">
        <f>IF(MAY_26!A243="","",MAY_26!F243)</f>
        <v>97</v>
      </c>
      <c r="E243" s="61"/>
      <c r="F243" s="53">
        <f t="shared" si="33"/>
        <v>97</v>
      </c>
      <c r="G243" s="61"/>
      <c r="H243" s="61"/>
      <c r="I243" s="53">
        <f t="shared" si="34"/>
        <v>0</v>
      </c>
      <c r="J243" s="53" t="str">
        <f t="shared" si="35"/>
        <v/>
      </c>
      <c r="K243" s="53">
        <f t="shared" si="36"/>
        <v>0</v>
      </c>
      <c r="L243" s="53">
        <f t="shared" si="37"/>
        <v>19400</v>
      </c>
      <c r="M243" s="64">
        <f>IF(A243="",0,(IF(ISNUMBER(APR_26!G243),APR_26!G243,0)+IF(ISNUMBER(MAY_26!G243),MAY_26!G243,0)+IF(ISNUMBER(JUN_26!G243),JUN_26!G243,0))/3)</f>
        <v>0</v>
      </c>
      <c r="N243" s="64">
        <f t="shared" si="38"/>
        <v>0</v>
      </c>
      <c r="O243" s="64">
        <f t="shared" si="39"/>
        <v>0</v>
      </c>
      <c r="P243" s="64">
        <f t="shared" si="40"/>
        <v>0</v>
      </c>
      <c r="Q243" s="65" t="str">
        <f t="shared" si="41"/>
        <v/>
      </c>
      <c r="R243" s="66" t="str">
        <f t="shared" si="42"/>
        <v>OVERSTOCK</v>
      </c>
      <c r="S243" s="66" t="str">
        <f t="shared" si="43"/>
        <v>N/A</v>
      </c>
      <c r="T243" s="60"/>
    </row>
    <row r="244" spans="1:20" ht="16.5" customHeight="1" x14ac:dyDescent="0.35">
      <c r="A244" s="72" t="str">
        <f>IF(JAN_26!A244="","",JAN_26!A244)</f>
        <v>Vit B complex tablets</v>
      </c>
      <c r="B244" s="72" t="str">
        <f>IF(JAN_26!B244="","",JAN_26!B244)</f>
        <v>tablet</v>
      </c>
      <c r="C244" s="55">
        <f>IF(JAN_26!C244="","",JAN_26!C244)</f>
        <v>30</v>
      </c>
      <c r="D244" s="55">
        <f>IF(MAY_26!A244="","",MAY_26!F244)</f>
        <v>270</v>
      </c>
      <c r="E244" s="61"/>
      <c r="F244" s="55">
        <f t="shared" si="33"/>
        <v>270</v>
      </c>
      <c r="G244" s="61"/>
      <c r="H244" s="61"/>
      <c r="I244" s="55">
        <f t="shared" si="34"/>
        <v>0</v>
      </c>
      <c r="J244" s="55" t="str">
        <f t="shared" si="35"/>
        <v/>
      </c>
      <c r="K244" s="55">
        <f t="shared" si="36"/>
        <v>0</v>
      </c>
      <c r="L244" s="55">
        <f t="shared" si="37"/>
        <v>8100</v>
      </c>
      <c r="M244" s="67">
        <f>IF(A244="",0,(IF(ISNUMBER(APR_26!G244),APR_26!G244,0)+IF(ISNUMBER(MAY_26!G244),MAY_26!G244,0)+IF(ISNUMBER(JUN_26!G244),JUN_26!G244,0))/3)</f>
        <v>0</v>
      </c>
      <c r="N244" s="67">
        <f t="shared" si="38"/>
        <v>0</v>
      </c>
      <c r="O244" s="67">
        <f t="shared" si="39"/>
        <v>0</v>
      </c>
      <c r="P244" s="67">
        <f t="shared" si="40"/>
        <v>0</v>
      </c>
      <c r="Q244" s="68" t="str">
        <f t="shared" si="41"/>
        <v/>
      </c>
      <c r="R244" s="69" t="str">
        <f t="shared" si="42"/>
        <v>OVERSTOCK</v>
      </c>
      <c r="S244" s="69" t="str">
        <f t="shared" si="43"/>
        <v>N/A</v>
      </c>
      <c r="T244" s="60"/>
    </row>
    <row r="245" spans="1:20" ht="16.5" customHeight="1" x14ac:dyDescent="0.35">
      <c r="A245" s="71" t="str">
        <f>IF(JAN_26!A245="","",JAN_26!A245)</f>
        <v>vit k injection</v>
      </c>
      <c r="B245" s="71" t="str">
        <f>IF(JAN_26!B245="","",JAN_26!B245)</f>
        <v>amp</v>
      </c>
      <c r="C245" s="53">
        <f>IF(JAN_26!C245="","",JAN_26!C245)</f>
        <v>500</v>
      </c>
      <c r="D245" s="53">
        <f>IF(MAY_26!A245="","",MAY_26!F245)</f>
        <v>0</v>
      </c>
      <c r="E245" s="61"/>
      <c r="F245" s="53">
        <f t="shared" si="33"/>
        <v>0</v>
      </c>
      <c r="G245" s="61"/>
      <c r="H245" s="61"/>
      <c r="I245" s="53">
        <f t="shared" si="34"/>
        <v>0</v>
      </c>
      <c r="J245" s="53" t="str">
        <f t="shared" si="35"/>
        <v/>
      </c>
      <c r="K245" s="53">
        <f t="shared" si="36"/>
        <v>0</v>
      </c>
      <c r="L245" s="53">
        <f t="shared" si="37"/>
        <v>0</v>
      </c>
      <c r="M245" s="64">
        <f>IF(A245="",0,(IF(ISNUMBER(APR_26!G245),APR_26!G245,0)+IF(ISNUMBER(MAY_26!G245),MAY_26!G245,0)+IF(ISNUMBER(JUN_26!G245),JUN_26!G245,0))/3)</f>
        <v>0</v>
      </c>
      <c r="N245" s="64">
        <f t="shared" si="38"/>
        <v>0</v>
      </c>
      <c r="O245" s="64">
        <f t="shared" si="39"/>
        <v>0</v>
      </c>
      <c r="P245" s="64">
        <f t="shared" si="40"/>
        <v>0</v>
      </c>
      <c r="Q245" s="65" t="str">
        <f t="shared" si="41"/>
        <v/>
      </c>
      <c r="R245" s="66" t="str">
        <f t="shared" si="42"/>
        <v>STOCKOUT</v>
      </c>
      <c r="S245" s="66" t="str">
        <f t="shared" si="43"/>
        <v>N/A</v>
      </c>
      <c r="T245" s="60"/>
    </row>
    <row r="246" spans="1:20" ht="16.5" customHeight="1" x14ac:dyDescent="0.35">
      <c r="A246" s="72" t="str">
        <f>IF(JAN_26!A246="","",JAN_26!A246)</f>
        <v>Vogalene inj</v>
      </c>
      <c r="B246" s="72" t="str">
        <f>IF(JAN_26!B246="","",JAN_26!B246)</f>
        <v>amp</v>
      </c>
      <c r="C246" s="55">
        <f>IF(JAN_26!C246="","",JAN_26!C246)</f>
        <v>500</v>
      </c>
      <c r="D246" s="55">
        <f>IF(MAY_26!A246="","",MAY_26!F246)</f>
        <v>0</v>
      </c>
      <c r="E246" s="61"/>
      <c r="F246" s="55">
        <f t="shared" si="33"/>
        <v>0</v>
      </c>
      <c r="G246" s="61"/>
      <c r="H246" s="61"/>
      <c r="I246" s="55">
        <f t="shared" si="34"/>
        <v>0</v>
      </c>
      <c r="J246" s="55" t="str">
        <f t="shared" si="35"/>
        <v/>
      </c>
      <c r="K246" s="55">
        <f t="shared" si="36"/>
        <v>0</v>
      </c>
      <c r="L246" s="55">
        <f t="shared" si="37"/>
        <v>0</v>
      </c>
      <c r="M246" s="67">
        <f>IF(A246="",0,(IF(ISNUMBER(APR_26!G246),APR_26!G246,0)+IF(ISNUMBER(MAY_26!G246),MAY_26!G246,0)+IF(ISNUMBER(JUN_26!G246),JUN_26!G246,0))/3)</f>
        <v>0</v>
      </c>
      <c r="N246" s="67">
        <f t="shared" si="38"/>
        <v>0</v>
      </c>
      <c r="O246" s="67">
        <f t="shared" si="39"/>
        <v>0</v>
      </c>
      <c r="P246" s="67">
        <f t="shared" si="40"/>
        <v>0</v>
      </c>
      <c r="Q246" s="68" t="str">
        <f t="shared" si="41"/>
        <v/>
      </c>
      <c r="R246" s="69" t="str">
        <f t="shared" si="42"/>
        <v>STOCKOUT</v>
      </c>
      <c r="S246" s="69" t="str">
        <f t="shared" si="43"/>
        <v>N/A</v>
      </c>
      <c r="T246" s="60"/>
    </row>
    <row r="247" spans="1:20" ht="16.5" customHeight="1" x14ac:dyDescent="0.35">
      <c r="A247" s="71" t="str">
        <f>IF(JAN_26!A247="","",JAN_26!A247)</f>
        <v>Vogalene Suppository</v>
      </c>
      <c r="B247" s="71" t="str">
        <f>IF(JAN_26!B247="","",JAN_26!B247)</f>
        <v>suppo</v>
      </c>
      <c r="C247" s="53">
        <f>IF(JAN_26!C247="","",JAN_26!C247)</f>
        <v>150</v>
      </c>
      <c r="D247" s="53">
        <f>IF(MAY_26!A247="","",MAY_26!F247)</f>
        <v>0</v>
      </c>
      <c r="E247" s="61"/>
      <c r="F247" s="53">
        <f t="shared" si="33"/>
        <v>0</v>
      </c>
      <c r="G247" s="61"/>
      <c r="H247" s="61"/>
      <c r="I247" s="53">
        <f t="shared" si="34"/>
        <v>0</v>
      </c>
      <c r="J247" s="53" t="str">
        <f t="shared" si="35"/>
        <v/>
      </c>
      <c r="K247" s="53">
        <f t="shared" si="36"/>
        <v>0</v>
      </c>
      <c r="L247" s="53">
        <f t="shared" si="37"/>
        <v>0</v>
      </c>
      <c r="M247" s="64">
        <f>IF(A247="",0,(IF(ISNUMBER(APR_26!G247),APR_26!G247,0)+IF(ISNUMBER(MAY_26!G247),MAY_26!G247,0)+IF(ISNUMBER(JUN_26!G247),JUN_26!G247,0))/3)</f>
        <v>0</v>
      </c>
      <c r="N247" s="64">
        <f t="shared" si="38"/>
        <v>0</v>
      </c>
      <c r="O247" s="64">
        <f t="shared" si="39"/>
        <v>0</v>
      </c>
      <c r="P247" s="64">
        <f t="shared" si="40"/>
        <v>0</v>
      </c>
      <c r="Q247" s="65" t="str">
        <f t="shared" si="41"/>
        <v/>
      </c>
      <c r="R247" s="66" t="str">
        <f t="shared" si="42"/>
        <v>STOCKOUT</v>
      </c>
      <c r="S247" s="66" t="str">
        <f t="shared" si="43"/>
        <v>N/A</v>
      </c>
      <c r="T247" s="60"/>
    </row>
    <row r="248" spans="1:20" ht="16.5" customHeight="1" x14ac:dyDescent="0.35">
      <c r="A248" s="72" t="str">
        <f>IF(JAN_26!A248="","",JAN_26!A248)</f>
        <v>NZOZONE</v>
      </c>
      <c r="B248" s="72" t="str">
        <f>IF(JAN_26!B248="","",JAN_26!B248)</f>
        <v>suppo</v>
      </c>
      <c r="C248" s="55">
        <f>IF(JAN_26!C248="","",JAN_26!C248)</f>
        <v>150</v>
      </c>
      <c r="D248" s="55">
        <f>IF(MAY_26!A248="","",MAY_26!F248)</f>
        <v>10</v>
      </c>
      <c r="E248" s="61"/>
      <c r="F248" s="55">
        <f t="shared" si="33"/>
        <v>10</v>
      </c>
      <c r="G248" s="61"/>
      <c r="H248" s="61"/>
      <c r="I248" s="55">
        <f t="shared" si="34"/>
        <v>0</v>
      </c>
      <c r="J248" s="55" t="str">
        <f t="shared" si="35"/>
        <v/>
      </c>
      <c r="K248" s="55">
        <f t="shared" si="36"/>
        <v>0</v>
      </c>
      <c r="L248" s="55">
        <f t="shared" si="37"/>
        <v>1500</v>
      </c>
      <c r="M248" s="67">
        <f>IF(A248="",0,(IF(ISNUMBER(APR_26!G248),APR_26!G248,0)+IF(ISNUMBER(MAY_26!G248),MAY_26!G248,0)+IF(ISNUMBER(JUN_26!G248),JUN_26!G248,0))/3)</f>
        <v>0</v>
      </c>
      <c r="N248" s="67">
        <f t="shared" si="38"/>
        <v>0</v>
      </c>
      <c r="O248" s="67">
        <f t="shared" si="39"/>
        <v>0</v>
      </c>
      <c r="P248" s="67">
        <f t="shared" si="40"/>
        <v>0</v>
      </c>
      <c r="Q248" s="68" t="str">
        <f t="shared" si="41"/>
        <v/>
      </c>
      <c r="R248" s="69" t="str">
        <f t="shared" si="42"/>
        <v>OVERSTOCK</v>
      </c>
      <c r="S248" s="69" t="str">
        <f t="shared" si="43"/>
        <v>N/A</v>
      </c>
      <c r="T248" s="60"/>
    </row>
    <row r="249" spans="1:20" ht="16.5" customHeight="1" x14ac:dyDescent="0.35">
      <c r="A249" s="71" t="str">
        <f>IF(JAN_26!A249="","",JAN_26!A249)</f>
        <v/>
      </c>
      <c r="B249" s="71" t="str">
        <f>IF(JAN_26!B249="","",JAN_26!B249)</f>
        <v/>
      </c>
      <c r="C249" s="53" t="str">
        <f>IF(JAN_26!C249="","",JAN_26!C249)</f>
        <v/>
      </c>
      <c r="D249" s="53" t="str">
        <f>IF(MAY_26!A249="","",MAY_26!F249)</f>
        <v/>
      </c>
      <c r="E249" s="61"/>
      <c r="F249" s="53" t="str">
        <f t="shared" si="33"/>
        <v/>
      </c>
      <c r="G249" s="61"/>
      <c r="H249" s="61"/>
      <c r="I249" s="53">
        <f t="shared" si="34"/>
        <v>0</v>
      </c>
      <c r="J249" s="53" t="str">
        <f t="shared" si="35"/>
        <v/>
      </c>
      <c r="K249" s="53">
        <f t="shared" si="36"/>
        <v>0</v>
      </c>
      <c r="L249" s="53">
        <f t="shared" si="37"/>
        <v>0</v>
      </c>
      <c r="M249" s="64">
        <f>IF(A249="",0,(IF(ISNUMBER(APR_26!G249),APR_26!G249,0)+IF(ISNUMBER(MAY_26!G249),MAY_26!G249,0)+IF(ISNUMBER(JUN_26!G249),JUN_26!G249,0))/3)</f>
        <v>0</v>
      </c>
      <c r="N249" s="64">
        <f t="shared" si="38"/>
        <v>0</v>
      </c>
      <c r="O249" s="64">
        <f t="shared" si="39"/>
        <v>0</v>
      </c>
      <c r="P249" s="64">
        <f t="shared" si="40"/>
        <v>0</v>
      </c>
      <c r="Q249" s="65" t="str">
        <f t="shared" si="41"/>
        <v/>
      </c>
      <c r="R249" s="66" t="str">
        <f t="shared" si="42"/>
        <v/>
      </c>
      <c r="S249" s="66" t="str">
        <f t="shared" si="43"/>
        <v>N/A</v>
      </c>
      <c r="T249" s="60"/>
    </row>
    <row r="250" spans="1:20" ht="16.5" customHeight="1" x14ac:dyDescent="0.35">
      <c r="A250" s="72" t="str">
        <f>IF(JAN_26!A250="","",JAN_26!A250)</f>
        <v/>
      </c>
      <c r="B250" s="72" t="str">
        <f>IF(JAN_26!B250="","",JAN_26!B250)</f>
        <v/>
      </c>
      <c r="C250" s="55" t="str">
        <f>IF(JAN_26!C250="","",JAN_26!C250)</f>
        <v/>
      </c>
      <c r="D250" s="55" t="str">
        <f>IF(MAY_26!A250="","",MAY_26!F250)</f>
        <v/>
      </c>
      <c r="E250" s="61"/>
      <c r="F250" s="55" t="str">
        <f t="shared" si="33"/>
        <v/>
      </c>
      <c r="G250" s="61"/>
      <c r="H250" s="61"/>
      <c r="I250" s="55">
        <f t="shared" si="34"/>
        <v>0</v>
      </c>
      <c r="J250" s="55" t="str">
        <f t="shared" si="35"/>
        <v/>
      </c>
      <c r="K250" s="55">
        <f t="shared" si="36"/>
        <v>0</v>
      </c>
      <c r="L250" s="55">
        <f t="shared" si="37"/>
        <v>0</v>
      </c>
      <c r="M250" s="67">
        <f>IF(A250="",0,(IF(ISNUMBER(APR_26!G250),APR_26!G250,0)+IF(ISNUMBER(MAY_26!G250),MAY_26!G250,0)+IF(ISNUMBER(JUN_26!G250),JUN_26!G250,0))/3)</f>
        <v>0</v>
      </c>
      <c r="N250" s="67">
        <f t="shared" si="38"/>
        <v>0</v>
      </c>
      <c r="O250" s="67">
        <f t="shared" si="39"/>
        <v>0</v>
      </c>
      <c r="P250" s="67">
        <f t="shared" si="40"/>
        <v>0</v>
      </c>
      <c r="Q250" s="68" t="str">
        <f t="shared" si="41"/>
        <v/>
      </c>
      <c r="R250" s="69" t="str">
        <f t="shared" si="42"/>
        <v/>
      </c>
      <c r="S250" s="69" t="str">
        <f t="shared" si="43"/>
        <v>N/A</v>
      </c>
      <c r="T250" s="60"/>
    </row>
    <row r="251" spans="1:20" ht="16.5" customHeight="1" x14ac:dyDescent="0.35">
      <c r="A251" s="71" t="str">
        <f>IF(JAN_26!A251="","",JAN_26!A251)</f>
        <v/>
      </c>
      <c r="B251" s="71" t="str">
        <f>IF(JAN_26!B251="","",JAN_26!B251)</f>
        <v/>
      </c>
      <c r="C251" s="53" t="str">
        <f>IF(JAN_26!C251="","",JAN_26!C251)</f>
        <v/>
      </c>
      <c r="D251" s="53" t="str">
        <f>IF(MAY_26!A251="","",MAY_26!F251)</f>
        <v/>
      </c>
      <c r="E251" s="61"/>
      <c r="F251" s="53" t="str">
        <f t="shared" si="33"/>
        <v/>
      </c>
      <c r="G251" s="61"/>
      <c r="H251" s="61"/>
      <c r="I251" s="53">
        <f t="shared" si="34"/>
        <v>0</v>
      </c>
      <c r="J251" s="53" t="str">
        <f t="shared" si="35"/>
        <v/>
      </c>
      <c r="K251" s="53">
        <f t="shared" si="36"/>
        <v>0</v>
      </c>
      <c r="L251" s="53">
        <f t="shared" si="37"/>
        <v>0</v>
      </c>
      <c r="M251" s="64">
        <f>IF(A251="",0,(IF(ISNUMBER(APR_26!G251),APR_26!G251,0)+IF(ISNUMBER(MAY_26!G251),MAY_26!G251,0)+IF(ISNUMBER(JUN_26!G251),JUN_26!G251,0))/3)</f>
        <v>0</v>
      </c>
      <c r="N251" s="64">
        <f t="shared" si="38"/>
        <v>0</v>
      </c>
      <c r="O251" s="64">
        <f t="shared" si="39"/>
        <v>0</v>
      </c>
      <c r="P251" s="64">
        <f t="shared" si="40"/>
        <v>0</v>
      </c>
      <c r="Q251" s="65" t="str">
        <f t="shared" si="41"/>
        <v/>
      </c>
      <c r="R251" s="66" t="str">
        <f t="shared" si="42"/>
        <v/>
      </c>
      <c r="S251" s="66" t="str">
        <f t="shared" si="43"/>
        <v>N/A</v>
      </c>
      <c r="T251" s="60"/>
    </row>
    <row r="252" spans="1:20" ht="16.5" customHeight="1" x14ac:dyDescent="0.35">
      <c r="A252" s="72" t="str">
        <f>IF(JAN_26!A252="","",JAN_26!A252)</f>
        <v/>
      </c>
      <c r="B252" s="72" t="str">
        <f>IF(JAN_26!B252="","",JAN_26!B252)</f>
        <v/>
      </c>
      <c r="C252" s="55" t="str">
        <f>IF(JAN_26!C252="","",JAN_26!C252)</f>
        <v/>
      </c>
      <c r="D252" s="55" t="str">
        <f>IF(MAY_26!A252="","",MAY_26!F252)</f>
        <v/>
      </c>
      <c r="E252" s="61"/>
      <c r="F252" s="55" t="str">
        <f t="shared" si="33"/>
        <v/>
      </c>
      <c r="G252" s="61"/>
      <c r="H252" s="61"/>
      <c r="I252" s="55">
        <f t="shared" si="34"/>
        <v>0</v>
      </c>
      <c r="J252" s="55" t="str">
        <f t="shared" si="35"/>
        <v/>
      </c>
      <c r="K252" s="55">
        <f t="shared" si="36"/>
        <v>0</v>
      </c>
      <c r="L252" s="55">
        <f t="shared" si="37"/>
        <v>0</v>
      </c>
      <c r="M252" s="67">
        <f>IF(A252="",0,(IF(ISNUMBER(APR_26!G252),APR_26!G252,0)+IF(ISNUMBER(MAY_26!G252),MAY_26!G252,0)+IF(ISNUMBER(JUN_26!G252),JUN_26!G252,0))/3)</f>
        <v>0</v>
      </c>
      <c r="N252" s="67">
        <f t="shared" si="38"/>
        <v>0</v>
      </c>
      <c r="O252" s="67">
        <f t="shared" si="39"/>
        <v>0</v>
      </c>
      <c r="P252" s="67">
        <f t="shared" si="40"/>
        <v>0</v>
      </c>
      <c r="Q252" s="68" t="str">
        <f t="shared" si="41"/>
        <v/>
      </c>
      <c r="R252" s="69" t="str">
        <f t="shared" si="42"/>
        <v/>
      </c>
      <c r="S252" s="69" t="str">
        <f t="shared" si="43"/>
        <v>N/A</v>
      </c>
      <c r="T252" s="60"/>
    </row>
    <row r="253" spans="1:20" ht="16.5" customHeight="1" x14ac:dyDescent="0.35">
      <c r="A253" s="71" t="str">
        <f>IF(JAN_26!A253="","",JAN_26!A253)</f>
        <v/>
      </c>
      <c r="B253" s="71" t="str">
        <f>IF(JAN_26!B253="","",JAN_26!B253)</f>
        <v/>
      </c>
      <c r="C253" s="53" t="str">
        <f>IF(JAN_26!C253="","",JAN_26!C253)</f>
        <v/>
      </c>
      <c r="D253" s="53" t="str">
        <f>IF(MAY_26!A253="","",MAY_26!F253)</f>
        <v/>
      </c>
      <c r="E253" s="61"/>
      <c r="F253" s="53" t="str">
        <f t="shared" si="33"/>
        <v/>
      </c>
      <c r="G253" s="61"/>
      <c r="H253" s="61"/>
      <c r="I253" s="53">
        <f t="shared" si="34"/>
        <v>0</v>
      </c>
      <c r="J253" s="53" t="str">
        <f t="shared" si="35"/>
        <v/>
      </c>
      <c r="K253" s="53">
        <f t="shared" si="36"/>
        <v>0</v>
      </c>
      <c r="L253" s="53">
        <f t="shared" si="37"/>
        <v>0</v>
      </c>
      <c r="M253" s="64">
        <f>IF(A253="",0,(IF(ISNUMBER(APR_26!G253),APR_26!G253,0)+IF(ISNUMBER(MAY_26!G253),MAY_26!G253,0)+IF(ISNUMBER(JUN_26!G253),JUN_26!G253,0))/3)</f>
        <v>0</v>
      </c>
      <c r="N253" s="64">
        <f t="shared" si="38"/>
        <v>0</v>
      </c>
      <c r="O253" s="64">
        <f t="shared" si="39"/>
        <v>0</v>
      </c>
      <c r="P253" s="64">
        <f t="shared" si="40"/>
        <v>0</v>
      </c>
      <c r="Q253" s="65" t="str">
        <f t="shared" si="41"/>
        <v/>
      </c>
      <c r="R253" s="66" t="str">
        <f t="shared" si="42"/>
        <v/>
      </c>
      <c r="S253" s="66" t="str">
        <f t="shared" si="43"/>
        <v>N/A</v>
      </c>
      <c r="T253" s="60"/>
    </row>
    <row r="254" spans="1:20" ht="16.5" customHeight="1" x14ac:dyDescent="0.35">
      <c r="A254" s="72" t="str">
        <f>IF(JAN_26!A254="","",JAN_26!A254)</f>
        <v/>
      </c>
      <c r="B254" s="72" t="str">
        <f>IF(JAN_26!B254="","",JAN_26!B254)</f>
        <v/>
      </c>
      <c r="C254" s="55" t="str">
        <f>IF(JAN_26!C254="","",JAN_26!C254)</f>
        <v/>
      </c>
      <c r="D254" s="55" t="str">
        <f>IF(MAY_26!A254="","",MAY_26!F254)</f>
        <v/>
      </c>
      <c r="E254" s="61"/>
      <c r="F254" s="55" t="str">
        <f t="shared" si="33"/>
        <v/>
      </c>
      <c r="G254" s="61"/>
      <c r="H254" s="61"/>
      <c r="I254" s="55">
        <f t="shared" si="34"/>
        <v>0</v>
      </c>
      <c r="J254" s="55" t="str">
        <f t="shared" si="35"/>
        <v/>
      </c>
      <c r="K254" s="55">
        <f t="shared" si="36"/>
        <v>0</v>
      </c>
      <c r="L254" s="55">
        <f t="shared" si="37"/>
        <v>0</v>
      </c>
      <c r="M254" s="67">
        <f>IF(A254="",0,(IF(ISNUMBER(APR_26!G254),APR_26!G254,0)+IF(ISNUMBER(MAY_26!G254),MAY_26!G254,0)+IF(ISNUMBER(JUN_26!G254),JUN_26!G254,0))/3)</f>
        <v>0</v>
      </c>
      <c r="N254" s="67">
        <f t="shared" si="38"/>
        <v>0</v>
      </c>
      <c r="O254" s="67">
        <f t="shared" si="39"/>
        <v>0</v>
      </c>
      <c r="P254" s="67">
        <f t="shared" si="40"/>
        <v>0</v>
      </c>
      <c r="Q254" s="68" t="str">
        <f t="shared" si="41"/>
        <v/>
      </c>
      <c r="R254" s="69" t="str">
        <f t="shared" si="42"/>
        <v/>
      </c>
      <c r="S254" s="69" t="str">
        <f t="shared" si="43"/>
        <v>N/A</v>
      </c>
      <c r="T254" s="60"/>
    </row>
    <row r="255" spans="1:20" ht="16.5" customHeight="1" x14ac:dyDescent="0.35">
      <c r="A255" s="71" t="str">
        <f>IF(JAN_26!A255="","",JAN_26!A255)</f>
        <v/>
      </c>
      <c r="B255" s="71" t="str">
        <f>IF(JAN_26!B255="","",JAN_26!B255)</f>
        <v/>
      </c>
      <c r="C255" s="53" t="str">
        <f>IF(JAN_26!C255="","",JAN_26!C255)</f>
        <v/>
      </c>
      <c r="D255" s="53" t="str">
        <f>IF(MAY_26!A255="","",MAY_26!F255)</f>
        <v/>
      </c>
      <c r="E255" s="61"/>
      <c r="F255" s="53" t="str">
        <f t="shared" si="33"/>
        <v/>
      </c>
      <c r="G255" s="61"/>
      <c r="H255" s="61"/>
      <c r="I255" s="53">
        <f t="shared" si="34"/>
        <v>0</v>
      </c>
      <c r="J255" s="53" t="str">
        <f t="shared" si="35"/>
        <v/>
      </c>
      <c r="K255" s="53">
        <f t="shared" si="36"/>
        <v>0</v>
      </c>
      <c r="L255" s="53">
        <f t="shared" si="37"/>
        <v>0</v>
      </c>
      <c r="M255" s="64">
        <f>IF(A255="",0,(IF(ISNUMBER(APR_26!G255),APR_26!G255,0)+IF(ISNUMBER(MAY_26!G255),MAY_26!G255,0)+IF(ISNUMBER(JUN_26!G255),JUN_26!G255,0))/3)</f>
        <v>0</v>
      </c>
      <c r="N255" s="64">
        <f t="shared" si="38"/>
        <v>0</v>
      </c>
      <c r="O255" s="64">
        <f t="shared" si="39"/>
        <v>0</v>
      </c>
      <c r="P255" s="64">
        <f t="shared" si="40"/>
        <v>0</v>
      </c>
      <c r="Q255" s="65" t="str">
        <f t="shared" si="41"/>
        <v/>
      </c>
      <c r="R255" s="66" t="str">
        <f t="shared" si="42"/>
        <v/>
      </c>
      <c r="S255" s="66" t="str">
        <f t="shared" si="43"/>
        <v>N/A</v>
      </c>
      <c r="T255" s="60"/>
    </row>
    <row r="256" spans="1:20" ht="16.5" customHeight="1" x14ac:dyDescent="0.35">
      <c r="A256" s="72" t="str">
        <f>IF(JAN_26!A256="","",JAN_26!A256)</f>
        <v/>
      </c>
      <c r="B256" s="72" t="str">
        <f>IF(JAN_26!B256="","",JAN_26!B256)</f>
        <v/>
      </c>
      <c r="C256" s="55" t="str">
        <f>IF(JAN_26!C256="","",JAN_26!C256)</f>
        <v/>
      </c>
      <c r="D256" s="55" t="str">
        <f>IF(MAY_26!A256="","",MAY_26!F256)</f>
        <v/>
      </c>
      <c r="E256" s="61"/>
      <c r="F256" s="55" t="str">
        <f t="shared" si="33"/>
        <v/>
      </c>
      <c r="G256" s="61"/>
      <c r="H256" s="61"/>
      <c r="I256" s="55">
        <f t="shared" si="34"/>
        <v>0</v>
      </c>
      <c r="J256" s="55" t="str">
        <f t="shared" si="35"/>
        <v/>
      </c>
      <c r="K256" s="55">
        <f t="shared" si="36"/>
        <v>0</v>
      </c>
      <c r="L256" s="55">
        <f t="shared" si="37"/>
        <v>0</v>
      </c>
      <c r="M256" s="67">
        <f>IF(A256="",0,(IF(ISNUMBER(APR_26!G256),APR_26!G256,0)+IF(ISNUMBER(MAY_26!G256),MAY_26!G256,0)+IF(ISNUMBER(JUN_26!G256),JUN_26!G256,0))/3)</f>
        <v>0</v>
      </c>
      <c r="N256" s="67">
        <f t="shared" si="38"/>
        <v>0</v>
      </c>
      <c r="O256" s="67">
        <f t="shared" si="39"/>
        <v>0</v>
      </c>
      <c r="P256" s="67">
        <f t="shared" si="40"/>
        <v>0</v>
      </c>
      <c r="Q256" s="68" t="str">
        <f t="shared" si="41"/>
        <v/>
      </c>
      <c r="R256" s="69" t="str">
        <f t="shared" si="42"/>
        <v/>
      </c>
      <c r="S256" s="69" t="str">
        <f t="shared" si="43"/>
        <v>N/A</v>
      </c>
      <c r="T256" s="60"/>
    </row>
    <row r="257" spans="1:20" ht="16.5" customHeight="1" x14ac:dyDescent="0.35">
      <c r="A257" s="71" t="str">
        <f>IF(JAN_26!A257="","",JAN_26!A257)</f>
        <v/>
      </c>
      <c r="B257" s="71" t="str">
        <f>IF(JAN_26!B257="","",JAN_26!B257)</f>
        <v/>
      </c>
      <c r="C257" s="53" t="str">
        <f>IF(JAN_26!C257="","",JAN_26!C257)</f>
        <v/>
      </c>
      <c r="D257" s="53" t="str">
        <f>IF(MAY_26!A257="","",MAY_26!F257)</f>
        <v/>
      </c>
      <c r="E257" s="61"/>
      <c r="F257" s="53" t="str">
        <f t="shared" si="33"/>
        <v/>
      </c>
      <c r="G257" s="61"/>
      <c r="H257" s="61"/>
      <c r="I257" s="53">
        <f t="shared" si="34"/>
        <v>0</v>
      </c>
      <c r="J257" s="53" t="str">
        <f t="shared" si="35"/>
        <v/>
      </c>
      <c r="K257" s="53">
        <f t="shared" si="36"/>
        <v>0</v>
      </c>
      <c r="L257" s="53">
        <f t="shared" si="37"/>
        <v>0</v>
      </c>
      <c r="M257" s="64">
        <f>IF(A257="",0,(IF(ISNUMBER(APR_26!G257),APR_26!G257,0)+IF(ISNUMBER(MAY_26!G257),MAY_26!G257,0)+IF(ISNUMBER(JUN_26!G257),JUN_26!G257,0))/3)</f>
        <v>0</v>
      </c>
      <c r="N257" s="64">
        <f t="shared" si="38"/>
        <v>0</v>
      </c>
      <c r="O257" s="64">
        <f t="shared" si="39"/>
        <v>0</v>
      </c>
      <c r="P257" s="64">
        <f t="shared" si="40"/>
        <v>0</v>
      </c>
      <c r="Q257" s="65" t="str">
        <f t="shared" si="41"/>
        <v/>
      </c>
      <c r="R257" s="66" t="str">
        <f t="shared" si="42"/>
        <v/>
      </c>
      <c r="S257" s="66" t="str">
        <f t="shared" si="43"/>
        <v>N/A</v>
      </c>
      <c r="T257" s="60"/>
    </row>
    <row r="258" spans="1:20" ht="16.5" customHeight="1" x14ac:dyDescent="0.35">
      <c r="A258" s="72" t="str">
        <f>IF(JAN_26!A258="","",JAN_26!A258)</f>
        <v/>
      </c>
      <c r="B258" s="72" t="str">
        <f>IF(JAN_26!B258="","",JAN_26!B258)</f>
        <v/>
      </c>
      <c r="C258" s="55" t="str">
        <f>IF(JAN_26!C258="","",JAN_26!C258)</f>
        <v/>
      </c>
      <c r="D258" s="55" t="str">
        <f>IF(MAY_26!A258="","",MAY_26!F258)</f>
        <v/>
      </c>
      <c r="E258" s="61"/>
      <c r="F258" s="55" t="str">
        <f t="shared" si="33"/>
        <v/>
      </c>
      <c r="G258" s="61"/>
      <c r="H258" s="61"/>
      <c r="I258" s="55">
        <f t="shared" si="34"/>
        <v>0</v>
      </c>
      <c r="J258" s="55" t="str">
        <f t="shared" si="35"/>
        <v/>
      </c>
      <c r="K258" s="55">
        <f t="shared" si="36"/>
        <v>0</v>
      </c>
      <c r="L258" s="55">
        <f t="shared" si="37"/>
        <v>0</v>
      </c>
      <c r="M258" s="67">
        <f>IF(A258="",0,(IF(ISNUMBER(APR_26!G258),APR_26!G258,0)+IF(ISNUMBER(MAY_26!G258),MAY_26!G258,0)+IF(ISNUMBER(JUN_26!G258),JUN_26!G258,0))/3)</f>
        <v>0</v>
      </c>
      <c r="N258" s="67">
        <f t="shared" si="38"/>
        <v>0</v>
      </c>
      <c r="O258" s="67">
        <f t="shared" si="39"/>
        <v>0</v>
      </c>
      <c r="P258" s="67">
        <f t="shared" si="40"/>
        <v>0</v>
      </c>
      <c r="Q258" s="68" t="str">
        <f t="shared" si="41"/>
        <v/>
      </c>
      <c r="R258" s="69" t="str">
        <f t="shared" si="42"/>
        <v/>
      </c>
      <c r="S258" s="69" t="str">
        <f t="shared" si="43"/>
        <v>N/A</v>
      </c>
      <c r="T258" s="60"/>
    </row>
    <row r="259" spans="1:20" ht="16.5" customHeight="1" x14ac:dyDescent="0.35">
      <c r="A259" s="71" t="str">
        <f>IF(JAN_26!A259="","",JAN_26!A259)</f>
        <v/>
      </c>
      <c r="B259" s="71" t="str">
        <f>IF(JAN_26!B259="","",JAN_26!B259)</f>
        <v/>
      </c>
      <c r="C259" s="53" t="str">
        <f>IF(JAN_26!C259="","",JAN_26!C259)</f>
        <v/>
      </c>
      <c r="D259" s="53" t="str">
        <f>IF(MAY_26!A259="","",MAY_26!F259)</f>
        <v/>
      </c>
      <c r="E259" s="61"/>
      <c r="F259" s="53" t="str">
        <f t="shared" ref="F259:F322" si="44">IF(A259="","",D259+IF(ISNUMBER(E259),E259,0)-IF(ISNUMBER(G259),G259,0))</f>
        <v/>
      </c>
      <c r="G259" s="61"/>
      <c r="H259" s="61"/>
      <c r="I259" s="53">
        <f t="shared" ref="I259:I302" si="45">IF(AND(ISNUMBER(G259),ISNUMBER(C259)),G259*C259,0)</f>
        <v>0</v>
      </c>
      <c r="J259" s="53" t="str">
        <f t="shared" ref="J259:J322" si="46">IF(AND(ISNUMBER(G259),ISNUMBER(H259)),H259-I259,"")</f>
        <v/>
      </c>
      <c r="K259" s="53">
        <f t="shared" ref="K259:K302" si="47">IF(OR(A259="",M259=0),0,MAX(O259-F259,0))</f>
        <v>0</v>
      </c>
      <c r="L259" s="53">
        <f t="shared" ref="L259:L302" si="48">IF(AND(ISNUMBER(C259),ISNUMBER(F259)),F259*C259,0)</f>
        <v>0</v>
      </c>
      <c r="M259" s="64">
        <f>IF(A259="",0,(IF(ISNUMBER(APR_26!G259),APR_26!G259,0)+IF(ISNUMBER(MAY_26!G259),MAY_26!G259,0)+IF(ISNUMBER(JUN_26!G259),JUN_26!G259,0))/3)</f>
        <v>0</v>
      </c>
      <c r="N259" s="64">
        <f t="shared" ref="N259:N322" si="49">IF(M259=0,0,M259*Lead_Time_Months)</f>
        <v>0</v>
      </c>
      <c r="O259" s="64">
        <f t="shared" ref="O259:O302" si="50">IF(M259=0,0,M259*Max_Stock_Months)</f>
        <v>0</v>
      </c>
      <c r="P259" s="64">
        <f t="shared" ref="P259:P302" si="51">IF(M259=0,0,M259*Security_Stock_Months)</f>
        <v>0</v>
      </c>
      <c r="Q259" s="65" t="str">
        <f t="shared" ref="Q259:Q302" si="52">IF(OR(A259="",M259=0,F259&lt;=0),"",ROUND(F259/M259,1))</f>
        <v/>
      </c>
      <c r="R259" s="66" t="str">
        <f t="shared" ref="R259:R302" si="53">IF(A259="","",IF(F259&lt;=0,"STOCKOUT",IF(F259&lt;=P259,"LOW STOCK",IF(F259&gt;O259,"OVERSTOCK","ADEQUATE"))))</f>
        <v/>
      </c>
      <c r="S259" s="66" t="str">
        <f t="shared" ref="S259:S302" si="54">IF(AND(ISNUMBER(G259),ISNUMBER(H259)),IF(J259&gt;=0,"BALANCED","DEFICIT"),"N/A")</f>
        <v>N/A</v>
      </c>
      <c r="T259" s="60"/>
    </row>
    <row r="260" spans="1:20" ht="16.5" customHeight="1" x14ac:dyDescent="0.35">
      <c r="A260" s="72" t="str">
        <f>IF(JAN_26!A260="","",JAN_26!A260)</f>
        <v/>
      </c>
      <c r="B260" s="72" t="str">
        <f>IF(JAN_26!B260="","",JAN_26!B260)</f>
        <v/>
      </c>
      <c r="C260" s="55" t="str">
        <f>IF(JAN_26!C260="","",JAN_26!C260)</f>
        <v/>
      </c>
      <c r="D260" s="55" t="str">
        <f>IF(MAY_26!A260="","",MAY_26!F260)</f>
        <v/>
      </c>
      <c r="E260" s="61"/>
      <c r="F260" s="55" t="str">
        <f t="shared" si="44"/>
        <v/>
      </c>
      <c r="G260" s="61"/>
      <c r="H260" s="61"/>
      <c r="I260" s="55">
        <f t="shared" si="45"/>
        <v>0</v>
      </c>
      <c r="J260" s="55" t="str">
        <f t="shared" si="46"/>
        <v/>
      </c>
      <c r="K260" s="55">
        <f t="shared" si="47"/>
        <v>0</v>
      </c>
      <c r="L260" s="55">
        <f t="shared" si="48"/>
        <v>0</v>
      </c>
      <c r="M260" s="67">
        <f>IF(A260="",0,(IF(ISNUMBER(APR_26!G260),APR_26!G260,0)+IF(ISNUMBER(MAY_26!G260),MAY_26!G260,0)+IF(ISNUMBER(JUN_26!G260),JUN_26!G260,0))/3)</f>
        <v>0</v>
      </c>
      <c r="N260" s="67">
        <f t="shared" si="49"/>
        <v>0</v>
      </c>
      <c r="O260" s="67">
        <f t="shared" si="50"/>
        <v>0</v>
      </c>
      <c r="P260" s="67">
        <f t="shared" si="51"/>
        <v>0</v>
      </c>
      <c r="Q260" s="68" t="str">
        <f t="shared" si="52"/>
        <v/>
      </c>
      <c r="R260" s="69" t="str">
        <f t="shared" si="53"/>
        <v/>
      </c>
      <c r="S260" s="69" t="str">
        <f t="shared" si="54"/>
        <v>N/A</v>
      </c>
      <c r="T260" s="60"/>
    </row>
    <row r="261" spans="1:20" ht="16.5" customHeight="1" x14ac:dyDescent="0.35">
      <c r="A261" s="71" t="str">
        <f>IF(JAN_26!A261="","",JAN_26!A261)</f>
        <v/>
      </c>
      <c r="B261" s="71" t="str">
        <f>IF(JAN_26!B261="","",JAN_26!B261)</f>
        <v/>
      </c>
      <c r="C261" s="53" t="str">
        <f>IF(JAN_26!C261="","",JAN_26!C261)</f>
        <v/>
      </c>
      <c r="D261" s="53" t="str">
        <f>IF(MAY_26!A261="","",MAY_26!F261)</f>
        <v/>
      </c>
      <c r="E261" s="61"/>
      <c r="F261" s="53" t="str">
        <f t="shared" si="44"/>
        <v/>
      </c>
      <c r="G261" s="61"/>
      <c r="H261" s="61"/>
      <c r="I261" s="53">
        <f t="shared" si="45"/>
        <v>0</v>
      </c>
      <c r="J261" s="53" t="str">
        <f t="shared" si="46"/>
        <v/>
      </c>
      <c r="K261" s="53">
        <f t="shared" si="47"/>
        <v>0</v>
      </c>
      <c r="L261" s="53">
        <f t="shared" si="48"/>
        <v>0</v>
      </c>
      <c r="M261" s="64">
        <f>IF(A261="",0,(IF(ISNUMBER(APR_26!G261),APR_26!G261,0)+IF(ISNUMBER(MAY_26!G261),MAY_26!G261,0)+IF(ISNUMBER(JUN_26!G261),JUN_26!G261,0))/3)</f>
        <v>0</v>
      </c>
      <c r="N261" s="64">
        <f t="shared" si="49"/>
        <v>0</v>
      </c>
      <c r="O261" s="64">
        <f t="shared" si="50"/>
        <v>0</v>
      </c>
      <c r="P261" s="64">
        <f t="shared" si="51"/>
        <v>0</v>
      </c>
      <c r="Q261" s="65" t="str">
        <f t="shared" si="52"/>
        <v/>
      </c>
      <c r="R261" s="66" t="str">
        <f t="shared" si="53"/>
        <v/>
      </c>
      <c r="S261" s="66" t="str">
        <f t="shared" si="54"/>
        <v>N/A</v>
      </c>
      <c r="T261" s="60"/>
    </row>
    <row r="262" spans="1:20" ht="16.5" customHeight="1" x14ac:dyDescent="0.35">
      <c r="A262" s="72" t="str">
        <f>IF(JAN_26!A262="","",JAN_26!A262)</f>
        <v/>
      </c>
      <c r="B262" s="72" t="str">
        <f>IF(JAN_26!B262="","",JAN_26!B262)</f>
        <v/>
      </c>
      <c r="C262" s="55" t="str">
        <f>IF(JAN_26!C262="","",JAN_26!C262)</f>
        <v/>
      </c>
      <c r="D262" s="55" t="str">
        <f>IF(MAY_26!A262="","",MAY_26!F262)</f>
        <v/>
      </c>
      <c r="E262" s="61"/>
      <c r="F262" s="55" t="str">
        <f t="shared" si="44"/>
        <v/>
      </c>
      <c r="G262" s="61"/>
      <c r="H262" s="61"/>
      <c r="I262" s="55">
        <f t="shared" si="45"/>
        <v>0</v>
      </c>
      <c r="J262" s="55" t="str">
        <f t="shared" si="46"/>
        <v/>
      </c>
      <c r="K262" s="55">
        <f t="shared" si="47"/>
        <v>0</v>
      </c>
      <c r="L262" s="55">
        <f t="shared" si="48"/>
        <v>0</v>
      </c>
      <c r="M262" s="67">
        <f>IF(A262="",0,(IF(ISNUMBER(APR_26!G262),APR_26!G262,0)+IF(ISNUMBER(MAY_26!G262),MAY_26!G262,0)+IF(ISNUMBER(JUN_26!G262),JUN_26!G262,0))/3)</f>
        <v>0</v>
      </c>
      <c r="N262" s="67">
        <f t="shared" si="49"/>
        <v>0</v>
      </c>
      <c r="O262" s="67">
        <f t="shared" si="50"/>
        <v>0</v>
      </c>
      <c r="P262" s="67">
        <f t="shared" si="51"/>
        <v>0</v>
      </c>
      <c r="Q262" s="68" t="str">
        <f t="shared" si="52"/>
        <v/>
      </c>
      <c r="R262" s="69" t="str">
        <f t="shared" si="53"/>
        <v/>
      </c>
      <c r="S262" s="69" t="str">
        <f t="shared" si="54"/>
        <v>N/A</v>
      </c>
      <c r="T262" s="60"/>
    </row>
    <row r="263" spans="1:20" ht="16.5" customHeight="1" x14ac:dyDescent="0.35">
      <c r="A263" s="71" t="str">
        <f>IF(JAN_26!A263="","",JAN_26!A263)</f>
        <v/>
      </c>
      <c r="B263" s="71" t="str">
        <f>IF(JAN_26!B263="","",JAN_26!B263)</f>
        <v/>
      </c>
      <c r="C263" s="53" t="str">
        <f>IF(JAN_26!C263="","",JAN_26!C263)</f>
        <v/>
      </c>
      <c r="D263" s="53" t="str">
        <f>IF(MAY_26!A263="","",MAY_26!F263)</f>
        <v/>
      </c>
      <c r="E263" s="61"/>
      <c r="F263" s="53" t="str">
        <f t="shared" si="44"/>
        <v/>
      </c>
      <c r="G263" s="61"/>
      <c r="H263" s="61"/>
      <c r="I263" s="53">
        <f t="shared" si="45"/>
        <v>0</v>
      </c>
      <c r="J263" s="53" t="str">
        <f t="shared" si="46"/>
        <v/>
      </c>
      <c r="K263" s="53">
        <f t="shared" si="47"/>
        <v>0</v>
      </c>
      <c r="L263" s="53">
        <f t="shared" si="48"/>
        <v>0</v>
      </c>
      <c r="M263" s="64">
        <f>IF(A263="",0,(IF(ISNUMBER(APR_26!G263),APR_26!G263,0)+IF(ISNUMBER(MAY_26!G263),MAY_26!G263,0)+IF(ISNUMBER(JUN_26!G263),JUN_26!G263,0))/3)</f>
        <v>0</v>
      </c>
      <c r="N263" s="64">
        <f t="shared" si="49"/>
        <v>0</v>
      </c>
      <c r="O263" s="64">
        <f t="shared" si="50"/>
        <v>0</v>
      </c>
      <c r="P263" s="64">
        <f t="shared" si="51"/>
        <v>0</v>
      </c>
      <c r="Q263" s="65" t="str">
        <f t="shared" si="52"/>
        <v/>
      </c>
      <c r="R263" s="66" t="str">
        <f t="shared" si="53"/>
        <v/>
      </c>
      <c r="S263" s="66" t="str">
        <f t="shared" si="54"/>
        <v>N/A</v>
      </c>
      <c r="T263" s="60"/>
    </row>
    <row r="264" spans="1:20" ht="16.5" customHeight="1" x14ac:dyDescent="0.35">
      <c r="A264" s="72" t="str">
        <f>IF(JAN_26!A264="","",JAN_26!A264)</f>
        <v/>
      </c>
      <c r="B264" s="72" t="str">
        <f>IF(JAN_26!B264="","",JAN_26!B264)</f>
        <v/>
      </c>
      <c r="C264" s="55" t="str">
        <f>IF(JAN_26!C264="","",JAN_26!C264)</f>
        <v/>
      </c>
      <c r="D264" s="55" t="str">
        <f>IF(MAY_26!A264="","",MAY_26!F264)</f>
        <v/>
      </c>
      <c r="E264" s="61"/>
      <c r="F264" s="55" t="str">
        <f t="shared" si="44"/>
        <v/>
      </c>
      <c r="G264" s="61"/>
      <c r="H264" s="61"/>
      <c r="I264" s="55">
        <f t="shared" si="45"/>
        <v>0</v>
      </c>
      <c r="J264" s="55" t="str">
        <f t="shared" si="46"/>
        <v/>
      </c>
      <c r="K264" s="55">
        <f t="shared" si="47"/>
        <v>0</v>
      </c>
      <c r="L264" s="55">
        <f t="shared" si="48"/>
        <v>0</v>
      </c>
      <c r="M264" s="67">
        <f>IF(A264="",0,(IF(ISNUMBER(APR_26!G264),APR_26!G264,0)+IF(ISNUMBER(MAY_26!G264),MAY_26!G264,0)+IF(ISNUMBER(JUN_26!G264),JUN_26!G264,0))/3)</f>
        <v>0</v>
      </c>
      <c r="N264" s="67">
        <f t="shared" si="49"/>
        <v>0</v>
      </c>
      <c r="O264" s="67">
        <f t="shared" si="50"/>
        <v>0</v>
      </c>
      <c r="P264" s="67">
        <f t="shared" si="51"/>
        <v>0</v>
      </c>
      <c r="Q264" s="68" t="str">
        <f t="shared" si="52"/>
        <v/>
      </c>
      <c r="R264" s="69" t="str">
        <f t="shared" si="53"/>
        <v/>
      </c>
      <c r="S264" s="69" t="str">
        <f t="shared" si="54"/>
        <v>N/A</v>
      </c>
      <c r="T264" s="60"/>
    </row>
    <row r="265" spans="1:20" ht="16.5" customHeight="1" x14ac:dyDescent="0.35">
      <c r="A265" s="71" t="str">
        <f>IF(JAN_26!A265="","",JAN_26!A265)</f>
        <v/>
      </c>
      <c r="B265" s="71" t="str">
        <f>IF(JAN_26!B265="","",JAN_26!B265)</f>
        <v/>
      </c>
      <c r="C265" s="53" t="str">
        <f>IF(JAN_26!C265="","",JAN_26!C265)</f>
        <v/>
      </c>
      <c r="D265" s="53" t="str">
        <f>IF(MAY_26!A265="","",MAY_26!F265)</f>
        <v/>
      </c>
      <c r="E265" s="61"/>
      <c r="F265" s="53" t="str">
        <f t="shared" si="44"/>
        <v/>
      </c>
      <c r="G265" s="61"/>
      <c r="H265" s="61"/>
      <c r="I265" s="53">
        <f t="shared" si="45"/>
        <v>0</v>
      </c>
      <c r="J265" s="53" t="str">
        <f t="shared" si="46"/>
        <v/>
      </c>
      <c r="K265" s="53">
        <f t="shared" si="47"/>
        <v>0</v>
      </c>
      <c r="L265" s="53">
        <f t="shared" si="48"/>
        <v>0</v>
      </c>
      <c r="M265" s="64">
        <f>IF(A265="",0,(IF(ISNUMBER(APR_26!G265),APR_26!G265,0)+IF(ISNUMBER(MAY_26!G265),MAY_26!G265,0)+IF(ISNUMBER(JUN_26!G265),JUN_26!G265,0))/3)</f>
        <v>0</v>
      </c>
      <c r="N265" s="64">
        <f t="shared" si="49"/>
        <v>0</v>
      </c>
      <c r="O265" s="64">
        <f t="shared" si="50"/>
        <v>0</v>
      </c>
      <c r="P265" s="64">
        <f t="shared" si="51"/>
        <v>0</v>
      </c>
      <c r="Q265" s="65" t="str">
        <f t="shared" si="52"/>
        <v/>
      </c>
      <c r="R265" s="66" t="str">
        <f t="shared" si="53"/>
        <v/>
      </c>
      <c r="S265" s="66" t="str">
        <f t="shared" si="54"/>
        <v>N/A</v>
      </c>
      <c r="T265" s="60"/>
    </row>
    <row r="266" spans="1:20" ht="16.5" customHeight="1" x14ac:dyDescent="0.35">
      <c r="A266" s="72" t="str">
        <f>IF(JAN_26!A266="","",JAN_26!A266)</f>
        <v/>
      </c>
      <c r="B266" s="72" t="str">
        <f>IF(JAN_26!B266="","",JAN_26!B266)</f>
        <v/>
      </c>
      <c r="C266" s="55" t="str">
        <f>IF(JAN_26!C266="","",JAN_26!C266)</f>
        <v/>
      </c>
      <c r="D266" s="55" t="str">
        <f>IF(MAY_26!A266="","",MAY_26!F266)</f>
        <v/>
      </c>
      <c r="E266" s="61"/>
      <c r="F266" s="55" t="str">
        <f t="shared" si="44"/>
        <v/>
      </c>
      <c r="G266" s="61"/>
      <c r="H266" s="61"/>
      <c r="I266" s="55">
        <f t="shared" si="45"/>
        <v>0</v>
      </c>
      <c r="J266" s="55" t="str">
        <f t="shared" si="46"/>
        <v/>
      </c>
      <c r="K266" s="55">
        <f t="shared" si="47"/>
        <v>0</v>
      </c>
      <c r="L266" s="55">
        <f t="shared" si="48"/>
        <v>0</v>
      </c>
      <c r="M266" s="67">
        <f>IF(A266="",0,(IF(ISNUMBER(APR_26!G266),APR_26!G266,0)+IF(ISNUMBER(MAY_26!G266),MAY_26!G266,0)+IF(ISNUMBER(JUN_26!G266),JUN_26!G266,0))/3)</f>
        <v>0</v>
      </c>
      <c r="N266" s="67">
        <f t="shared" si="49"/>
        <v>0</v>
      </c>
      <c r="O266" s="67">
        <f t="shared" si="50"/>
        <v>0</v>
      </c>
      <c r="P266" s="67">
        <f t="shared" si="51"/>
        <v>0</v>
      </c>
      <c r="Q266" s="68" t="str">
        <f t="shared" si="52"/>
        <v/>
      </c>
      <c r="R266" s="69" t="str">
        <f t="shared" si="53"/>
        <v/>
      </c>
      <c r="S266" s="69" t="str">
        <f t="shared" si="54"/>
        <v>N/A</v>
      </c>
      <c r="T266" s="60"/>
    </row>
    <row r="267" spans="1:20" ht="16.5" customHeight="1" x14ac:dyDescent="0.35">
      <c r="A267" s="71" t="str">
        <f>IF(JAN_26!A267="","",JAN_26!A267)</f>
        <v/>
      </c>
      <c r="B267" s="71" t="str">
        <f>IF(JAN_26!B267="","",JAN_26!B267)</f>
        <v/>
      </c>
      <c r="C267" s="53" t="str">
        <f>IF(JAN_26!C267="","",JAN_26!C267)</f>
        <v/>
      </c>
      <c r="D267" s="53" t="str">
        <f>IF(MAY_26!A267="","",MAY_26!F267)</f>
        <v/>
      </c>
      <c r="E267" s="61"/>
      <c r="F267" s="53" t="str">
        <f t="shared" si="44"/>
        <v/>
      </c>
      <c r="G267" s="61"/>
      <c r="H267" s="61"/>
      <c r="I267" s="53">
        <f t="shared" si="45"/>
        <v>0</v>
      </c>
      <c r="J267" s="53" t="str">
        <f t="shared" si="46"/>
        <v/>
      </c>
      <c r="K267" s="53">
        <f t="shared" si="47"/>
        <v>0</v>
      </c>
      <c r="L267" s="53">
        <f t="shared" si="48"/>
        <v>0</v>
      </c>
      <c r="M267" s="64">
        <f>IF(A267="",0,(IF(ISNUMBER(APR_26!G267),APR_26!G267,0)+IF(ISNUMBER(MAY_26!G267),MAY_26!G267,0)+IF(ISNUMBER(JUN_26!G267),JUN_26!G267,0))/3)</f>
        <v>0</v>
      </c>
      <c r="N267" s="64">
        <f t="shared" si="49"/>
        <v>0</v>
      </c>
      <c r="O267" s="64">
        <f t="shared" si="50"/>
        <v>0</v>
      </c>
      <c r="P267" s="64">
        <f t="shared" si="51"/>
        <v>0</v>
      </c>
      <c r="Q267" s="65" t="str">
        <f t="shared" si="52"/>
        <v/>
      </c>
      <c r="R267" s="66" t="str">
        <f t="shared" si="53"/>
        <v/>
      </c>
      <c r="S267" s="66" t="str">
        <f t="shared" si="54"/>
        <v>N/A</v>
      </c>
      <c r="T267" s="60"/>
    </row>
    <row r="268" spans="1:20" ht="16.5" customHeight="1" x14ac:dyDescent="0.35">
      <c r="A268" s="72" t="str">
        <f>IF(JAN_26!A268="","",JAN_26!A268)</f>
        <v/>
      </c>
      <c r="B268" s="72" t="str">
        <f>IF(JAN_26!B268="","",JAN_26!B268)</f>
        <v/>
      </c>
      <c r="C268" s="55" t="str">
        <f>IF(JAN_26!C268="","",JAN_26!C268)</f>
        <v/>
      </c>
      <c r="D268" s="55" t="str">
        <f>IF(MAY_26!A268="","",MAY_26!F268)</f>
        <v/>
      </c>
      <c r="E268" s="61"/>
      <c r="F268" s="55" t="str">
        <f t="shared" si="44"/>
        <v/>
      </c>
      <c r="G268" s="61"/>
      <c r="H268" s="61"/>
      <c r="I268" s="55">
        <f t="shared" si="45"/>
        <v>0</v>
      </c>
      <c r="J268" s="55" t="str">
        <f t="shared" si="46"/>
        <v/>
      </c>
      <c r="K268" s="55">
        <f t="shared" si="47"/>
        <v>0</v>
      </c>
      <c r="L268" s="55">
        <f t="shared" si="48"/>
        <v>0</v>
      </c>
      <c r="M268" s="67">
        <f>IF(A268="",0,(IF(ISNUMBER(APR_26!G268),APR_26!G268,0)+IF(ISNUMBER(MAY_26!G268),MAY_26!G268,0)+IF(ISNUMBER(JUN_26!G268),JUN_26!G268,0))/3)</f>
        <v>0</v>
      </c>
      <c r="N268" s="67">
        <f t="shared" si="49"/>
        <v>0</v>
      </c>
      <c r="O268" s="67">
        <f t="shared" si="50"/>
        <v>0</v>
      </c>
      <c r="P268" s="67">
        <f t="shared" si="51"/>
        <v>0</v>
      </c>
      <c r="Q268" s="68" t="str">
        <f t="shared" si="52"/>
        <v/>
      </c>
      <c r="R268" s="69" t="str">
        <f t="shared" si="53"/>
        <v/>
      </c>
      <c r="S268" s="69" t="str">
        <f t="shared" si="54"/>
        <v>N/A</v>
      </c>
      <c r="T268" s="60"/>
    </row>
    <row r="269" spans="1:20" ht="16.5" customHeight="1" x14ac:dyDescent="0.35">
      <c r="A269" s="71" t="str">
        <f>IF(JAN_26!A269="","",JAN_26!A269)</f>
        <v/>
      </c>
      <c r="B269" s="71" t="str">
        <f>IF(JAN_26!B269="","",JAN_26!B269)</f>
        <v/>
      </c>
      <c r="C269" s="53" t="str">
        <f>IF(JAN_26!C269="","",JAN_26!C269)</f>
        <v/>
      </c>
      <c r="D269" s="53" t="str">
        <f>IF(MAY_26!A269="","",MAY_26!F269)</f>
        <v/>
      </c>
      <c r="E269" s="61"/>
      <c r="F269" s="53" t="str">
        <f t="shared" si="44"/>
        <v/>
      </c>
      <c r="G269" s="61"/>
      <c r="H269" s="61"/>
      <c r="I269" s="53">
        <f t="shared" si="45"/>
        <v>0</v>
      </c>
      <c r="J269" s="53" t="str">
        <f t="shared" si="46"/>
        <v/>
      </c>
      <c r="K269" s="53">
        <f t="shared" si="47"/>
        <v>0</v>
      </c>
      <c r="L269" s="53">
        <f t="shared" si="48"/>
        <v>0</v>
      </c>
      <c r="M269" s="64">
        <f>IF(A269="",0,(IF(ISNUMBER(APR_26!G269),APR_26!G269,0)+IF(ISNUMBER(MAY_26!G269),MAY_26!G269,0)+IF(ISNUMBER(JUN_26!G269),JUN_26!G269,0))/3)</f>
        <v>0</v>
      </c>
      <c r="N269" s="64">
        <f t="shared" si="49"/>
        <v>0</v>
      </c>
      <c r="O269" s="64">
        <f t="shared" si="50"/>
        <v>0</v>
      </c>
      <c r="P269" s="64">
        <f t="shared" si="51"/>
        <v>0</v>
      </c>
      <c r="Q269" s="65" t="str">
        <f t="shared" si="52"/>
        <v/>
      </c>
      <c r="R269" s="66" t="str">
        <f t="shared" si="53"/>
        <v/>
      </c>
      <c r="S269" s="66" t="str">
        <f t="shared" si="54"/>
        <v>N/A</v>
      </c>
      <c r="T269" s="60"/>
    </row>
    <row r="270" spans="1:20" ht="16.5" customHeight="1" x14ac:dyDescent="0.35">
      <c r="A270" s="72" t="str">
        <f>IF(JAN_26!A270="","",JAN_26!A270)</f>
        <v/>
      </c>
      <c r="B270" s="72" t="str">
        <f>IF(JAN_26!B270="","",JAN_26!B270)</f>
        <v/>
      </c>
      <c r="C270" s="55" t="str">
        <f>IF(JAN_26!C270="","",JAN_26!C270)</f>
        <v/>
      </c>
      <c r="D270" s="55" t="str">
        <f>IF(MAY_26!A270="","",MAY_26!F270)</f>
        <v/>
      </c>
      <c r="E270" s="61"/>
      <c r="F270" s="55" t="str">
        <f t="shared" si="44"/>
        <v/>
      </c>
      <c r="G270" s="61"/>
      <c r="H270" s="61"/>
      <c r="I270" s="55">
        <f t="shared" si="45"/>
        <v>0</v>
      </c>
      <c r="J270" s="55" t="str">
        <f t="shared" si="46"/>
        <v/>
      </c>
      <c r="K270" s="55">
        <f t="shared" si="47"/>
        <v>0</v>
      </c>
      <c r="L270" s="55">
        <f t="shared" si="48"/>
        <v>0</v>
      </c>
      <c r="M270" s="67">
        <f>IF(A270="",0,(IF(ISNUMBER(APR_26!G270),APR_26!G270,0)+IF(ISNUMBER(MAY_26!G270),MAY_26!G270,0)+IF(ISNUMBER(JUN_26!G270),JUN_26!G270,0))/3)</f>
        <v>0</v>
      </c>
      <c r="N270" s="67">
        <f t="shared" si="49"/>
        <v>0</v>
      </c>
      <c r="O270" s="67">
        <f t="shared" si="50"/>
        <v>0</v>
      </c>
      <c r="P270" s="67">
        <f t="shared" si="51"/>
        <v>0</v>
      </c>
      <c r="Q270" s="68" t="str">
        <f t="shared" si="52"/>
        <v/>
      </c>
      <c r="R270" s="69" t="str">
        <f t="shared" si="53"/>
        <v/>
      </c>
      <c r="S270" s="69" t="str">
        <f t="shared" si="54"/>
        <v>N/A</v>
      </c>
      <c r="T270" s="60"/>
    </row>
    <row r="271" spans="1:20" ht="16.5" customHeight="1" x14ac:dyDescent="0.35">
      <c r="A271" s="71" t="str">
        <f>IF(JAN_26!A271="","",JAN_26!A271)</f>
        <v/>
      </c>
      <c r="B271" s="71" t="str">
        <f>IF(JAN_26!B271="","",JAN_26!B271)</f>
        <v/>
      </c>
      <c r="C271" s="53" t="str">
        <f>IF(JAN_26!C271="","",JAN_26!C271)</f>
        <v/>
      </c>
      <c r="D271" s="53" t="str">
        <f>IF(MAY_26!A271="","",MAY_26!F271)</f>
        <v/>
      </c>
      <c r="E271" s="61"/>
      <c r="F271" s="53" t="str">
        <f t="shared" si="44"/>
        <v/>
      </c>
      <c r="G271" s="61"/>
      <c r="H271" s="61"/>
      <c r="I271" s="53">
        <f t="shared" si="45"/>
        <v>0</v>
      </c>
      <c r="J271" s="53" t="str">
        <f t="shared" si="46"/>
        <v/>
      </c>
      <c r="K271" s="53">
        <f t="shared" si="47"/>
        <v>0</v>
      </c>
      <c r="L271" s="53">
        <f t="shared" si="48"/>
        <v>0</v>
      </c>
      <c r="M271" s="64">
        <f>IF(A271="",0,(IF(ISNUMBER(APR_26!G271),APR_26!G271,0)+IF(ISNUMBER(MAY_26!G271),MAY_26!G271,0)+IF(ISNUMBER(JUN_26!G271),JUN_26!G271,0))/3)</f>
        <v>0</v>
      </c>
      <c r="N271" s="64">
        <f t="shared" si="49"/>
        <v>0</v>
      </c>
      <c r="O271" s="64">
        <f t="shared" si="50"/>
        <v>0</v>
      </c>
      <c r="P271" s="64">
        <f t="shared" si="51"/>
        <v>0</v>
      </c>
      <c r="Q271" s="65" t="str">
        <f t="shared" si="52"/>
        <v/>
      </c>
      <c r="R271" s="66" t="str">
        <f t="shared" si="53"/>
        <v/>
      </c>
      <c r="S271" s="66" t="str">
        <f t="shared" si="54"/>
        <v>N/A</v>
      </c>
      <c r="T271" s="60"/>
    </row>
    <row r="272" spans="1:20" ht="16.5" customHeight="1" x14ac:dyDescent="0.35">
      <c r="A272" s="72" t="str">
        <f>IF(JAN_26!A272="","",JAN_26!A272)</f>
        <v/>
      </c>
      <c r="B272" s="72" t="str">
        <f>IF(JAN_26!B272="","",JAN_26!B272)</f>
        <v/>
      </c>
      <c r="C272" s="55" t="str">
        <f>IF(JAN_26!C272="","",JAN_26!C272)</f>
        <v/>
      </c>
      <c r="D272" s="55" t="str">
        <f>IF(MAY_26!A272="","",MAY_26!F272)</f>
        <v/>
      </c>
      <c r="E272" s="61"/>
      <c r="F272" s="55" t="str">
        <f t="shared" si="44"/>
        <v/>
      </c>
      <c r="G272" s="61"/>
      <c r="H272" s="61"/>
      <c r="I272" s="55">
        <f t="shared" si="45"/>
        <v>0</v>
      </c>
      <c r="J272" s="55" t="str">
        <f t="shared" si="46"/>
        <v/>
      </c>
      <c r="K272" s="55">
        <f t="shared" si="47"/>
        <v>0</v>
      </c>
      <c r="L272" s="55">
        <f t="shared" si="48"/>
        <v>0</v>
      </c>
      <c r="M272" s="67">
        <f>IF(A272="",0,(IF(ISNUMBER(APR_26!G272),APR_26!G272,0)+IF(ISNUMBER(MAY_26!G272),MAY_26!G272,0)+IF(ISNUMBER(JUN_26!G272),JUN_26!G272,0))/3)</f>
        <v>0</v>
      </c>
      <c r="N272" s="67">
        <f t="shared" si="49"/>
        <v>0</v>
      </c>
      <c r="O272" s="67">
        <f t="shared" si="50"/>
        <v>0</v>
      </c>
      <c r="P272" s="67">
        <f t="shared" si="51"/>
        <v>0</v>
      </c>
      <c r="Q272" s="68" t="str">
        <f t="shared" si="52"/>
        <v/>
      </c>
      <c r="R272" s="69" t="str">
        <f t="shared" si="53"/>
        <v/>
      </c>
      <c r="S272" s="69" t="str">
        <f t="shared" si="54"/>
        <v>N/A</v>
      </c>
      <c r="T272" s="60"/>
    </row>
    <row r="273" spans="1:20" ht="16.5" customHeight="1" x14ac:dyDescent="0.35">
      <c r="A273" s="71" t="str">
        <f>IF(JAN_26!A273="","",JAN_26!A273)</f>
        <v/>
      </c>
      <c r="B273" s="71" t="str">
        <f>IF(JAN_26!B273="","",JAN_26!B273)</f>
        <v/>
      </c>
      <c r="C273" s="53" t="str">
        <f>IF(JAN_26!C273="","",JAN_26!C273)</f>
        <v/>
      </c>
      <c r="D273" s="53" t="str">
        <f>IF(MAY_26!A273="","",MAY_26!F273)</f>
        <v/>
      </c>
      <c r="E273" s="61"/>
      <c r="F273" s="53" t="str">
        <f t="shared" si="44"/>
        <v/>
      </c>
      <c r="G273" s="61"/>
      <c r="H273" s="61"/>
      <c r="I273" s="53">
        <f t="shared" si="45"/>
        <v>0</v>
      </c>
      <c r="J273" s="53" t="str">
        <f t="shared" si="46"/>
        <v/>
      </c>
      <c r="K273" s="53">
        <f t="shared" si="47"/>
        <v>0</v>
      </c>
      <c r="L273" s="53">
        <f t="shared" si="48"/>
        <v>0</v>
      </c>
      <c r="M273" s="64">
        <f>IF(A273="",0,(IF(ISNUMBER(APR_26!G273),APR_26!G273,0)+IF(ISNUMBER(MAY_26!G273),MAY_26!G273,0)+IF(ISNUMBER(JUN_26!G273),JUN_26!G273,0))/3)</f>
        <v>0</v>
      </c>
      <c r="N273" s="64">
        <f t="shared" si="49"/>
        <v>0</v>
      </c>
      <c r="O273" s="64">
        <f t="shared" si="50"/>
        <v>0</v>
      </c>
      <c r="P273" s="64">
        <f t="shared" si="51"/>
        <v>0</v>
      </c>
      <c r="Q273" s="65" t="str">
        <f t="shared" si="52"/>
        <v/>
      </c>
      <c r="R273" s="66" t="str">
        <f t="shared" si="53"/>
        <v/>
      </c>
      <c r="S273" s="66" t="str">
        <f t="shared" si="54"/>
        <v>N/A</v>
      </c>
      <c r="T273" s="60"/>
    </row>
    <row r="274" spans="1:20" ht="16.5" customHeight="1" x14ac:dyDescent="0.35">
      <c r="A274" s="72" t="str">
        <f>IF(JAN_26!A274="","",JAN_26!A274)</f>
        <v/>
      </c>
      <c r="B274" s="72" t="str">
        <f>IF(JAN_26!B274="","",JAN_26!B274)</f>
        <v/>
      </c>
      <c r="C274" s="55" t="str">
        <f>IF(JAN_26!C274="","",JAN_26!C274)</f>
        <v/>
      </c>
      <c r="D274" s="55" t="str">
        <f>IF(MAY_26!A274="","",MAY_26!F274)</f>
        <v/>
      </c>
      <c r="E274" s="61"/>
      <c r="F274" s="55" t="str">
        <f t="shared" si="44"/>
        <v/>
      </c>
      <c r="G274" s="61"/>
      <c r="H274" s="61"/>
      <c r="I274" s="55">
        <f t="shared" si="45"/>
        <v>0</v>
      </c>
      <c r="J274" s="55" t="str">
        <f t="shared" si="46"/>
        <v/>
      </c>
      <c r="K274" s="55">
        <f t="shared" si="47"/>
        <v>0</v>
      </c>
      <c r="L274" s="55">
        <f t="shared" si="48"/>
        <v>0</v>
      </c>
      <c r="M274" s="67">
        <f>IF(A274="",0,(IF(ISNUMBER(APR_26!G274),APR_26!G274,0)+IF(ISNUMBER(MAY_26!G274),MAY_26!G274,0)+IF(ISNUMBER(JUN_26!G274),JUN_26!G274,0))/3)</f>
        <v>0</v>
      </c>
      <c r="N274" s="67">
        <f t="shared" si="49"/>
        <v>0</v>
      </c>
      <c r="O274" s="67">
        <f t="shared" si="50"/>
        <v>0</v>
      </c>
      <c r="P274" s="67">
        <f t="shared" si="51"/>
        <v>0</v>
      </c>
      <c r="Q274" s="68" t="str">
        <f t="shared" si="52"/>
        <v/>
      </c>
      <c r="R274" s="69" t="str">
        <f t="shared" si="53"/>
        <v/>
      </c>
      <c r="S274" s="69" t="str">
        <f t="shared" si="54"/>
        <v>N/A</v>
      </c>
      <c r="T274" s="60"/>
    </row>
    <row r="275" spans="1:20" ht="16.5" customHeight="1" x14ac:dyDescent="0.35">
      <c r="A275" s="71" t="str">
        <f>IF(JAN_26!A275="","",JAN_26!A275)</f>
        <v/>
      </c>
      <c r="B275" s="71" t="str">
        <f>IF(JAN_26!B275="","",JAN_26!B275)</f>
        <v/>
      </c>
      <c r="C275" s="53" t="str">
        <f>IF(JAN_26!C275="","",JAN_26!C275)</f>
        <v/>
      </c>
      <c r="D275" s="53" t="str">
        <f>IF(MAY_26!A275="","",MAY_26!F275)</f>
        <v/>
      </c>
      <c r="E275" s="61"/>
      <c r="F275" s="53" t="str">
        <f t="shared" si="44"/>
        <v/>
      </c>
      <c r="G275" s="61"/>
      <c r="H275" s="61"/>
      <c r="I275" s="53">
        <f t="shared" si="45"/>
        <v>0</v>
      </c>
      <c r="J275" s="53" t="str">
        <f t="shared" si="46"/>
        <v/>
      </c>
      <c r="K275" s="53">
        <f t="shared" si="47"/>
        <v>0</v>
      </c>
      <c r="L275" s="53">
        <f t="shared" si="48"/>
        <v>0</v>
      </c>
      <c r="M275" s="64">
        <f>IF(A275="",0,(IF(ISNUMBER(APR_26!G275),APR_26!G275,0)+IF(ISNUMBER(MAY_26!G275),MAY_26!G275,0)+IF(ISNUMBER(JUN_26!G275),JUN_26!G275,0))/3)</f>
        <v>0</v>
      </c>
      <c r="N275" s="64">
        <f t="shared" si="49"/>
        <v>0</v>
      </c>
      <c r="O275" s="64">
        <f t="shared" si="50"/>
        <v>0</v>
      </c>
      <c r="P275" s="64">
        <f t="shared" si="51"/>
        <v>0</v>
      </c>
      <c r="Q275" s="65" t="str">
        <f t="shared" si="52"/>
        <v/>
      </c>
      <c r="R275" s="66" t="str">
        <f t="shared" si="53"/>
        <v/>
      </c>
      <c r="S275" s="66" t="str">
        <f t="shared" si="54"/>
        <v>N/A</v>
      </c>
      <c r="T275" s="60"/>
    </row>
    <row r="276" spans="1:20" ht="16.5" customHeight="1" x14ac:dyDescent="0.35">
      <c r="A276" s="72" t="str">
        <f>IF(JAN_26!A276="","",JAN_26!A276)</f>
        <v/>
      </c>
      <c r="B276" s="72" t="str">
        <f>IF(JAN_26!B276="","",JAN_26!B276)</f>
        <v/>
      </c>
      <c r="C276" s="55" t="str">
        <f>IF(JAN_26!C276="","",JAN_26!C276)</f>
        <v/>
      </c>
      <c r="D276" s="55" t="str">
        <f>IF(MAY_26!A276="","",MAY_26!F276)</f>
        <v/>
      </c>
      <c r="E276" s="61"/>
      <c r="F276" s="55" t="str">
        <f t="shared" si="44"/>
        <v/>
      </c>
      <c r="G276" s="61"/>
      <c r="H276" s="61"/>
      <c r="I276" s="55">
        <f t="shared" si="45"/>
        <v>0</v>
      </c>
      <c r="J276" s="55" t="str">
        <f t="shared" si="46"/>
        <v/>
      </c>
      <c r="K276" s="55">
        <f t="shared" si="47"/>
        <v>0</v>
      </c>
      <c r="L276" s="55">
        <f t="shared" si="48"/>
        <v>0</v>
      </c>
      <c r="M276" s="67">
        <f>IF(A276="",0,(IF(ISNUMBER(APR_26!G276),APR_26!G276,0)+IF(ISNUMBER(MAY_26!G276),MAY_26!G276,0)+IF(ISNUMBER(JUN_26!G276),JUN_26!G276,0))/3)</f>
        <v>0</v>
      </c>
      <c r="N276" s="67">
        <f t="shared" si="49"/>
        <v>0</v>
      </c>
      <c r="O276" s="67">
        <f t="shared" si="50"/>
        <v>0</v>
      </c>
      <c r="P276" s="67">
        <f t="shared" si="51"/>
        <v>0</v>
      </c>
      <c r="Q276" s="68" t="str">
        <f t="shared" si="52"/>
        <v/>
      </c>
      <c r="R276" s="69" t="str">
        <f t="shared" si="53"/>
        <v/>
      </c>
      <c r="S276" s="69" t="str">
        <f t="shared" si="54"/>
        <v>N/A</v>
      </c>
      <c r="T276" s="60"/>
    </row>
    <row r="277" spans="1:20" ht="16.5" customHeight="1" x14ac:dyDescent="0.35">
      <c r="A277" s="71" t="str">
        <f>IF(JAN_26!A277="","",JAN_26!A277)</f>
        <v/>
      </c>
      <c r="B277" s="71" t="str">
        <f>IF(JAN_26!B277="","",JAN_26!B277)</f>
        <v/>
      </c>
      <c r="C277" s="53" t="str">
        <f>IF(JAN_26!C277="","",JAN_26!C277)</f>
        <v/>
      </c>
      <c r="D277" s="53" t="str">
        <f>IF(MAY_26!A277="","",MAY_26!F277)</f>
        <v/>
      </c>
      <c r="E277" s="61"/>
      <c r="F277" s="53" t="str">
        <f t="shared" si="44"/>
        <v/>
      </c>
      <c r="G277" s="61"/>
      <c r="H277" s="61"/>
      <c r="I277" s="53">
        <f t="shared" si="45"/>
        <v>0</v>
      </c>
      <c r="J277" s="53" t="str">
        <f t="shared" si="46"/>
        <v/>
      </c>
      <c r="K277" s="53">
        <f t="shared" si="47"/>
        <v>0</v>
      </c>
      <c r="L277" s="53">
        <f t="shared" si="48"/>
        <v>0</v>
      </c>
      <c r="M277" s="64">
        <f>IF(A277="",0,(IF(ISNUMBER(APR_26!G277),APR_26!G277,0)+IF(ISNUMBER(MAY_26!G277),MAY_26!G277,0)+IF(ISNUMBER(JUN_26!G277),JUN_26!G277,0))/3)</f>
        <v>0</v>
      </c>
      <c r="N277" s="64">
        <f t="shared" si="49"/>
        <v>0</v>
      </c>
      <c r="O277" s="64">
        <f t="shared" si="50"/>
        <v>0</v>
      </c>
      <c r="P277" s="64">
        <f t="shared" si="51"/>
        <v>0</v>
      </c>
      <c r="Q277" s="65" t="str">
        <f t="shared" si="52"/>
        <v/>
      </c>
      <c r="R277" s="66" t="str">
        <f t="shared" si="53"/>
        <v/>
      </c>
      <c r="S277" s="66" t="str">
        <f t="shared" si="54"/>
        <v>N/A</v>
      </c>
      <c r="T277" s="60"/>
    </row>
    <row r="278" spans="1:20" ht="16.5" customHeight="1" x14ac:dyDescent="0.35">
      <c r="A278" s="72" t="str">
        <f>IF(JAN_26!A278="","",JAN_26!A278)</f>
        <v/>
      </c>
      <c r="B278" s="72" t="str">
        <f>IF(JAN_26!B278="","",JAN_26!B278)</f>
        <v/>
      </c>
      <c r="C278" s="55" t="str">
        <f>IF(JAN_26!C278="","",JAN_26!C278)</f>
        <v/>
      </c>
      <c r="D278" s="55" t="str">
        <f>IF(MAY_26!A278="","",MAY_26!F278)</f>
        <v/>
      </c>
      <c r="E278" s="61"/>
      <c r="F278" s="55" t="str">
        <f t="shared" si="44"/>
        <v/>
      </c>
      <c r="G278" s="61"/>
      <c r="H278" s="61"/>
      <c r="I278" s="55">
        <f t="shared" si="45"/>
        <v>0</v>
      </c>
      <c r="J278" s="55" t="str">
        <f t="shared" si="46"/>
        <v/>
      </c>
      <c r="K278" s="55">
        <f t="shared" si="47"/>
        <v>0</v>
      </c>
      <c r="L278" s="55">
        <f t="shared" si="48"/>
        <v>0</v>
      </c>
      <c r="M278" s="67">
        <f>IF(A278="",0,(IF(ISNUMBER(APR_26!G278),APR_26!G278,0)+IF(ISNUMBER(MAY_26!G278),MAY_26!G278,0)+IF(ISNUMBER(JUN_26!G278),JUN_26!G278,0))/3)</f>
        <v>0</v>
      </c>
      <c r="N278" s="67">
        <f t="shared" si="49"/>
        <v>0</v>
      </c>
      <c r="O278" s="67">
        <f t="shared" si="50"/>
        <v>0</v>
      </c>
      <c r="P278" s="67">
        <f t="shared" si="51"/>
        <v>0</v>
      </c>
      <c r="Q278" s="68" t="str">
        <f t="shared" si="52"/>
        <v/>
      </c>
      <c r="R278" s="69" t="str">
        <f t="shared" si="53"/>
        <v/>
      </c>
      <c r="S278" s="69" t="str">
        <f t="shared" si="54"/>
        <v>N/A</v>
      </c>
      <c r="T278" s="60"/>
    </row>
    <row r="279" spans="1:20" ht="16.5" customHeight="1" x14ac:dyDescent="0.35">
      <c r="A279" s="71" t="str">
        <f>IF(JAN_26!A279="","",JAN_26!A279)</f>
        <v/>
      </c>
      <c r="B279" s="71" t="str">
        <f>IF(JAN_26!B279="","",JAN_26!B279)</f>
        <v/>
      </c>
      <c r="C279" s="53" t="str">
        <f>IF(JAN_26!C279="","",JAN_26!C279)</f>
        <v/>
      </c>
      <c r="D279" s="53" t="str">
        <f>IF(MAY_26!A279="","",MAY_26!F279)</f>
        <v/>
      </c>
      <c r="E279" s="61"/>
      <c r="F279" s="53" t="str">
        <f t="shared" si="44"/>
        <v/>
      </c>
      <c r="G279" s="61"/>
      <c r="H279" s="61"/>
      <c r="I279" s="53">
        <f t="shared" si="45"/>
        <v>0</v>
      </c>
      <c r="J279" s="53" t="str">
        <f t="shared" si="46"/>
        <v/>
      </c>
      <c r="K279" s="53">
        <f t="shared" si="47"/>
        <v>0</v>
      </c>
      <c r="L279" s="53">
        <f t="shared" si="48"/>
        <v>0</v>
      </c>
      <c r="M279" s="64">
        <f>IF(A279="",0,(IF(ISNUMBER(APR_26!G279),APR_26!G279,0)+IF(ISNUMBER(MAY_26!G279),MAY_26!G279,0)+IF(ISNUMBER(JUN_26!G279),JUN_26!G279,0))/3)</f>
        <v>0</v>
      </c>
      <c r="N279" s="64">
        <f t="shared" si="49"/>
        <v>0</v>
      </c>
      <c r="O279" s="64">
        <f t="shared" si="50"/>
        <v>0</v>
      </c>
      <c r="P279" s="64">
        <f t="shared" si="51"/>
        <v>0</v>
      </c>
      <c r="Q279" s="65" t="str">
        <f t="shared" si="52"/>
        <v/>
      </c>
      <c r="R279" s="66" t="str">
        <f t="shared" si="53"/>
        <v/>
      </c>
      <c r="S279" s="66" t="str">
        <f t="shared" si="54"/>
        <v>N/A</v>
      </c>
      <c r="T279" s="60"/>
    </row>
    <row r="280" spans="1:20" ht="16.5" customHeight="1" x14ac:dyDescent="0.35">
      <c r="A280" s="72" t="str">
        <f>IF(JAN_26!A280="","",JAN_26!A280)</f>
        <v/>
      </c>
      <c r="B280" s="72" t="str">
        <f>IF(JAN_26!B280="","",JAN_26!B280)</f>
        <v/>
      </c>
      <c r="C280" s="55" t="str">
        <f>IF(JAN_26!C280="","",JAN_26!C280)</f>
        <v/>
      </c>
      <c r="D280" s="55" t="str">
        <f>IF(MAY_26!A280="","",MAY_26!F280)</f>
        <v/>
      </c>
      <c r="E280" s="61"/>
      <c r="F280" s="55" t="str">
        <f t="shared" si="44"/>
        <v/>
      </c>
      <c r="G280" s="61"/>
      <c r="H280" s="61"/>
      <c r="I280" s="55">
        <f t="shared" si="45"/>
        <v>0</v>
      </c>
      <c r="J280" s="55" t="str">
        <f t="shared" si="46"/>
        <v/>
      </c>
      <c r="K280" s="55">
        <f t="shared" si="47"/>
        <v>0</v>
      </c>
      <c r="L280" s="55">
        <f t="shared" si="48"/>
        <v>0</v>
      </c>
      <c r="M280" s="67">
        <f>IF(A280="",0,(IF(ISNUMBER(APR_26!G280),APR_26!G280,0)+IF(ISNUMBER(MAY_26!G280),MAY_26!G280,0)+IF(ISNUMBER(JUN_26!G280),JUN_26!G280,0))/3)</f>
        <v>0</v>
      </c>
      <c r="N280" s="67">
        <f t="shared" si="49"/>
        <v>0</v>
      </c>
      <c r="O280" s="67">
        <f t="shared" si="50"/>
        <v>0</v>
      </c>
      <c r="P280" s="67">
        <f t="shared" si="51"/>
        <v>0</v>
      </c>
      <c r="Q280" s="68" t="str">
        <f t="shared" si="52"/>
        <v/>
      </c>
      <c r="R280" s="69" t="str">
        <f t="shared" si="53"/>
        <v/>
      </c>
      <c r="S280" s="69" t="str">
        <f t="shared" si="54"/>
        <v>N/A</v>
      </c>
      <c r="T280" s="60"/>
    </row>
    <row r="281" spans="1:20" ht="16.5" customHeight="1" x14ac:dyDescent="0.35">
      <c r="A281" s="71" t="str">
        <f>IF(JAN_26!A281="","",JAN_26!A281)</f>
        <v/>
      </c>
      <c r="B281" s="71" t="str">
        <f>IF(JAN_26!B281="","",JAN_26!B281)</f>
        <v/>
      </c>
      <c r="C281" s="53" t="str">
        <f>IF(JAN_26!C281="","",JAN_26!C281)</f>
        <v/>
      </c>
      <c r="D281" s="53" t="str">
        <f>IF(MAY_26!A281="","",MAY_26!F281)</f>
        <v/>
      </c>
      <c r="E281" s="61"/>
      <c r="F281" s="53" t="str">
        <f t="shared" si="44"/>
        <v/>
      </c>
      <c r="G281" s="61"/>
      <c r="H281" s="61"/>
      <c r="I281" s="53">
        <f t="shared" si="45"/>
        <v>0</v>
      </c>
      <c r="J281" s="53" t="str">
        <f t="shared" si="46"/>
        <v/>
      </c>
      <c r="K281" s="53">
        <f t="shared" si="47"/>
        <v>0</v>
      </c>
      <c r="L281" s="53">
        <f t="shared" si="48"/>
        <v>0</v>
      </c>
      <c r="M281" s="64">
        <f>IF(A281="",0,(IF(ISNUMBER(APR_26!G281),APR_26!G281,0)+IF(ISNUMBER(MAY_26!G281),MAY_26!G281,0)+IF(ISNUMBER(JUN_26!G281),JUN_26!G281,0))/3)</f>
        <v>0</v>
      </c>
      <c r="N281" s="64">
        <f t="shared" si="49"/>
        <v>0</v>
      </c>
      <c r="O281" s="64">
        <f t="shared" si="50"/>
        <v>0</v>
      </c>
      <c r="P281" s="64">
        <f t="shared" si="51"/>
        <v>0</v>
      </c>
      <c r="Q281" s="65" t="str">
        <f t="shared" si="52"/>
        <v/>
      </c>
      <c r="R281" s="66" t="str">
        <f t="shared" si="53"/>
        <v/>
      </c>
      <c r="S281" s="66" t="str">
        <f t="shared" si="54"/>
        <v>N/A</v>
      </c>
      <c r="T281" s="60"/>
    </row>
    <row r="282" spans="1:20" ht="16.5" customHeight="1" x14ac:dyDescent="0.35">
      <c r="A282" s="72" t="str">
        <f>IF(JAN_26!A282="","",JAN_26!A282)</f>
        <v/>
      </c>
      <c r="B282" s="72" t="str">
        <f>IF(JAN_26!B282="","",JAN_26!B282)</f>
        <v/>
      </c>
      <c r="C282" s="55" t="str">
        <f>IF(JAN_26!C282="","",JAN_26!C282)</f>
        <v/>
      </c>
      <c r="D282" s="55" t="str">
        <f>IF(MAY_26!A282="","",MAY_26!F282)</f>
        <v/>
      </c>
      <c r="E282" s="61"/>
      <c r="F282" s="55" t="str">
        <f t="shared" si="44"/>
        <v/>
      </c>
      <c r="G282" s="61"/>
      <c r="H282" s="61"/>
      <c r="I282" s="55">
        <f t="shared" si="45"/>
        <v>0</v>
      </c>
      <c r="J282" s="55" t="str">
        <f t="shared" si="46"/>
        <v/>
      </c>
      <c r="K282" s="55">
        <f t="shared" si="47"/>
        <v>0</v>
      </c>
      <c r="L282" s="55">
        <f t="shared" si="48"/>
        <v>0</v>
      </c>
      <c r="M282" s="67">
        <f>IF(A282="",0,(IF(ISNUMBER(APR_26!G282),APR_26!G282,0)+IF(ISNUMBER(MAY_26!G282),MAY_26!G282,0)+IF(ISNUMBER(JUN_26!G282),JUN_26!G282,0))/3)</f>
        <v>0</v>
      </c>
      <c r="N282" s="67">
        <f t="shared" si="49"/>
        <v>0</v>
      </c>
      <c r="O282" s="67">
        <f t="shared" si="50"/>
        <v>0</v>
      </c>
      <c r="P282" s="67">
        <f t="shared" si="51"/>
        <v>0</v>
      </c>
      <c r="Q282" s="68" t="str">
        <f t="shared" si="52"/>
        <v/>
      </c>
      <c r="R282" s="69" t="str">
        <f t="shared" si="53"/>
        <v/>
      </c>
      <c r="S282" s="69" t="str">
        <f t="shared" si="54"/>
        <v>N/A</v>
      </c>
      <c r="T282" s="60"/>
    </row>
    <row r="283" spans="1:20" ht="16.5" customHeight="1" x14ac:dyDescent="0.35">
      <c r="A283" s="71" t="str">
        <f>IF(JAN_26!A283="","",JAN_26!A283)</f>
        <v/>
      </c>
      <c r="B283" s="71" t="str">
        <f>IF(JAN_26!B283="","",JAN_26!B283)</f>
        <v/>
      </c>
      <c r="C283" s="53" t="str">
        <f>IF(JAN_26!C283="","",JAN_26!C283)</f>
        <v/>
      </c>
      <c r="D283" s="53" t="str">
        <f>IF(MAY_26!A283="","",MAY_26!F283)</f>
        <v/>
      </c>
      <c r="E283" s="61"/>
      <c r="F283" s="53" t="str">
        <f t="shared" si="44"/>
        <v/>
      </c>
      <c r="G283" s="61"/>
      <c r="H283" s="61"/>
      <c r="I283" s="53">
        <f t="shared" si="45"/>
        <v>0</v>
      </c>
      <c r="J283" s="53" t="str">
        <f t="shared" si="46"/>
        <v/>
      </c>
      <c r="K283" s="53">
        <f t="shared" si="47"/>
        <v>0</v>
      </c>
      <c r="L283" s="53">
        <f t="shared" si="48"/>
        <v>0</v>
      </c>
      <c r="M283" s="64">
        <f>IF(A283="",0,(IF(ISNUMBER(APR_26!G283),APR_26!G283,0)+IF(ISNUMBER(MAY_26!G283),MAY_26!G283,0)+IF(ISNUMBER(JUN_26!G283),JUN_26!G283,0))/3)</f>
        <v>0</v>
      </c>
      <c r="N283" s="64">
        <f t="shared" si="49"/>
        <v>0</v>
      </c>
      <c r="O283" s="64">
        <f t="shared" si="50"/>
        <v>0</v>
      </c>
      <c r="P283" s="64">
        <f t="shared" si="51"/>
        <v>0</v>
      </c>
      <c r="Q283" s="65" t="str">
        <f t="shared" si="52"/>
        <v/>
      </c>
      <c r="R283" s="66" t="str">
        <f t="shared" si="53"/>
        <v/>
      </c>
      <c r="S283" s="66" t="str">
        <f t="shared" si="54"/>
        <v>N/A</v>
      </c>
      <c r="T283" s="60"/>
    </row>
    <row r="284" spans="1:20" ht="16.5" customHeight="1" x14ac:dyDescent="0.35">
      <c r="A284" s="72" t="str">
        <f>IF(JAN_26!A284="","",JAN_26!A284)</f>
        <v/>
      </c>
      <c r="B284" s="72" t="str">
        <f>IF(JAN_26!B284="","",JAN_26!B284)</f>
        <v/>
      </c>
      <c r="C284" s="55" t="str">
        <f>IF(JAN_26!C284="","",JAN_26!C284)</f>
        <v/>
      </c>
      <c r="D284" s="55" t="str">
        <f>IF(MAY_26!A284="","",MAY_26!F284)</f>
        <v/>
      </c>
      <c r="E284" s="61"/>
      <c r="F284" s="55" t="str">
        <f t="shared" si="44"/>
        <v/>
      </c>
      <c r="G284" s="61"/>
      <c r="H284" s="61"/>
      <c r="I284" s="55">
        <f t="shared" si="45"/>
        <v>0</v>
      </c>
      <c r="J284" s="55" t="str">
        <f t="shared" si="46"/>
        <v/>
      </c>
      <c r="K284" s="55">
        <f t="shared" si="47"/>
        <v>0</v>
      </c>
      <c r="L284" s="55">
        <f t="shared" si="48"/>
        <v>0</v>
      </c>
      <c r="M284" s="67">
        <f>IF(A284="",0,(IF(ISNUMBER(APR_26!G284),APR_26!G284,0)+IF(ISNUMBER(MAY_26!G284),MAY_26!G284,0)+IF(ISNUMBER(JUN_26!G284),JUN_26!G284,0))/3)</f>
        <v>0</v>
      </c>
      <c r="N284" s="67">
        <f t="shared" si="49"/>
        <v>0</v>
      </c>
      <c r="O284" s="67">
        <f t="shared" si="50"/>
        <v>0</v>
      </c>
      <c r="P284" s="67">
        <f t="shared" si="51"/>
        <v>0</v>
      </c>
      <c r="Q284" s="68" t="str">
        <f t="shared" si="52"/>
        <v/>
      </c>
      <c r="R284" s="69" t="str">
        <f t="shared" si="53"/>
        <v/>
      </c>
      <c r="S284" s="69" t="str">
        <f t="shared" si="54"/>
        <v>N/A</v>
      </c>
      <c r="T284" s="60"/>
    </row>
    <row r="285" spans="1:20" ht="16.5" customHeight="1" x14ac:dyDescent="0.35">
      <c r="A285" s="71" t="str">
        <f>IF(JAN_26!A285="","",JAN_26!A285)</f>
        <v/>
      </c>
      <c r="B285" s="71" t="str">
        <f>IF(JAN_26!B285="","",JAN_26!B285)</f>
        <v/>
      </c>
      <c r="C285" s="53" t="str">
        <f>IF(JAN_26!C285="","",JAN_26!C285)</f>
        <v/>
      </c>
      <c r="D285" s="53" t="str">
        <f>IF(MAY_26!A285="","",MAY_26!F285)</f>
        <v/>
      </c>
      <c r="E285" s="61"/>
      <c r="F285" s="53" t="str">
        <f t="shared" si="44"/>
        <v/>
      </c>
      <c r="G285" s="61"/>
      <c r="H285" s="61"/>
      <c r="I285" s="53">
        <f t="shared" si="45"/>
        <v>0</v>
      </c>
      <c r="J285" s="53" t="str">
        <f t="shared" si="46"/>
        <v/>
      </c>
      <c r="K285" s="53">
        <f t="shared" si="47"/>
        <v>0</v>
      </c>
      <c r="L285" s="53">
        <f t="shared" si="48"/>
        <v>0</v>
      </c>
      <c r="M285" s="64">
        <f>IF(A285="",0,(IF(ISNUMBER(APR_26!G285),APR_26!G285,0)+IF(ISNUMBER(MAY_26!G285),MAY_26!G285,0)+IF(ISNUMBER(JUN_26!G285),JUN_26!G285,0))/3)</f>
        <v>0</v>
      </c>
      <c r="N285" s="64">
        <f t="shared" si="49"/>
        <v>0</v>
      </c>
      <c r="O285" s="64">
        <f t="shared" si="50"/>
        <v>0</v>
      </c>
      <c r="P285" s="64">
        <f t="shared" si="51"/>
        <v>0</v>
      </c>
      <c r="Q285" s="65" t="str">
        <f t="shared" si="52"/>
        <v/>
      </c>
      <c r="R285" s="66" t="str">
        <f t="shared" si="53"/>
        <v/>
      </c>
      <c r="S285" s="66" t="str">
        <f t="shared" si="54"/>
        <v>N/A</v>
      </c>
      <c r="T285" s="60"/>
    </row>
    <row r="286" spans="1:20" ht="16.5" customHeight="1" x14ac:dyDescent="0.35">
      <c r="A286" s="72" t="str">
        <f>IF(JAN_26!A286="","",JAN_26!A286)</f>
        <v/>
      </c>
      <c r="B286" s="72" t="str">
        <f>IF(JAN_26!B286="","",JAN_26!B286)</f>
        <v/>
      </c>
      <c r="C286" s="55" t="str">
        <f>IF(JAN_26!C286="","",JAN_26!C286)</f>
        <v/>
      </c>
      <c r="D286" s="55" t="str">
        <f>IF(MAY_26!A286="","",MAY_26!F286)</f>
        <v/>
      </c>
      <c r="E286" s="61"/>
      <c r="F286" s="55" t="str">
        <f t="shared" si="44"/>
        <v/>
      </c>
      <c r="G286" s="61"/>
      <c r="H286" s="61"/>
      <c r="I286" s="55">
        <f t="shared" si="45"/>
        <v>0</v>
      </c>
      <c r="J286" s="55" t="str">
        <f t="shared" si="46"/>
        <v/>
      </c>
      <c r="K286" s="55">
        <f t="shared" si="47"/>
        <v>0</v>
      </c>
      <c r="L286" s="55">
        <f t="shared" si="48"/>
        <v>0</v>
      </c>
      <c r="M286" s="67">
        <f>IF(A286="",0,(IF(ISNUMBER(APR_26!G286),APR_26!G286,0)+IF(ISNUMBER(MAY_26!G286),MAY_26!G286,0)+IF(ISNUMBER(JUN_26!G286),JUN_26!G286,0))/3)</f>
        <v>0</v>
      </c>
      <c r="N286" s="67">
        <f t="shared" si="49"/>
        <v>0</v>
      </c>
      <c r="O286" s="67">
        <f t="shared" si="50"/>
        <v>0</v>
      </c>
      <c r="P286" s="67">
        <f t="shared" si="51"/>
        <v>0</v>
      </c>
      <c r="Q286" s="68" t="str">
        <f t="shared" si="52"/>
        <v/>
      </c>
      <c r="R286" s="69" t="str">
        <f t="shared" si="53"/>
        <v/>
      </c>
      <c r="S286" s="69" t="str">
        <f t="shared" si="54"/>
        <v>N/A</v>
      </c>
      <c r="T286" s="60"/>
    </row>
    <row r="287" spans="1:20" ht="16.5" customHeight="1" x14ac:dyDescent="0.35">
      <c r="A287" s="71" t="str">
        <f>IF(JAN_26!A287="","",JAN_26!A287)</f>
        <v/>
      </c>
      <c r="B287" s="71" t="str">
        <f>IF(JAN_26!B287="","",JAN_26!B287)</f>
        <v/>
      </c>
      <c r="C287" s="53" t="str">
        <f>IF(JAN_26!C287="","",JAN_26!C287)</f>
        <v/>
      </c>
      <c r="D287" s="53" t="str">
        <f>IF(MAY_26!A287="","",MAY_26!F287)</f>
        <v/>
      </c>
      <c r="E287" s="61"/>
      <c r="F287" s="53" t="str">
        <f t="shared" si="44"/>
        <v/>
      </c>
      <c r="G287" s="61"/>
      <c r="H287" s="61"/>
      <c r="I287" s="53">
        <f t="shared" si="45"/>
        <v>0</v>
      </c>
      <c r="J287" s="53" t="str">
        <f t="shared" si="46"/>
        <v/>
      </c>
      <c r="K287" s="53">
        <f t="shared" si="47"/>
        <v>0</v>
      </c>
      <c r="L287" s="53">
        <f t="shared" si="48"/>
        <v>0</v>
      </c>
      <c r="M287" s="64">
        <f>IF(A287="",0,(IF(ISNUMBER(APR_26!G287),APR_26!G287,0)+IF(ISNUMBER(MAY_26!G287),MAY_26!G287,0)+IF(ISNUMBER(JUN_26!G287),JUN_26!G287,0))/3)</f>
        <v>0</v>
      </c>
      <c r="N287" s="64">
        <f t="shared" si="49"/>
        <v>0</v>
      </c>
      <c r="O287" s="64">
        <f t="shared" si="50"/>
        <v>0</v>
      </c>
      <c r="P287" s="64">
        <f t="shared" si="51"/>
        <v>0</v>
      </c>
      <c r="Q287" s="65" t="str">
        <f t="shared" si="52"/>
        <v/>
      </c>
      <c r="R287" s="66" t="str">
        <f t="shared" si="53"/>
        <v/>
      </c>
      <c r="S287" s="66" t="str">
        <f t="shared" si="54"/>
        <v>N/A</v>
      </c>
      <c r="T287" s="60"/>
    </row>
    <row r="288" spans="1:20" ht="16.5" customHeight="1" x14ac:dyDescent="0.35">
      <c r="A288" s="72" t="str">
        <f>IF(JAN_26!A288="","",JAN_26!A288)</f>
        <v/>
      </c>
      <c r="B288" s="72" t="str">
        <f>IF(JAN_26!B288="","",JAN_26!B288)</f>
        <v/>
      </c>
      <c r="C288" s="55" t="str">
        <f>IF(JAN_26!C288="","",JAN_26!C288)</f>
        <v/>
      </c>
      <c r="D288" s="55" t="str">
        <f>IF(MAY_26!A288="","",MAY_26!F288)</f>
        <v/>
      </c>
      <c r="E288" s="61"/>
      <c r="F288" s="55" t="str">
        <f t="shared" si="44"/>
        <v/>
      </c>
      <c r="G288" s="61"/>
      <c r="H288" s="61"/>
      <c r="I288" s="55">
        <f t="shared" si="45"/>
        <v>0</v>
      </c>
      <c r="J288" s="55" t="str">
        <f t="shared" si="46"/>
        <v/>
      </c>
      <c r="K288" s="55">
        <f t="shared" si="47"/>
        <v>0</v>
      </c>
      <c r="L288" s="55">
        <f t="shared" si="48"/>
        <v>0</v>
      </c>
      <c r="M288" s="67">
        <f>IF(A288="",0,(IF(ISNUMBER(APR_26!G288),APR_26!G288,0)+IF(ISNUMBER(MAY_26!G288),MAY_26!G288,0)+IF(ISNUMBER(JUN_26!G288),JUN_26!G288,0))/3)</f>
        <v>0</v>
      </c>
      <c r="N288" s="67">
        <f t="shared" si="49"/>
        <v>0</v>
      </c>
      <c r="O288" s="67">
        <f t="shared" si="50"/>
        <v>0</v>
      </c>
      <c r="P288" s="67">
        <f t="shared" si="51"/>
        <v>0</v>
      </c>
      <c r="Q288" s="68" t="str">
        <f t="shared" si="52"/>
        <v/>
      </c>
      <c r="R288" s="69" t="str">
        <f t="shared" si="53"/>
        <v/>
      </c>
      <c r="S288" s="69" t="str">
        <f t="shared" si="54"/>
        <v>N/A</v>
      </c>
      <c r="T288" s="60"/>
    </row>
    <row r="289" spans="1:20" ht="16.5" customHeight="1" x14ac:dyDescent="0.35">
      <c r="A289" s="71" t="str">
        <f>IF(JAN_26!A289="","",JAN_26!A289)</f>
        <v/>
      </c>
      <c r="B289" s="71" t="str">
        <f>IF(JAN_26!B289="","",JAN_26!B289)</f>
        <v/>
      </c>
      <c r="C289" s="53" t="str">
        <f>IF(JAN_26!C289="","",JAN_26!C289)</f>
        <v/>
      </c>
      <c r="D289" s="53" t="str">
        <f>IF(MAY_26!A289="","",MAY_26!F289)</f>
        <v/>
      </c>
      <c r="E289" s="61"/>
      <c r="F289" s="53" t="str">
        <f t="shared" si="44"/>
        <v/>
      </c>
      <c r="G289" s="61"/>
      <c r="H289" s="61"/>
      <c r="I289" s="53">
        <f t="shared" si="45"/>
        <v>0</v>
      </c>
      <c r="J289" s="53" t="str">
        <f t="shared" si="46"/>
        <v/>
      </c>
      <c r="K289" s="53">
        <f t="shared" si="47"/>
        <v>0</v>
      </c>
      <c r="L289" s="53">
        <f t="shared" si="48"/>
        <v>0</v>
      </c>
      <c r="M289" s="64">
        <f>IF(A289="",0,(IF(ISNUMBER(APR_26!G289),APR_26!G289,0)+IF(ISNUMBER(MAY_26!G289),MAY_26!G289,0)+IF(ISNUMBER(JUN_26!G289),JUN_26!G289,0))/3)</f>
        <v>0</v>
      </c>
      <c r="N289" s="64">
        <f t="shared" si="49"/>
        <v>0</v>
      </c>
      <c r="O289" s="64">
        <f t="shared" si="50"/>
        <v>0</v>
      </c>
      <c r="P289" s="64">
        <f t="shared" si="51"/>
        <v>0</v>
      </c>
      <c r="Q289" s="65" t="str">
        <f t="shared" si="52"/>
        <v/>
      </c>
      <c r="R289" s="66" t="str">
        <f t="shared" si="53"/>
        <v/>
      </c>
      <c r="S289" s="66" t="str">
        <f t="shared" si="54"/>
        <v>N/A</v>
      </c>
      <c r="T289" s="60"/>
    </row>
    <row r="290" spans="1:20" ht="16.5" customHeight="1" x14ac:dyDescent="0.35">
      <c r="A290" s="72" t="str">
        <f>IF(JAN_26!A290="","",JAN_26!A290)</f>
        <v/>
      </c>
      <c r="B290" s="72" t="str">
        <f>IF(JAN_26!B290="","",JAN_26!B290)</f>
        <v/>
      </c>
      <c r="C290" s="55" t="str">
        <f>IF(JAN_26!C290="","",JAN_26!C290)</f>
        <v/>
      </c>
      <c r="D290" s="55" t="str">
        <f>IF(MAY_26!A290="","",MAY_26!F290)</f>
        <v/>
      </c>
      <c r="E290" s="61"/>
      <c r="F290" s="55" t="str">
        <f t="shared" si="44"/>
        <v/>
      </c>
      <c r="G290" s="61"/>
      <c r="H290" s="61"/>
      <c r="I290" s="55">
        <f t="shared" si="45"/>
        <v>0</v>
      </c>
      <c r="J290" s="55" t="str">
        <f t="shared" si="46"/>
        <v/>
      </c>
      <c r="K290" s="55">
        <f t="shared" si="47"/>
        <v>0</v>
      </c>
      <c r="L290" s="55">
        <f t="shared" si="48"/>
        <v>0</v>
      </c>
      <c r="M290" s="67">
        <f>IF(A290="",0,(IF(ISNUMBER(APR_26!G290),APR_26!G290,0)+IF(ISNUMBER(MAY_26!G290),MAY_26!G290,0)+IF(ISNUMBER(JUN_26!G290),JUN_26!G290,0))/3)</f>
        <v>0</v>
      </c>
      <c r="N290" s="67">
        <f t="shared" si="49"/>
        <v>0</v>
      </c>
      <c r="O290" s="67">
        <f t="shared" si="50"/>
        <v>0</v>
      </c>
      <c r="P290" s="67">
        <f t="shared" si="51"/>
        <v>0</v>
      </c>
      <c r="Q290" s="68" t="str">
        <f t="shared" si="52"/>
        <v/>
      </c>
      <c r="R290" s="69" t="str">
        <f t="shared" si="53"/>
        <v/>
      </c>
      <c r="S290" s="69" t="str">
        <f t="shared" si="54"/>
        <v>N/A</v>
      </c>
      <c r="T290" s="60"/>
    </row>
    <row r="291" spans="1:20" ht="16.5" customHeight="1" x14ac:dyDescent="0.35">
      <c r="A291" s="71" t="str">
        <f>IF(JAN_26!A291="","",JAN_26!A291)</f>
        <v/>
      </c>
      <c r="B291" s="71" t="str">
        <f>IF(JAN_26!B291="","",JAN_26!B291)</f>
        <v/>
      </c>
      <c r="C291" s="53" t="str">
        <f>IF(JAN_26!C291="","",JAN_26!C291)</f>
        <v/>
      </c>
      <c r="D291" s="53" t="str">
        <f>IF(MAY_26!A291="","",MAY_26!F291)</f>
        <v/>
      </c>
      <c r="E291" s="61"/>
      <c r="F291" s="53" t="str">
        <f t="shared" si="44"/>
        <v/>
      </c>
      <c r="G291" s="61"/>
      <c r="H291" s="61"/>
      <c r="I291" s="53">
        <f t="shared" si="45"/>
        <v>0</v>
      </c>
      <c r="J291" s="53" t="str">
        <f t="shared" si="46"/>
        <v/>
      </c>
      <c r="K291" s="53">
        <f t="shared" si="47"/>
        <v>0</v>
      </c>
      <c r="L291" s="53">
        <f t="shared" si="48"/>
        <v>0</v>
      </c>
      <c r="M291" s="64">
        <f>IF(A291="",0,(IF(ISNUMBER(APR_26!G291),APR_26!G291,0)+IF(ISNUMBER(MAY_26!G291),MAY_26!G291,0)+IF(ISNUMBER(JUN_26!G291),JUN_26!G291,0))/3)</f>
        <v>0</v>
      </c>
      <c r="N291" s="64">
        <f t="shared" si="49"/>
        <v>0</v>
      </c>
      <c r="O291" s="64">
        <f t="shared" si="50"/>
        <v>0</v>
      </c>
      <c r="P291" s="64">
        <f t="shared" si="51"/>
        <v>0</v>
      </c>
      <c r="Q291" s="65" t="str">
        <f t="shared" si="52"/>
        <v/>
      </c>
      <c r="R291" s="66" t="str">
        <f t="shared" si="53"/>
        <v/>
      </c>
      <c r="S291" s="66" t="str">
        <f t="shared" si="54"/>
        <v>N/A</v>
      </c>
      <c r="T291" s="60"/>
    </row>
    <row r="292" spans="1:20" ht="16.5" customHeight="1" x14ac:dyDescent="0.35">
      <c r="A292" s="72" t="str">
        <f>IF(JAN_26!A292="","",JAN_26!A292)</f>
        <v/>
      </c>
      <c r="B292" s="72" t="str">
        <f>IF(JAN_26!B292="","",JAN_26!B292)</f>
        <v/>
      </c>
      <c r="C292" s="55" t="str">
        <f>IF(JAN_26!C292="","",JAN_26!C292)</f>
        <v/>
      </c>
      <c r="D292" s="55" t="str">
        <f>IF(MAY_26!A292="","",MAY_26!F292)</f>
        <v/>
      </c>
      <c r="E292" s="61"/>
      <c r="F292" s="55" t="str">
        <f t="shared" si="44"/>
        <v/>
      </c>
      <c r="G292" s="61"/>
      <c r="H292" s="61"/>
      <c r="I292" s="55">
        <f t="shared" si="45"/>
        <v>0</v>
      </c>
      <c r="J292" s="55" t="str">
        <f t="shared" si="46"/>
        <v/>
      </c>
      <c r="K292" s="55">
        <f t="shared" si="47"/>
        <v>0</v>
      </c>
      <c r="L292" s="55">
        <f t="shared" si="48"/>
        <v>0</v>
      </c>
      <c r="M292" s="67">
        <f>IF(A292="",0,(IF(ISNUMBER(APR_26!G292),APR_26!G292,0)+IF(ISNUMBER(MAY_26!G292),MAY_26!G292,0)+IF(ISNUMBER(JUN_26!G292),JUN_26!G292,0))/3)</f>
        <v>0</v>
      </c>
      <c r="N292" s="67">
        <f t="shared" si="49"/>
        <v>0</v>
      </c>
      <c r="O292" s="67">
        <f t="shared" si="50"/>
        <v>0</v>
      </c>
      <c r="P292" s="67">
        <f t="shared" si="51"/>
        <v>0</v>
      </c>
      <c r="Q292" s="68" t="str">
        <f t="shared" si="52"/>
        <v/>
      </c>
      <c r="R292" s="69" t="str">
        <f t="shared" si="53"/>
        <v/>
      </c>
      <c r="S292" s="69" t="str">
        <f t="shared" si="54"/>
        <v>N/A</v>
      </c>
      <c r="T292" s="60"/>
    </row>
    <row r="293" spans="1:20" ht="16.5" customHeight="1" x14ac:dyDescent="0.35">
      <c r="A293" s="71" t="str">
        <f>IF(JAN_26!A293="","",JAN_26!A293)</f>
        <v/>
      </c>
      <c r="B293" s="71" t="str">
        <f>IF(JAN_26!B293="","",JAN_26!B293)</f>
        <v/>
      </c>
      <c r="C293" s="53" t="str">
        <f>IF(JAN_26!C293="","",JAN_26!C293)</f>
        <v/>
      </c>
      <c r="D293" s="53" t="str">
        <f>IF(MAY_26!A293="","",MAY_26!F293)</f>
        <v/>
      </c>
      <c r="E293" s="61"/>
      <c r="F293" s="53" t="str">
        <f t="shared" si="44"/>
        <v/>
      </c>
      <c r="G293" s="61"/>
      <c r="H293" s="61"/>
      <c r="I293" s="53">
        <f t="shared" si="45"/>
        <v>0</v>
      </c>
      <c r="J293" s="53" t="str">
        <f t="shared" si="46"/>
        <v/>
      </c>
      <c r="K293" s="53">
        <f t="shared" si="47"/>
        <v>0</v>
      </c>
      <c r="L293" s="53">
        <f t="shared" si="48"/>
        <v>0</v>
      </c>
      <c r="M293" s="64">
        <f>IF(A293="",0,(IF(ISNUMBER(APR_26!G293),APR_26!G293,0)+IF(ISNUMBER(MAY_26!G293),MAY_26!G293,0)+IF(ISNUMBER(JUN_26!G293),JUN_26!G293,0))/3)</f>
        <v>0</v>
      </c>
      <c r="N293" s="64">
        <f t="shared" si="49"/>
        <v>0</v>
      </c>
      <c r="O293" s="64">
        <f t="shared" si="50"/>
        <v>0</v>
      </c>
      <c r="P293" s="64">
        <f t="shared" si="51"/>
        <v>0</v>
      </c>
      <c r="Q293" s="65" t="str">
        <f t="shared" si="52"/>
        <v/>
      </c>
      <c r="R293" s="66" t="str">
        <f t="shared" si="53"/>
        <v/>
      </c>
      <c r="S293" s="66" t="str">
        <f t="shared" si="54"/>
        <v>N/A</v>
      </c>
      <c r="T293" s="60"/>
    </row>
    <row r="294" spans="1:20" ht="16.5" customHeight="1" x14ac:dyDescent="0.35">
      <c r="A294" s="72" t="str">
        <f>IF(JAN_26!A294="","",JAN_26!A294)</f>
        <v/>
      </c>
      <c r="B294" s="72" t="str">
        <f>IF(JAN_26!B294="","",JAN_26!B294)</f>
        <v/>
      </c>
      <c r="C294" s="55" t="str">
        <f>IF(JAN_26!C294="","",JAN_26!C294)</f>
        <v/>
      </c>
      <c r="D294" s="55" t="str">
        <f>IF(MAY_26!A294="","",MAY_26!F294)</f>
        <v/>
      </c>
      <c r="E294" s="61"/>
      <c r="F294" s="55" t="str">
        <f t="shared" si="44"/>
        <v/>
      </c>
      <c r="G294" s="61"/>
      <c r="H294" s="61"/>
      <c r="I294" s="55">
        <f t="shared" si="45"/>
        <v>0</v>
      </c>
      <c r="J294" s="55" t="str">
        <f t="shared" si="46"/>
        <v/>
      </c>
      <c r="K294" s="55">
        <f t="shared" si="47"/>
        <v>0</v>
      </c>
      <c r="L294" s="55">
        <f t="shared" si="48"/>
        <v>0</v>
      </c>
      <c r="M294" s="67">
        <f>IF(A294="",0,(IF(ISNUMBER(APR_26!G294),APR_26!G294,0)+IF(ISNUMBER(MAY_26!G294),MAY_26!G294,0)+IF(ISNUMBER(JUN_26!G294),JUN_26!G294,0))/3)</f>
        <v>0</v>
      </c>
      <c r="N294" s="67">
        <f t="shared" si="49"/>
        <v>0</v>
      </c>
      <c r="O294" s="67">
        <f t="shared" si="50"/>
        <v>0</v>
      </c>
      <c r="P294" s="67">
        <f t="shared" si="51"/>
        <v>0</v>
      </c>
      <c r="Q294" s="68" t="str">
        <f t="shared" si="52"/>
        <v/>
      </c>
      <c r="R294" s="69" t="str">
        <f t="shared" si="53"/>
        <v/>
      </c>
      <c r="S294" s="69" t="str">
        <f t="shared" si="54"/>
        <v>N/A</v>
      </c>
      <c r="T294" s="60"/>
    </row>
    <row r="295" spans="1:20" ht="16.5" customHeight="1" x14ac:dyDescent="0.35">
      <c r="A295" s="71" t="str">
        <f>IF(JAN_26!A295="","",JAN_26!A295)</f>
        <v/>
      </c>
      <c r="B295" s="71" t="str">
        <f>IF(JAN_26!B295="","",JAN_26!B295)</f>
        <v/>
      </c>
      <c r="C295" s="53" t="str">
        <f>IF(JAN_26!C295="","",JAN_26!C295)</f>
        <v/>
      </c>
      <c r="D295" s="53" t="str">
        <f>IF(MAY_26!A295="","",MAY_26!F295)</f>
        <v/>
      </c>
      <c r="E295" s="61"/>
      <c r="F295" s="53" t="str">
        <f t="shared" si="44"/>
        <v/>
      </c>
      <c r="G295" s="61"/>
      <c r="H295" s="61"/>
      <c r="I295" s="53">
        <f t="shared" si="45"/>
        <v>0</v>
      </c>
      <c r="J295" s="53" t="str">
        <f t="shared" si="46"/>
        <v/>
      </c>
      <c r="K295" s="53">
        <f t="shared" si="47"/>
        <v>0</v>
      </c>
      <c r="L295" s="53">
        <f t="shared" si="48"/>
        <v>0</v>
      </c>
      <c r="M295" s="64">
        <f>IF(A295="",0,(IF(ISNUMBER(APR_26!G295),APR_26!G295,0)+IF(ISNUMBER(MAY_26!G295),MAY_26!G295,0)+IF(ISNUMBER(JUN_26!G295),JUN_26!G295,0))/3)</f>
        <v>0</v>
      </c>
      <c r="N295" s="64">
        <f t="shared" si="49"/>
        <v>0</v>
      </c>
      <c r="O295" s="64">
        <f t="shared" si="50"/>
        <v>0</v>
      </c>
      <c r="P295" s="64">
        <f t="shared" si="51"/>
        <v>0</v>
      </c>
      <c r="Q295" s="65" t="str">
        <f t="shared" si="52"/>
        <v/>
      </c>
      <c r="R295" s="66" t="str">
        <f t="shared" si="53"/>
        <v/>
      </c>
      <c r="S295" s="66" t="str">
        <f t="shared" si="54"/>
        <v>N/A</v>
      </c>
      <c r="T295" s="60"/>
    </row>
    <row r="296" spans="1:20" ht="16.5" customHeight="1" x14ac:dyDescent="0.35">
      <c r="A296" s="72" t="str">
        <f>IF(JAN_26!A296="","",JAN_26!A296)</f>
        <v/>
      </c>
      <c r="B296" s="72" t="str">
        <f>IF(JAN_26!B296="","",JAN_26!B296)</f>
        <v/>
      </c>
      <c r="C296" s="55" t="str">
        <f>IF(JAN_26!C296="","",JAN_26!C296)</f>
        <v/>
      </c>
      <c r="D296" s="55" t="str">
        <f>IF(MAY_26!A296="","",MAY_26!F296)</f>
        <v/>
      </c>
      <c r="E296" s="61"/>
      <c r="F296" s="55" t="str">
        <f t="shared" si="44"/>
        <v/>
      </c>
      <c r="G296" s="61"/>
      <c r="H296" s="61"/>
      <c r="I296" s="55">
        <f t="shared" si="45"/>
        <v>0</v>
      </c>
      <c r="J296" s="55" t="str">
        <f t="shared" si="46"/>
        <v/>
      </c>
      <c r="K296" s="55">
        <f t="shared" si="47"/>
        <v>0</v>
      </c>
      <c r="L296" s="55">
        <f t="shared" si="48"/>
        <v>0</v>
      </c>
      <c r="M296" s="67">
        <f>IF(A296="",0,(IF(ISNUMBER(APR_26!G296),APR_26!G296,0)+IF(ISNUMBER(MAY_26!G296),MAY_26!G296,0)+IF(ISNUMBER(JUN_26!G296),JUN_26!G296,0))/3)</f>
        <v>0</v>
      </c>
      <c r="N296" s="67">
        <f t="shared" si="49"/>
        <v>0</v>
      </c>
      <c r="O296" s="67">
        <f t="shared" si="50"/>
        <v>0</v>
      </c>
      <c r="P296" s="67">
        <f t="shared" si="51"/>
        <v>0</v>
      </c>
      <c r="Q296" s="68" t="str">
        <f t="shared" si="52"/>
        <v/>
      </c>
      <c r="R296" s="69" t="str">
        <f t="shared" si="53"/>
        <v/>
      </c>
      <c r="S296" s="69" t="str">
        <f t="shared" si="54"/>
        <v>N/A</v>
      </c>
      <c r="T296" s="60"/>
    </row>
    <row r="297" spans="1:20" ht="16.5" customHeight="1" x14ac:dyDescent="0.35">
      <c r="A297" s="71" t="str">
        <f>IF(JAN_26!A297="","",JAN_26!A297)</f>
        <v/>
      </c>
      <c r="B297" s="71" t="str">
        <f>IF(JAN_26!B297="","",JAN_26!B297)</f>
        <v/>
      </c>
      <c r="C297" s="53" t="str">
        <f>IF(JAN_26!C297="","",JAN_26!C297)</f>
        <v/>
      </c>
      <c r="D297" s="53" t="str">
        <f>IF(MAY_26!A297="","",MAY_26!F297)</f>
        <v/>
      </c>
      <c r="E297" s="61"/>
      <c r="F297" s="53" t="str">
        <f t="shared" si="44"/>
        <v/>
      </c>
      <c r="G297" s="61"/>
      <c r="H297" s="61"/>
      <c r="I297" s="53">
        <f t="shared" si="45"/>
        <v>0</v>
      </c>
      <c r="J297" s="53" t="str">
        <f t="shared" si="46"/>
        <v/>
      </c>
      <c r="K297" s="53">
        <f t="shared" si="47"/>
        <v>0</v>
      </c>
      <c r="L297" s="53">
        <f t="shared" si="48"/>
        <v>0</v>
      </c>
      <c r="M297" s="64">
        <f>IF(A297="",0,(IF(ISNUMBER(APR_26!G297),APR_26!G297,0)+IF(ISNUMBER(MAY_26!G297),MAY_26!G297,0)+IF(ISNUMBER(JUN_26!G297),JUN_26!G297,0))/3)</f>
        <v>0</v>
      </c>
      <c r="N297" s="64">
        <f t="shared" si="49"/>
        <v>0</v>
      </c>
      <c r="O297" s="64">
        <f t="shared" si="50"/>
        <v>0</v>
      </c>
      <c r="P297" s="64">
        <f t="shared" si="51"/>
        <v>0</v>
      </c>
      <c r="Q297" s="65" t="str">
        <f t="shared" si="52"/>
        <v/>
      </c>
      <c r="R297" s="66" t="str">
        <f t="shared" si="53"/>
        <v/>
      </c>
      <c r="S297" s="66" t="str">
        <f t="shared" si="54"/>
        <v>N/A</v>
      </c>
      <c r="T297" s="60"/>
    </row>
    <row r="298" spans="1:20" ht="16.5" customHeight="1" x14ac:dyDescent="0.35">
      <c r="A298" s="72" t="str">
        <f>IF(JAN_26!A298="","",JAN_26!A298)</f>
        <v/>
      </c>
      <c r="B298" s="72" t="str">
        <f>IF(JAN_26!B298="","",JAN_26!B298)</f>
        <v/>
      </c>
      <c r="C298" s="55" t="str">
        <f>IF(JAN_26!C298="","",JAN_26!C298)</f>
        <v/>
      </c>
      <c r="D298" s="55" t="str">
        <f>IF(MAY_26!A298="","",MAY_26!F298)</f>
        <v/>
      </c>
      <c r="E298" s="61"/>
      <c r="F298" s="55" t="str">
        <f t="shared" si="44"/>
        <v/>
      </c>
      <c r="G298" s="61"/>
      <c r="H298" s="61"/>
      <c r="I298" s="55">
        <f t="shared" si="45"/>
        <v>0</v>
      </c>
      <c r="J298" s="55" t="str">
        <f t="shared" si="46"/>
        <v/>
      </c>
      <c r="K298" s="55">
        <f t="shared" si="47"/>
        <v>0</v>
      </c>
      <c r="L298" s="55">
        <f t="shared" si="48"/>
        <v>0</v>
      </c>
      <c r="M298" s="67">
        <f>IF(A298="",0,(IF(ISNUMBER(APR_26!G298),APR_26!G298,0)+IF(ISNUMBER(MAY_26!G298),MAY_26!G298,0)+IF(ISNUMBER(JUN_26!G298),JUN_26!G298,0))/3)</f>
        <v>0</v>
      </c>
      <c r="N298" s="67">
        <f t="shared" si="49"/>
        <v>0</v>
      </c>
      <c r="O298" s="67">
        <f t="shared" si="50"/>
        <v>0</v>
      </c>
      <c r="P298" s="67">
        <f t="shared" si="51"/>
        <v>0</v>
      </c>
      <c r="Q298" s="68" t="str">
        <f t="shared" si="52"/>
        <v/>
      </c>
      <c r="R298" s="69" t="str">
        <f t="shared" si="53"/>
        <v/>
      </c>
      <c r="S298" s="69" t="str">
        <f t="shared" si="54"/>
        <v>N/A</v>
      </c>
      <c r="T298" s="60"/>
    </row>
    <row r="299" spans="1:20" ht="16.5" customHeight="1" x14ac:dyDescent="0.35">
      <c r="A299" s="71" t="str">
        <f>IF(JAN_26!A299="","",JAN_26!A299)</f>
        <v/>
      </c>
      <c r="B299" s="71" t="str">
        <f>IF(JAN_26!B299="","",JAN_26!B299)</f>
        <v/>
      </c>
      <c r="C299" s="53" t="str">
        <f>IF(JAN_26!C299="","",JAN_26!C299)</f>
        <v/>
      </c>
      <c r="D299" s="53" t="str">
        <f>IF(MAY_26!A299="","",MAY_26!F299)</f>
        <v/>
      </c>
      <c r="E299" s="61"/>
      <c r="F299" s="53" t="str">
        <f t="shared" si="44"/>
        <v/>
      </c>
      <c r="G299" s="61"/>
      <c r="H299" s="61"/>
      <c r="I299" s="53">
        <f t="shared" si="45"/>
        <v>0</v>
      </c>
      <c r="J299" s="53" t="str">
        <f t="shared" si="46"/>
        <v/>
      </c>
      <c r="K299" s="53">
        <f t="shared" si="47"/>
        <v>0</v>
      </c>
      <c r="L299" s="53">
        <f t="shared" si="48"/>
        <v>0</v>
      </c>
      <c r="M299" s="64">
        <f>IF(A299="",0,(IF(ISNUMBER(APR_26!G299),APR_26!G299,0)+IF(ISNUMBER(MAY_26!G299),MAY_26!G299,0)+IF(ISNUMBER(JUN_26!G299),JUN_26!G299,0))/3)</f>
        <v>0</v>
      </c>
      <c r="N299" s="64">
        <f t="shared" si="49"/>
        <v>0</v>
      </c>
      <c r="O299" s="64">
        <f t="shared" si="50"/>
        <v>0</v>
      </c>
      <c r="P299" s="64">
        <f t="shared" si="51"/>
        <v>0</v>
      </c>
      <c r="Q299" s="65" t="str">
        <f t="shared" si="52"/>
        <v/>
      </c>
      <c r="R299" s="66" t="str">
        <f t="shared" si="53"/>
        <v/>
      </c>
      <c r="S299" s="66" t="str">
        <f t="shared" si="54"/>
        <v>N/A</v>
      </c>
      <c r="T299" s="60"/>
    </row>
    <row r="300" spans="1:20" ht="16.5" customHeight="1" x14ac:dyDescent="0.35">
      <c r="A300" s="72" t="str">
        <f>IF(JAN_26!A300="","",JAN_26!A300)</f>
        <v/>
      </c>
      <c r="B300" s="72" t="str">
        <f>IF(JAN_26!B300="","",JAN_26!B300)</f>
        <v/>
      </c>
      <c r="C300" s="55" t="str">
        <f>IF(JAN_26!C300="","",JAN_26!C300)</f>
        <v/>
      </c>
      <c r="D300" s="55" t="str">
        <f>IF(MAY_26!A300="","",MAY_26!F300)</f>
        <v/>
      </c>
      <c r="E300" s="61"/>
      <c r="F300" s="55" t="str">
        <f t="shared" si="44"/>
        <v/>
      </c>
      <c r="G300" s="61"/>
      <c r="H300" s="61"/>
      <c r="I300" s="55">
        <f t="shared" si="45"/>
        <v>0</v>
      </c>
      <c r="J300" s="55" t="str">
        <f t="shared" si="46"/>
        <v/>
      </c>
      <c r="K300" s="55">
        <f t="shared" si="47"/>
        <v>0</v>
      </c>
      <c r="L300" s="55">
        <f t="shared" si="48"/>
        <v>0</v>
      </c>
      <c r="M300" s="67">
        <f>IF(A300="",0,(IF(ISNUMBER(APR_26!G300),APR_26!G300,0)+IF(ISNUMBER(MAY_26!G300),MAY_26!G300,0)+IF(ISNUMBER(JUN_26!G300),JUN_26!G300,0))/3)</f>
        <v>0</v>
      </c>
      <c r="N300" s="67">
        <f t="shared" si="49"/>
        <v>0</v>
      </c>
      <c r="O300" s="67">
        <f t="shared" si="50"/>
        <v>0</v>
      </c>
      <c r="P300" s="67">
        <f t="shared" si="51"/>
        <v>0</v>
      </c>
      <c r="Q300" s="68" t="str">
        <f t="shared" si="52"/>
        <v/>
      </c>
      <c r="R300" s="69" t="str">
        <f t="shared" si="53"/>
        <v/>
      </c>
      <c r="S300" s="69" t="str">
        <f t="shared" si="54"/>
        <v>N/A</v>
      </c>
      <c r="T300" s="60"/>
    </row>
    <row r="301" spans="1:20" ht="16.5" customHeight="1" x14ac:dyDescent="0.35">
      <c r="A301" s="71" t="str">
        <f>IF(JAN_26!A301="","",JAN_26!A301)</f>
        <v/>
      </c>
      <c r="B301" s="71" t="str">
        <f>IF(JAN_26!B301="","",JAN_26!B301)</f>
        <v/>
      </c>
      <c r="C301" s="53" t="str">
        <f>IF(JAN_26!C301="","",JAN_26!C301)</f>
        <v/>
      </c>
      <c r="D301" s="53" t="str">
        <f>IF(MAY_26!A301="","",MAY_26!F301)</f>
        <v/>
      </c>
      <c r="E301" s="61"/>
      <c r="F301" s="53" t="str">
        <f t="shared" si="44"/>
        <v/>
      </c>
      <c r="G301" s="61"/>
      <c r="H301" s="61"/>
      <c r="I301" s="53">
        <f t="shared" si="45"/>
        <v>0</v>
      </c>
      <c r="J301" s="53" t="str">
        <f t="shared" si="46"/>
        <v/>
      </c>
      <c r="K301" s="53">
        <f t="shared" si="47"/>
        <v>0</v>
      </c>
      <c r="L301" s="53">
        <f t="shared" si="48"/>
        <v>0</v>
      </c>
      <c r="M301" s="64">
        <f>IF(A301="",0,(IF(ISNUMBER(APR_26!G301),APR_26!G301,0)+IF(ISNUMBER(MAY_26!G301),MAY_26!G301,0)+IF(ISNUMBER(JUN_26!G301),JUN_26!G301,0))/3)</f>
        <v>0</v>
      </c>
      <c r="N301" s="64">
        <f t="shared" si="49"/>
        <v>0</v>
      </c>
      <c r="O301" s="64">
        <f t="shared" si="50"/>
        <v>0</v>
      </c>
      <c r="P301" s="64">
        <f t="shared" si="51"/>
        <v>0</v>
      </c>
      <c r="Q301" s="65" t="str">
        <f t="shared" si="52"/>
        <v/>
      </c>
      <c r="R301" s="66" t="str">
        <f t="shared" si="53"/>
        <v/>
      </c>
      <c r="S301" s="66" t="str">
        <f t="shared" si="54"/>
        <v>N/A</v>
      </c>
      <c r="T301" s="60"/>
    </row>
    <row r="302" spans="1:20" ht="16.5" customHeight="1" x14ac:dyDescent="0.35">
      <c r="A302" s="72" t="str">
        <f>IF(JAN_26!A302="","",JAN_26!A302)</f>
        <v/>
      </c>
      <c r="B302" s="72" t="str">
        <f>IF(JAN_26!B302="","",JAN_26!B302)</f>
        <v/>
      </c>
      <c r="C302" s="55" t="str">
        <f>IF(JAN_26!C302="","",JAN_26!C302)</f>
        <v/>
      </c>
      <c r="D302" s="55" t="str">
        <f>IF(MAY_26!A302="","",MAY_26!F302)</f>
        <v/>
      </c>
      <c r="E302" s="61"/>
      <c r="F302" s="55" t="str">
        <f t="shared" si="44"/>
        <v/>
      </c>
      <c r="G302" s="61"/>
      <c r="H302" s="61"/>
      <c r="I302" s="55">
        <f t="shared" si="45"/>
        <v>0</v>
      </c>
      <c r="J302" s="55" t="str">
        <f t="shared" si="46"/>
        <v/>
      </c>
      <c r="K302" s="55">
        <f t="shared" si="47"/>
        <v>0</v>
      </c>
      <c r="L302" s="55">
        <f t="shared" si="48"/>
        <v>0</v>
      </c>
      <c r="M302" s="67">
        <f>IF(A302="",0,(IF(ISNUMBER(APR_26!G302),APR_26!G302,0)+IF(ISNUMBER(MAY_26!G302),MAY_26!G302,0)+IF(ISNUMBER(JUN_26!G302),JUN_26!G302,0))/3)</f>
        <v>0</v>
      </c>
      <c r="N302" s="67">
        <f t="shared" si="49"/>
        <v>0</v>
      </c>
      <c r="O302" s="67">
        <f t="shared" si="50"/>
        <v>0</v>
      </c>
      <c r="P302" s="67">
        <f t="shared" si="51"/>
        <v>0</v>
      </c>
      <c r="Q302" s="68" t="str">
        <f t="shared" si="52"/>
        <v/>
      </c>
      <c r="R302" s="69" t="str">
        <f t="shared" si="53"/>
        <v/>
      </c>
      <c r="S302" s="69" t="str">
        <f t="shared" si="54"/>
        <v>N/A</v>
      </c>
      <c r="T302" s="60"/>
    </row>
    <row r="303" spans="1:20" ht="21.75" customHeight="1" x14ac:dyDescent="0.35">
      <c r="A303" s="62" t="s">
        <v>360</v>
      </c>
      <c r="B303" s="62"/>
      <c r="C303" s="62"/>
      <c r="D303" s="70">
        <f t="shared" ref="D303:L303" si="55">SUM(D3:D302)</f>
        <v>16063</v>
      </c>
      <c r="E303" s="70">
        <f t="shared" si="55"/>
        <v>0</v>
      </c>
      <c r="F303" s="70">
        <f t="shared" si="55"/>
        <v>16063</v>
      </c>
      <c r="G303" s="70">
        <f t="shared" si="55"/>
        <v>0</v>
      </c>
      <c r="H303" s="70">
        <f t="shared" si="55"/>
        <v>0</v>
      </c>
      <c r="I303" s="70">
        <f t="shared" si="55"/>
        <v>0</v>
      </c>
      <c r="J303" s="70">
        <f t="shared" si="55"/>
        <v>0</v>
      </c>
      <c r="K303" s="70">
        <f t="shared" si="55"/>
        <v>0</v>
      </c>
      <c r="L303" s="70">
        <f t="shared" si="55"/>
        <v>3703114</v>
      </c>
      <c r="M303" s="63"/>
      <c r="N303" s="63"/>
      <c r="O303" s="63"/>
      <c r="P303" s="63"/>
      <c r="Q303" s="63"/>
      <c r="R303" s="63"/>
      <c r="S303" s="63"/>
      <c r="T303" s="63"/>
    </row>
    <row r="305" spans="1:20" ht="15" customHeight="1" x14ac:dyDescent="0.35">
      <c r="A305" s="1" t="s">
        <v>361</v>
      </c>
      <c r="B305" s="1"/>
      <c r="C305" s="1"/>
      <c r="D305" s="1"/>
      <c r="E305" s="1"/>
      <c r="F305" s="1"/>
      <c r="G305" s="1"/>
      <c r="H305" s="1"/>
      <c r="I305" s="1"/>
      <c r="J305" s="1"/>
      <c r="K305" s="1"/>
      <c r="L305" s="1"/>
      <c r="M305" s="1"/>
      <c r="N305" s="1"/>
      <c r="O305" s="1"/>
      <c r="P305" s="1"/>
      <c r="Q305" s="1"/>
      <c r="R305" s="1"/>
      <c r="S305" s="1"/>
      <c r="T305" s="1"/>
    </row>
  </sheetData>
  <sheetProtection password="EF40" sheet="1" objects="1" scenarios="1"/>
  <mergeCells count="3">
    <mergeCell ref="A1:T1"/>
    <mergeCell ref="A303:C303"/>
    <mergeCell ref="A305:T305"/>
  </mergeCells>
  <conditionalFormatting sqref="R3:R302">
    <cfRule type="cellIs" dxfId="45" priority="2" operator="equal">
      <formula>"STOCKOUT"</formula>
    </cfRule>
    <cfRule type="cellIs" dxfId="44" priority="3" operator="equal">
      <formula>"LOW STOCK"</formula>
    </cfRule>
    <cfRule type="cellIs" dxfId="43" priority="4" operator="equal">
      <formula>"ADEQUATE"</formula>
    </cfRule>
    <cfRule type="cellIs" dxfId="42" priority="5" operator="equal">
      <formula>"OVERSTOCK"</formula>
    </cfRule>
  </conditionalFormatting>
  <conditionalFormatting sqref="S3:S302">
    <cfRule type="cellIs" dxfId="41" priority="6" operator="equal">
      <formula>"DEFICIT"</formula>
    </cfRule>
    <cfRule type="cellIs" dxfId="40" priority="7" operator="equal">
      <formula>"BALANCED"</formula>
    </cfRule>
  </conditionalFormatting>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4</vt:i4>
      </vt:variant>
    </vt:vector>
  </HeadingPairs>
  <TitlesOfParts>
    <vt:vector size="22" baseType="lpstr">
      <vt:lpstr>Cover</vt:lpstr>
      <vt:lpstr>Control_Panel</vt:lpstr>
      <vt:lpstr>DASHBOARD</vt:lpstr>
      <vt:lpstr>JAN_26</vt:lpstr>
      <vt:lpstr>FEB_26</vt:lpstr>
      <vt:lpstr>MAR_26</vt:lpstr>
      <vt:lpstr>APR_26</vt:lpstr>
      <vt:lpstr>MAY_26</vt:lpstr>
      <vt:lpstr>JUN_26</vt:lpstr>
      <vt:lpstr>JUL_26</vt:lpstr>
      <vt:lpstr>AUG_26</vt:lpstr>
      <vt:lpstr>SEP_26</vt:lpstr>
      <vt:lpstr>OCT_26</vt:lpstr>
      <vt:lpstr>NOV_26</vt:lpstr>
      <vt:lpstr>DEC_26</vt:lpstr>
      <vt:lpstr>YEAR_SUMMARY</vt:lpstr>
      <vt:lpstr>BATCH_EXPIRY_TRACKER</vt:lpstr>
      <vt:lpstr>HOW_TO_ADD_DRUGS</vt:lpstr>
      <vt:lpstr>Facility_Name</vt:lpstr>
      <vt:lpstr>Lead_Time_Months</vt:lpstr>
      <vt:lpstr>Max_Stock_Months</vt:lpstr>
      <vt:lpstr>Security_Stock_Months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GLC</cp:lastModifiedBy>
  <cp:revision>0</cp:revision>
  <dcterms:created xsi:type="dcterms:W3CDTF">2026-05-18T14:03:24Z</dcterms:created>
  <dcterms:modified xsi:type="dcterms:W3CDTF">2026-05-18T16:19:01Z</dcterms:modified>
  <dc:language>en-US</dc:language>
</cp:coreProperties>
</file>